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theme/themeOverride30.xml" ContentType="application/vnd.openxmlformats-officedocument.themeOverrid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theme/themeOverride31.xml" ContentType="application/vnd.openxmlformats-officedocument.themeOverrid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theme/themeOverride32.xml" ContentType="application/vnd.openxmlformats-officedocument.themeOverrid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theme/themeOverride33.xml" ContentType="application/vnd.openxmlformats-officedocument.themeOverrid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theme/themeOverride34.xml" ContentType="application/vnd.openxmlformats-officedocument.themeOverrid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theme/themeOverride35.xml" ContentType="application/vnd.openxmlformats-officedocument.themeOverrid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theme/themeOverride36.xml" ContentType="application/vnd.openxmlformats-officedocument.themeOverrid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theme/themeOverride37.xml" ContentType="application/vnd.openxmlformats-officedocument.themeOverrid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theme/themeOverride38.xml" ContentType="application/vnd.openxmlformats-officedocument.themeOverrid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theme/themeOverride39.xml" ContentType="application/vnd.openxmlformats-officedocument.themeOverrid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theme/themeOverride40.xml" ContentType="application/vnd.openxmlformats-officedocument.themeOverrid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theme/themeOverride41.xml" ContentType="application/vnd.openxmlformats-officedocument.themeOverrid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theme/themeOverride42.xml" ContentType="application/vnd.openxmlformats-officedocument.themeOverrid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theme/themeOverride43.xml" ContentType="application/vnd.openxmlformats-officedocument.themeOverrid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theme/themeOverride44.xml" ContentType="application/vnd.openxmlformats-officedocument.themeOverrid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theme/themeOverride45.xml" ContentType="application/vnd.openxmlformats-officedocument.themeOverrid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theme/themeOverride46.xml" ContentType="application/vnd.openxmlformats-officedocument.themeOverrid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theme/themeOverride47.xml" ContentType="application/vnd.openxmlformats-officedocument.themeOverrid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theme/themeOverride48.xml" ContentType="application/vnd.openxmlformats-officedocument.themeOverrid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theme/themeOverride49.xml" ContentType="application/vnd.openxmlformats-officedocument.themeOverrid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theme/themeOverride50.xml" ContentType="application/vnd.openxmlformats-officedocument.themeOverrid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theme/themeOverride51.xml" ContentType="application/vnd.openxmlformats-officedocument.themeOverrid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theme/themeOverride52.xml" ContentType="application/vnd.openxmlformats-officedocument.themeOverrid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theme/themeOverride53.xml" ContentType="application/vnd.openxmlformats-officedocument.themeOverrid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theme/themeOverride54.xml" ContentType="application/vnd.openxmlformats-officedocument.themeOverrid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theme/themeOverride55.xml" ContentType="application/vnd.openxmlformats-officedocument.themeOverrid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theme/themeOverride56.xml" ContentType="application/vnd.openxmlformats-officedocument.themeOverrid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theme/themeOverride57.xml" ContentType="application/vnd.openxmlformats-officedocument.themeOverrid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theme/themeOverride58.xml" ContentType="application/vnd.openxmlformats-officedocument.themeOverride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theme/themeOverride59.xml" ContentType="application/vnd.openxmlformats-officedocument.themeOverride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theme/themeOverride60.xml" ContentType="application/vnd.openxmlformats-officedocument.themeOverride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theme/themeOverride61.xml" ContentType="application/vnd.openxmlformats-officedocument.themeOverrid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theme/themeOverride62.xml" ContentType="application/vnd.openxmlformats-officedocument.themeOverride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theme/themeOverride63.xml" ContentType="application/vnd.openxmlformats-officedocument.themeOverride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theme/themeOverride64.xml" ContentType="application/vnd.openxmlformats-officedocument.themeOverride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theme/themeOverride65.xml" ContentType="application/vnd.openxmlformats-officedocument.themeOverride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theme/themeOverride66.xml" ContentType="application/vnd.openxmlformats-officedocument.themeOverride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theme/themeOverride67.xml" ContentType="application/vnd.openxmlformats-officedocument.themeOverride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theme/themeOverride68.xml" ContentType="application/vnd.openxmlformats-officedocument.themeOverrid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theme/themeOverride69.xml" ContentType="application/vnd.openxmlformats-officedocument.themeOverride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theme/themeOverride70.xml" ContentType="application/vnd.openxmlformats-officedocument.themeOverride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theme/themeOverride71.xml" ContentType="application/vnd.openxmlformats-officedocument.themeOverride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theme/themeOverride72.xml" ContentType="application/vnd.openxmlformats-officedocument.themeOverride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theme/themeOverride73.xml" ContentType="application/vnd.openxmlformats-officedocument.themeOverride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theme/themeOverride74.xml" ContentType="application/vnd.openxmlformats-officedocument.themeOverride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theme/themeOverride75.xml" ContentType="application/vnd.openxmlformats-officedocument.themeOverride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theme/themeOverride76.xml" ContentType="application/vnd.openxmlformats-officedocument.themeOverride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theme/themeOverride77.xml" ContentType="application/vnd.openxmlformats-officedocument.themeOverride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theme/themeOverride78.xml" ContentType="application/vnd.openxmlformats-officedocument.themeOverride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theme/themeOverride79.xml" ContentType="application/vnd.openxmlformats-officedocument.themeOverride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theme/themeOverride80.xml" ContentType="application/vnd.openxmlformats-officedocument.themeOverride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theme/themeOverride81.xml" ContentType="application/vnd.openxmlformats-officedocument.themeOverride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theme/themeOverride82.xml" ContentType="application/vnd.openxmlformats-officedocument.themeOverride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theme/themeOverride83.xml" ContentType="application/vnd.openxmlformats-officedocument.themeOverride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theme/themeOverride84.xml" ContentType="application/vnd.openxmlformats-officedocument.themeOverride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theme/themeOverride85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Portal_mef\presupuesto_DNPP\ppto_por_resultados\seguimiento\"/>
    </mc:Choice>
  </mc:AlternateContent>
  <bookViews>
    <workbookView xWindow="0" yWindow="0" windowWidth="19320" windowHeight="9135" tabRatio="894" firstSheet="313" activeTab="324"/>
  </bookViews>
  <sheets>
    <sheet name="PpR" sheetId="2" r:id="rId1"/>
    <sheet name="Pliegos" sheetId="3" r:id="rId2"/>
    <sheet name="PAN Pliego" sheetId="4" r:id="rId3"/>
    <sheet name="PAN Dpto" sheetId="5" r:id="rId4"/>
    <sheet name="PAN Prod" sheetId="6" r:id="rId5"/>
    <sheet name="PAN Act" sheetId="7" r:id="rId6"/>
    <sheet name="SMN Pliego" sheetId="8" r:id="rId7"/>
    <sheet name="SMN Dpto" sheetId="9" r:id="rId8"/>
    <sheet name="SMN Prod" sheetId="10" r:id="rId9"/>
    <sheet name="SMN Act" sheetId="11" r:id="rId10"/>
    <sheet name="TBC Pliego" sheetId="12" r:id="rId11"/>
    <sheet name="TBC Dpto" sheetId="13" r:id="rId12"/>
    <sheet name="TBC Prod" sheetId="14" r:id="rId13"/>
    <sheet name="TBC Act" sheetId="15" r:id="rId14"/>
    <sheet name="EMZ Pliego" sheetId="16" r:id="rId15"/>
    <sheet name="EMZ Dpto" sheetId="17" r:id="rId16"/>
    <sheet name="EMZ Prod" sheetId="18" r:id="rId17"/>
    <sheet name="EMZ Act" sheetId="19" r:id="rId18"/>
    <sheet name="ENT Pliego" sheetId="20" r:id="rId19"/>
    <sheet name="ENT Dpto" sheetId="21" r:id="rId20"/>
    <sheet name="ENT Prod" sheetId="22" r:id="rId21"/>
    <sheet name="ENT Act" sheetId="23" r:id="rId22"/>
    <sheet name="CANCER Pliego" sheetId="24" r:id="rId23"/>
    <sheet name="CANCER Dpto" sheetId="25" r:id="rId24"/>
    <sheet name="CANCER Prod" sheetId="26" r:id="rId25"/>
    <sheet name="CANCER Act" sheetId="27" r:id="rId26"/>
    <sheet name="SC Pliego" sheetId="28" r:id="rId27"/>
    <sheet name="SC Dpto" sheetId="29" r:id="rId28"/>
    <sheet name="SC Prod" sheetId="30" r:id="rId29"/>
    <sheet name="SC Act" sheetId="31" r:id="rId30"/>
    <sheet name="RTID Pliego" sheetId="32" r:id="rId31"/>
    <sheet name="RTID Dpto" sheetId="33" r:id="rId32"/>
    <sheet name="RTID Prod" sheetId="34" r:id="rId33"/>
    <sheet name="RTID Act" sheetId="35" r:id="rId34"/>
    <sheet name="LCT Pliego" sheetId="36" r:id="rId35"/>
    <sheet name="LCT Dpto" sheetId="37" r:id="rId36"/>
    <sheet name="LCT Prod" sheetId="38" r:id="rId37"/>
    <sheet name="LCT Act" sheetId="39" r:id="rId38"/>
    <sheet name="OSCE Pliego" sheetId="40" r:id="rId39"/>
    <sheet name="OSCE Dpto" sheetId="41" r:id="rId40"/>
    <sheet name="OSCE Prod" sheetId="42" r:id="rId41"/>
    <sheet name="OSCE Act" sheetId="43" r:id="rId42"/>
    <sheet name="GSRN Pliego" sheetId="44" r:id="rId43"/>
    <sheet name="GSRN Dpto" sheetId="45" r:id="rId44"/>
    <sheet name="GSRN Prod" sheetId="46" r:id="rId45"/>
    <sheet name="GSRN Act" sheetId="47" r:id="rId46"/>
    <sheet name="GIRS Pliego" sheetId="48" r:id="rId47"/>
    <sheet name="GIRS Dpto" sheetId="49" r:id="rId48"/>
    <sheet name="GIRS Prod" sheetId="50" r:id="rId49"/>
    <sheet name="GIRS Act" sheetId="51" r:id="rId50"/>
    <sheet name="MSA Pliego" sheetId="52" r:id="rId51"/>
    <sheet name="MSA Dpto" sheetId="53" r:id="rId52"/>
    <sheet name="MSA Prod" sheetId="54" r:id="rId53"/>
    <sheet name="MSA Act" sheetId="55" r:id="rId54"/>
    <sheet name="MSV Pliego" sheetId="56" r:id="rId55"/>
    <sheet name="MSV Dpto" sheetId="57" r:id="rId56"/>
    <sheet name="MSV Prod" sheetId="58" r:id="rId57"/>
    <sheet name="MSV Act" sheetId="59" r:id="rId58"/>
    <sheet name="MIA Pliego" sheetId="60" r:id="rId59"/>
    <sheet name="MIA Dpto" sheetId="61" r:id="rId60"/>
    <sheet name="MIA Prod" sheetId="62" r:id="rId61"/>
    <sheet name="MIA Act" sheetId="63" r:id="rId62"/>
    <sheet name="RRHH Pliego" sheetId="64" r:id="rId63"/>
    <sheet name="RRHH Dpto" sheetId="65" r:id="rId64"/>
    <sheet name="RRHH Prod" sheetId="66" r:id="rId65"/>
    <sheet name="RRHH Act" sheetId="67" r:id="rId66"/>
    <sheet name="ER Pliego" sheetId="68" r:id="rId67"/>
    <sheet name="ER Dpto" sheetId="69" r:id="rId68"/>
    <sheet name="ER Prod" sheetId="70" r:id="rId69"/>
    <sheet name="ER Act" sheetId="71" r:id="rId70"/>
    <sheet name="TEL Pliego" sheetId="72" r:id="rId71"/>
    <sheet name="TEL Dpto" sheetId="73" r:id="rId72"/>
    <sheet name="TEL Prod" sheetId="74" r:id="rId73"/>
    <sheet name="TEL Act" sheetId="75" r:id="rId74"/>
    <sheet name="CGB Pliego" sheetId="76" r:id="rId75"/>
    <sheet name="CGB Dpto" sheetId="77" r:id="rId76"/>
    <sheet name="CGB Prod" sheetId="78" r:id="rId77"/>
    <sheet name="CGB Act" sheetId="79" r:id="rId78"/>
    <sheet name="JUNTOS Pliego" sheetId="80" r:id="rId79"/>
    <sheet name="JUNTOS Dpto" sheetId="81" r:id="rId80"/>
    <sheet name="JUNTOS Prod" sheetId="82" r:id="rId81"/>
    <sheet name="JUNTOS Act" sheetId="83" r:id="rId82"/>
    <sheet name="PTCD Pliego" sheetId="84" r:id="rId83"/>
    <sheet name="PTCD Dpto" sheetId="85" r:id="rId84"/>
    <sheet name="PTCD Prod" sheetId="86" r:id="rId85"/>
    <sheet name="PTCD Act" sheetId="87" r:id="rId86"/>
    <sheet name="CDB Pliego" sheetId="88" r:id="rId87"/>
    <sheet name="CDB Dpto" sheetId="89" r:id="rId88"/>
    <sheet name="CDB Prod" sheetId="90" r:id="rId89"/>
    <sheet name="CDB Act" sheetId="91" r:id="rId90"/>
    <sheet name="PPF Pliego" sheetId="92" r:id="rId91"/>
    <sheet name="PPF Dpto" sheetId="93" r:id="rId92"/>
    <sheet name="PPF Prod" sheetId="94" r:id="rId93"/>
    <sheet name="PPF Act" sheetId="95" r:id="rId94"/>
    <sheet name="BFH Pliego" sheetId="96" r:id="rId95"/>
    <sheet name="BFH Dpto" sheetId="97" r:id="rId96"/>
    <sheet name="BFH Prod" sheetId="98" r:id="rId97"/>
    <sheet name="BFH Act" sheetId="99" r:id="rId98"/>
    <sheet name="HU Pliego" sheetId="100" r:id="rId99"/>
    <sheet name="HU Dpto" sheetId="101" r:id="rId100"/>
    <sheet name="HU Prod" sheetId="102" r:id="rId101"/>
    <sheet name="HU Act" sheetId="103" r:id="rId102"/>
    <sheet name="TT Pliego" sheetId="104" r:id="rId103"/>
    <sheet name="TT Dpto" sheetId="105" r:id="rId104"/>
    <sheet name="TT Prod" sheetId="106" r:id="rId105"/>
    <sheet name="TT Act" sheetId="107" r:id="rId106"/>
    <sheet name="CPE Pliego" sheetId="108" r:id="rId107"/>
    <sheet name="CPE Dpto" sheetId="109" r:id="rId108"/>
    <sheet name="CPE Prod" sheetId="110" r:id="rId109"/>
    <sheet name="CPE Act" sheetId="111" r:id="rId110"/>
    <sheet name="OC Pliego" sheetId="112" r:id="rId111"/>
    <sheet name="OC Dpto" sheetId="113" r:id="rId112"/>
    <sheet name="OC Prod" sheetId="114" r:id="rId113"/>
    <sheet name="OC Act" sheetId="115" r:id="rId114"/>
    <sheet name="UNI Pliego" sheetId="116" r:id="rId115"/>
    <sheet name="UNI Dpto" sheetId="117" r:id="rId116"/>
    <sheet name="UNI Prod" sheetId="118" r:id="rId117"/>
    <sheet name="UNI Act" sheetId="119" r:id="rId118"/>
    <sheet name="PJF Pliego" sheetId="120" r:id="rId119"/>
    <sheet name="PJF Dpto" sheetId="121" r:id="rId120"/>
    <sheet name="PJF Prod" sheetId="122" r:id="rId121"/>
    <sheet name="PJF Act" sheetId="123" r:id="rId122"/>
    <sheet name="DES Pliego" sheetId="124" r:id="rId123"/>
    <sheet name="DES Dpto" sheetId="125" r:id="rId124"/>
    <sheet name="DES Prod" sheetId="126" r:id="rId125"/>
    <sheet name="DES Act" sheetId="127" r:id="rId126"/>
    <sheet name="PIRDAIS Pliego" sheetId="128" r:id="rId127"/>
    <sheet name="PIRDAIS Dpto" sheetId="129" r:id="rId128"/>
    <sheet name="PIRDAIS Prod" sheetId="130" r:id="rId129"/>
    <sheet name="PIRDAIS Act" sheetId="131" r:id="rId130"/>
    <sheet name="TRAB Pliego" sheetId="132" r:id="rId131"/>
    <sheet name="TRAB Dpto" sheetId="133" r:id="rId132"/>
    <sheet name="TRAB Prod" sheetId="134" r:id="rId133"/>
    <sheet name="TRAB Act" sheetId="135" r:id="rId134"/>
    <sheet name="GIECOD Pliego" sheetId="136" r:id="rId135"/>
    <sheet name="GIECOD Dpto" sheetId="137" r:id="rId136"/>
    <sheet name="GIECOD Prod" sheetId="138" r:id="rId137"/>
    <sheet name="GIECOD Act" sheetId="139" r:id="rId138"/>
    <sheet name="API Pliego" sheetId="140" r:id="rId139"/>
    <sheet name="API Dpto" sheetId="141" r:id="rId140"/>
    <sheet name="API Prod" sheetId="142" r:id="rId141"/>
    <sheet name="API Act" sheetId="143" r:id="rId142"/>
    <sheet name="LCVF Pliego" sheetId="144" r:id="rId143"/>
    <sheet name="LCVF Dpto" sheetId="145" r:id="rId144"/>
    <sheet name="LCVF Prod" sheetId="146" r:id="rId145"/>
    <sheet name="LCVF Act" sheetId="147" r:id="rId146"/>
    <sheet name="SU Pliego" sheetId="148" r:id="rId147"/>
    <sheet name="SU Dpto" sheetId="149" r:id="rId148"/>
    <sheet name="SU Prod" sheetId="150" r:id="rId149"/>
    <sheet name="SU Act" sheetId="151" r:id="rId150"/>
    <sheet name="SR Pliego" sheetId="152" r:id="rId151"/>
    <sheet name="SR Dpto" sheetId="153" r:id="rId152"/>
    <sheet name="SR Prod" sheetId="154" r:id="rId153"/>
    <sheet name="SR Act" sheetId="155" r:id="rId154"/>
    <sheet name="OPP Pliego" sheetId="156" r:id="rId155"/>
    <sheet name="OPP Dpto" sheetId="157" r:id="rId156"/>
    <sheet name="OPP Prod" sheetId="158" r:id="rId157"/>
    <sheet name="OPP Act" sheetId="159" r:id="rId158"/>
    <sheet name="CSA Pliego" sheetId="160" r:id="rId159"/>
    <sheet name="CSA Dpto" sheetId="161" r:id="rId160"/>
    <sheet name="CSA Prod" sheetId="162" r:id="rId161"/>
    <sheet name="CSA Act" sheetId="163" r:id="rId162"/>
    <sheet name="MGP Pliego" sheetId="164" r:id="rId163"/>
    <sheet name="MGP Dpto" sheetId="165" r:id="rId164"/>
    <sheet name="MGP Prod" sheetId="166" r:id="rId165"/>
    <sheet name="MGP Act" sheetId="167" r:id="rId166"/>
    <sheet name="DSA Pliego" sheetId="168" r:id="rId167"/>
    <sheet name="DSA Dpto" sheetId="169" r:id="rId168"/>
    <sheet name="DSA Prod" sheetId="170" r:id="rId169"/>
    <sheet name="DSA Act" sheetId="171" r:id="rId170"/>
    <sheet name="EBR Pliego" sheetId="172" r:id="rId171"/>
    <sheet name="EBR Dpto" sheetId="173" r:id="rId172"/>
    <sheet name="EBR Prod" sheetId="174" r:id="rId173"/>
    <sheet name="EBR Act" sheetId="175" r:id="rId174"/>
    <sheet name="AEBR Pliego" sheetId="176" r:id="rId175"/>
    <sheet name="AEBR Dpto" sheetId="177" r:id="rId176"/>
    <sheet name="AEBR Prod" sheetId="178" r:id="rId177"/>
    <sheet name="AEBR Act" sheetId="179" r:id="rId178"/>
    <sheet name="DPE Pliego" sheetId="180" r:id="rId179"/>
    <sheet name="DPE Dpto" sheetId="181" r:id="rId180"/>
    <sheet name="DPE Prod" sheetId="182" r:id="rId181"/>
    <sheet name="DPE Act" sheetId="183" r:id="rId182"/>
    <sheet name="ODA Pliego" sheetId="184" r:id="rId183"/>
    <sheet name="ODA Dpto" sheetId="185" r:id="rId184"/>
    <sheet name="ODA Prod" sheetId="186" r:id="rId185"/>
    <sheet name="ODA Act" sheetId="187" r:id="rId186"/>
    <sheet name="FPA Pliego" sheetId="188" r:id="rId187"/>
    <sheet name="FPA Dpto" sheetId="189" r:id="rId188"/>
    <sheet name="FPA Prod" sheetId="190" r:id="rId189"/>
    <sheet name="FPA Act" sheetId="191" r:id="rId190"/>
    <sheet name="GCA Pliego" sheetId="192" r:id="rId191"/>
    <sheet name="GCA Dpto" sheetId="193" r:id="rId192"/>
    <sheet name="GCA Prod" sheetId="194" r:id="rId193"/>
    <sheet name="GCA Act" sheetId="195" r:id="rId194"/>
    <sheet name="PENSION Pliego" sheetId="196" r:id="rId195"/>
    <sheet name="PENSION Dpto" sheetId="197" r:id="rId196"/>
    <sheet name="PENSION Prod" sheetId="198" r:id="rId197"/>
    <sheet name="PENSION Act" sheetId="199" r:id="rId198"/>
    <sheet name="CUNA Pliego" sheetId="200" r:id="rId199"/>
    <sheet name="CUNA Dpto" sheetId="201" r:id="rId200"/>
    <sheet name="CUNA Prod" sheetId="202" r:id="rId201"/>
    <sheet name="CUNA Act" sheetId="203" r:id="rId202"/>
    <sheet name="CPJL Pliego" sheetId="204" r:id="rId203"/>
    <sheet name="CPJL Dpto" sheetId="205" r:id="rId204"/>
    <sheet name="CPJL Prod" sheetId="206" r:id="rId205"/>
    <sheet name="CPJL Act" sheetId="207" r:id="rId206"/>
    <sheet name="IDPP Pliego" sheetId="208" r:id="rId207"/>
    <sheet name="IDPP Dpto" sheetId="209" r:id="rId208"/>
    <sheet name="IDPP Prod" sheetId="210" r:id="rId209"/>
    <sheet name="IDPP Act" sheetId="211" r:id="rId210"/>
    <sheet name="FCL Pliego" sheetId="212" r:id="rId211"/>
    <sheet name="FCL Dpto" sheetId="213" r:id="rId212"/>
    <sheet name="FCL Prod" sheetId="214" r:id="rId213"/>
    <sheet name="FCL Act" sheetId="215" r:id="rId214"/>
    <sheet name="RMEU Pliego" sheetId="216" r:id="rId215"/>
    <sheet name="RMEU Dpto" sheetId="217" r:id="rId216"/>
    <sheet name="RMEU Prod" sheetId="218" r:id="rId217"/>
    <sheet name="RMEU Act" sheetId="219" r:id="rId218"/>
    <sheet name="INJD Pliego" sheetId="220" r:id="rId219"/>
    <sheet name="INJD Dpto" sheetId="221" r:id="rId220"/>
    <sheet name="INJD Prod" sheetId="222" r:id="rId221"/>
    <sheet name="INJD Act" sheetId="223" r:id="rId222"/>
    <sheet name="CDNU Pliego" sheetId="224" r:id="rId223"/>
    <sheet name="CDNU Dpto" sheetId="225" r:id="rId224"/>
    <sheet name="CDNU Prod" sheetId="226" r:id="rId225"/>
    <sheet name="CDNU Act" sheetId="227" r:id="rId226"/>
    <sheet name="MIB Pliego" sheetId="228" r:id="rId227"/>
    <sheet name="MIB Dpto" sheetId="229" r:id="rId228"/>
    <sheet name="MIB Prod" sheetId="230" r:id="rId229"/>
    <sheet name="MIB Act" sheetId="231" r:id="rId230"/>
    <sheet name="UN Pliego" sheetId="232" r:id="rId231"/>
    <sheet name="UN Dpto" sheetId="233" r:id="rId232"/>
    <sheet name="UN Prod" sheetId="234" r:id="rId233"/>
    <sheet name="UN Act" sheetId="235" r:id="rId234"/>
    <sheet name="FA Pliego" sheetId="236" r:id="rId235"/>
    <sheet name="FA Dpto" sheetId="237" r:id="rId236"/>
    <sheet name="FA Prod" sheetId="238" r:id="rId237"/>
    <sheet name="FA Act" sheetId="239" r:id="rId238"/>
    <sheet name="AHR Pliego" sheetId="240" r:id="rId239"/>
    <sheet name="AHR Dpto" sheetId="241" r:id="rId240"/>
    <sheet name="AHR Prod" sheetId="242" r:id="rId241"/>
    <sheet name="AHR Act" sheetId="243" r:id="rId242"/>
    <sheet name="SRAO Pliego" sheetId="244" r:id="rId243"/>
    <sheet name="SRAO Dpto" sheetId="245" r:id="rId244"/>
    <sheet name="SRAO Prod" sheetId="246" r:id="rId245"/>
    <sheet name="SRAO Act" sheetId="247" r:id="rId246"/>
    <sheet name="PC Pliego" sheetId="248" r:id="rId247"/>
    <sheet name="PC Dpto" sheetId="249" r:id="rId248"/>
    <sheet name="PC Prod" sheetId="250" r:id="rId249"/>
    <sheet name="PC Act" sheetId="251" r:id="rId250"/>
    <sheet name="AEQW Pliego" sheetId="252" r:id="rId251"/>
    <sheet name="AEQW Dpto" sheetId="253" r:id="rId252"/>
    <sheet name="AEQW Prod" sheetId="254" r:id="rId253"/>
    <sheet name="AEQW Act" sheetId="255" r:id="rId254"/>
    <sheet name="PROE Pliego" sheetId="256" r:id="rId255"/>
    <sheet name="PROE Dpto" sheetId="257" r:id="rId256"/>
    <sheet name="PROE Prod" sheetId="258" r:id="rId257"/>
    <sheet name="PROE Act" sheetId="259" r:id="rId258"/>
    <sheet name="AONA Pliego" sheetId="260" r:id="rId259"/>
    <sheet name="AONA Dpto" sheetId="261" r:id="rId260"/>
    <sheet name="AONA Prod" sheetId="262" r:id="rId261"/>
    <sheet name="AONA Act" sheetId="263" r:id="rId262"/>
    <sheet name="AHRE Pliego" sheetId="264" r:id="rId263"/>
    <sheet name="AHRE Dpto" sheetId="265" r:id="rId264"/>
    <sheet name="AHRE Prod" sheetId="266" r:id="rId265"/>
    <sheet name="AHRE Act" sheetId="267" r:id="rId266"/>
    <sheet name="CPJCC Pliego" sheetId="268" r:id="rId267"/>
    <sheet name="CPJCC Dpto" sheetId="269" r:id="rId268"/>
    <sheet name="CPJCC Prod" sheetId="270" r:id="rId269"/>
    <sheet name="CPJCC Act" sheetId="271" r:id="rId270"/>
    <sheet name="RPAM Pliego" sheetId="272" r:id="rId271"/>
    <sheet name="RPAM Dpto" sheetId="273" r:id="rId272"/>
    <sheet name="RPAM Prod" sheetId="274" r:id="rId273"/>
    <sheet name="RPAM Act" sheetId="275" r:id="rId274"/>
    <sheet name="MAPP Pliego" sheetId="276" r:id="rId275"/>
    <sheet name="MAPP Dpto" sheetId="277" r:id="rId276"/>
    <sheet name="MAPP Prod" sheetId="278" r:id="rId277"/>
    <sheet name="MAPP Act" sheetId="279" r:id="rId278"/>
    <sheet name="AARES Pliego" sheetId="280" r:id="rId279"/>
    <sheet name="AARES Dpto" sheetId="281" r:id="rId280"/>
    <sheet name="AARES Prod" sheetId="282" r:id="rId281"/>
    <sheet name="AARES Act" sheetId="283" r:id="rId282"/>
    <sheet name="MCRS Pliego" sheetId="284" r:id="rId283"/>
    <sheet name="MCRS Dpto" sheetId="285" r:id="rId284"/>
    <sheet name="MCRS Prod" sheetId="286" r:id="rId285"/>
    <sheet name="MCRS Act" sheetId="287" r:id="rId286"/>
    <sheet name="MST Pliego" sheetId="288" r:id="rId287"/>
    <sheet name="MST Dpto" sheetId="289" r:id="rId288"/>
    <sheet name="MST Prod" sheetId="290" r:id="rId289"/>
    <sheet name="MST Act" sheetId="291" r:id="rId290"/>
    <sheet name="MPE Pliego" sheetId="292" r:id="rId291"/>
    <sheet name="MPE Dpto" sheetId="293" r:id="rId292"/>
    <sheet name="MPE Prod" sheetId="294" r:id="rId293"/>
    <sheet name="MPE Act" sheetId="295" r:id="rId294"/>
    <sheet name="FMIN Pliego" sheetId="296" r:id="rId295"/>
    <sheet name="FMIN Dpto" sheetId="297" r:id="rId296"/>
    <sheet name="FMIN Prod" sheetId="298" r:id="rId297"/>
    <sheet name="FMIN Act" sheetId="299" r:id="rId298"/>
    <sheet name="MCDT Pliego" sheetId="300" r:id="rId299"/>
    <sheet name="MCDT Dpto" sheetId="301" r:id="rId300"/>
    <sheet name="MCDT Prod" sheetId="302" r:id="rId301"/>
    <sheet name="MCDT Act" sheetId="303" r:id="rId302"/>
    <sheet name="RMI Pliego" sheetId="304" r:id="rId303"/>
    <sheet name="RMI Dpto" sheetId="305" r:id="rId304"/>
    <sheet name="RMI Prod" sheetId="306" r:id="rId305"/>
    <sheet name="RMI Act" sheetId="307" r:id="rId306"/>
    <sheet name="PCSD Pliego" sheetId="308" r:id="rId307"/>
    <sheet name="PCSD Dpto" sheetId="309" r:id="rId308"/>
    <sheet name="PCSD Prod" sheetId="310" r:id="rId309"/>
    <sheet name="PCSD Act" sheetId="311" r:id="rId310"/>
    <sheet name="CSRF Pliego" sheetId="312" r:id="rId311"/>
    <sheet name="CSRF Dpto" sheetId="313" r:id="rId312"/>
    <sheet name="CSRF Prod" sheetId="314" r:id="rId313"/>
    <sheet name="CSRF Act" sheetId="315" r:id="rId314"/>
    <sheet name="CPSM Pliego" sheetId="316" r:id="rId315"/>
    <sheet name="CPSM Dpto" sheetId="317" r:id="rId316"/>
    <sheet name="CPSM Prod" sheetId="318" r:id="rId317"/>
    <sheet name="CPSM Act" sheetId="319" r:id="rId318"/>
    <sheet name="PVPC Pliego" sheetId="320" r:id="rId319"/>
    <sheet name="PVPC Dpto" sheetId="321" r:id="rId320"/>
    <sheet name="PVPC Prod" sheetId="322" r:id="rId321"/>
    <sheet name="PVPC Act" sheetId="323" r:id="rId322"/>
    <sheet name="FPE Pliego" sheetId="324" r:id="rId323"/>
    <sheet name="FPE Dpto" sheetId="325" r:id="rId324"/>
    <sheet name="FPE Prod" sheetId="326" r:id="rId325"/>
    <sheet name="FPE Act" sheetId="327" r:id="rId326"/>
    <sheet name="PINP Pliego" sheetId="328" r:id="rId327"/>
    <sheet name="PINP Dpto" sheetId="329" r:id="rId328"/>
    <sheet name="PINP Prod" sheetId="330" r:id="rId329"/>
    <sheet name="PINP Act" sheetId="331" r:id="rId330"/>
    <sheet name="MCM Pliego" sheetId="332" r:id="rId331"/>
    <sheet name="MCM Dpto" sheetId="333" r:id="rId332"/>
    <sheet name="MCM Prod" sheetId="334" r:id="rId333"/>
    <sheet name="MCM Act" sheetId="335" r:id="rId334"/>
    <sheet name="PARA Pliego" sheetId="336" r:id="rId335"/>
    <sheet name="PARA Dpto" sheetId="337" r:id="rId336"/>
    <sheet name="PARA Prod" sheetId="338" r:id="rId337"/>
    <sheet name="PARA Act" sheetId="339" r:id="rId338"/>
    <sheet name="DCTI Pliego" sheetId="340" r:id="rId339"/>
    <sheet name="DCTI Dpto" sheetId="341" r:id="rId340"/>
    <sheet name="DCTI Prod" sheetId="342" r:id="rId341"/>
    <sheet name="DCTI Act" sheetId="343" r:id="rId34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7" i="124" l="1"/>
  <c r="I27" i="124"/>
  <c r="G27" i="124"/>
  <c r="E27" i="124"/>
  <c r="D27" i="124"/>
  <c r="H7" i="124"/>
  <c r="I7" i="124"/>
  <c r="G7" i="124"/>
  <c r="E7" i="124"/>
  <c r="D7" i="124"/>
  <c r="E52" i="116"/>
  <c r="H52" i="116"/>
  <c r="I52" i="116"/>
  <c r="G52" i="116"/>
  <c r="D52" i="116"/>
  <c r="H7" i="116"/>
  <c r="I7" i="116"/>
  <c r="G7" i="116"/>
  <c r="E7" i="116"/>
  <c r="D7" i="116"/>
  <c r="I7" i="343"/>
  <c r="I19" i="343" s="1"/>
  <c r="K7" i="343"/>
  <c r="K19" i="343" s="1"/>
  <c r="L7" i="343"/>
  <c r="L19" i="343" s="1"/>
  <c r="M7" i="343"/>
  <c r="M19" i="343" s="1"/>
  <c r="H7" i="343"/>
  <c r="H19" i="343" s="1"/>
  <c r="I7" i="339"/>
  <c r="I15" i="339" s="1"/>
  <c r="K7" i="339"/>
  <c r="K15" i="339" s="1"/>
  <c r="L7" i="339"/>
  <c r="L15" i="339" s="1"/>
  <c r="M7" i="339"/>
  <c r="M15" i="339" s="1"/>
  <c r="H7" i="339"/>
  <c r="H15" i="339" s="1"/>
  <c r="I7" i="335"/>
  <c r="I30" i="335" s="1"/>
  <c r="K7" i="335"/>
  <c r="K30" i="335" s="1"/>
  <c r="L7" i="335"/>
  <c r="L30" i="335" s="1"/>
  <c r="M7" i="335"/>
  <c r="M30" i="335" s="1"/>
  <c r="H7" i="335"/>
  <c r="H30" i="335" s="1"/>
  <c r="I7" i="331"/>
  <c r="I15" i="331" s="1"/>
  <c r="K7" i="331"/>
  <c r="K15" i="331" s="1"/>
  <c r="L7" i="331"/>
  <c r="L15" i="331" s="1"/>
  <c r="M7" i="331"/>
  <c r="M15" i="331" s="1"/>
  <c r="H7" i="331"/>
  <c r="H15" i="331" s="1"/>
  <c r="I7" i="327"/>
  <c r="I14" i="327" s="1"/>
  <c r="K7" i="327"/>
  <c r="K14" i="327" s="1"/>
  <c r="L7" i="327"/>
  <c r="L14" i="327" s="1"/>
  <c r="M7" i="327"/>
  <c r="M14" i="327" s="1"/>
  <c r="H7" i="327"/>
  <c r="H14" i="327" s="1"/>
  <c r="I7" i="323"/>
  <c r="I15" i="323" s="1"/>
  <c r="K7" i="323"/>
  <c r="K15" i="323" s="1"/>
  <c r="L7" i="323"/>
  <c r="L15" i="323" s="1"/>
  <c r="M7" i="323"/>
  <c r="M15" i="323" s="1"/>
  <c r="H7" i="323"/>
  <c r="H15" i="323" s="1"/>
  <c r="L7" i="319"/>
  <c r="L24" i="319" s="1"/>
  <c r="M7" i="319"/>
  <c r="M24" i="319" s="1"/>
  <c r="K7" i="319"/>
  <c r="K24" i="319" s="1"/>
  <c r="I7" i="319"/>
  <c r="I24" i="319" s="1"/>
  <c r="H7" i="319"/>
  <c r="H24" i="319" s="1"/>
  <c r="L7" i="315"/>
  <c r="L23" i="315" s="1"/>
  <c r="M7" i="315"/>
  <c r="M23" i="315" s="1"/>
  <c r="K7" i="315"/>
  <c r="K23" i="315" s="1"/>
  <c r="I7" i="315"/>
  <c r="I23" i="315" s="1"/>
  <c r="H7" i="315"/>
  <c r="H23" i="315" s="1"/>
  <c r="L7" i="311"/>
  <c r="L22" i="311" s="1"/>
  <c r="M7" i="311"/>
  <c r="M22" i="311" s="1"/>
  <c r="K7" i="311"/>
  <c r="K22" i="311" s="1"/>
  <c r="I7" i="311"/>
  <c r="I22" i="311" s="1"/>
  <c r="H7" i="311"/>
  <c r="H22" i="311" s="1"/>
  <c r="L7" i="307"/>
  <c r="L18" i="307" s="1"/>
  <c r="M7" i="307"/>
  <c r="M18" i="307" s="1"/>
  <c r="K7" i="307"/>
  <c r="K18" i="307" s="1"/>
  <c r="I7" i="307"/>
  <c r="I18" i="307" s="1"/>
  <c r="H7" i="307"/>
  <c r="H18" i="307" s="1"/>
  <c r="L7" i="303"/>
  <c r="L18" i="303" s="1"/>
  <c r="M7" i="303"/>
  <c r="M18" i="303" s="1"/>
  <c r="K7" i="303"/>
  <c r="K18" i="303" s="1"/>
  <c r="I7" i="303"/>
  <c r="I18" i="303" s="1"/>
  <c r="H7" i="303"/>
  <c r="H18" i="303" s="1"/>
  <c r="L7" i="299"/>
  <c r="L11" i="299" s="1"/>
  <c r="M7" i="299"/>
  <c r="M11" i="299" s="1"/>
  <c r="K7" i="299"/>
  <c r="K11" i="299" s="1"/>
  <c r="I7" i="299"/>
  <c r="I11" i="299" s="1"/>
  <c r="H7" i="299"/>
  <c r="H11" i="299" s="1"/>
  <c r="L7" i="295"/>
  <c r="L19" i="295" s="1"/>
  <c r="M7" i="295"/>
  <c r="M19" i="295" s="1"/>
  <c r="K7" i="295"/>
  <c r="K19" i="295" s="1"/>
  <c r="I7" i="295"/>
  <c r="I19" i="295" s="1"/>
  <c r="H7" i="295"/>
  <c r="H19" i="295" s="1"/>
  <c r="L7" i="291"/>
  <c r="L18" i="291" s="1"/>
  <c r="M7" i="291"/>
  <c r="M18" i="291" s="1"/>
  <c r="K7" i="291"/>
  <c r="K18" i="291" s="1"/>
  <c r="I7" i="291"/>
  <c r="I18" i="291" s="1"/>
  <c r="H7" i="291"/>
  <c r="H18" i="291" s="1"/>
  <c r="L7" i="287"/>
  <c r="L38" i="287" s="1"/>
  <c r="M7" i="287"/>
  <c r="M38" i="287" s="1"/>
  <c r="K7" i="287"/>
  <c r="K38" i="287" s="1"/>
  <c r="I7" i="287"/>
  <c r="I38" i="287" s="1"/>
  <c r="H7" i="287"/>
  <c r="H38" i="287" s="1"/>
  <c r="K7" i="283"/>
  <c r="K19" i="283" s="1"/>
  <c r="L7" i="283"/>
  <c r="L19" i="283" s="1"/>
  <c r="M7" i="283"/>
  <c r="M19" i="283" s="1"/>
  <c r="I7" i="283"/>
  <c r="I19" i="283" s="1"/>
  <c r="H7" i="283"/>
  <c r="H19" i="283" s="1"/>
  <c r="L7" i="279"/>
  <c r="L30" i="279" s="1"/>
  <c r="M7" i="279"/>
  <c r="M30" i="279" s="1"/>
  <c r="K7" i="279"/>
  <c r="K30" i="279" s="1"/>
  <c r="I7" i="279"/>
  <c r="I30" i="279" s="1"/>
  <c r="H7" i="279"/>
  <c r="H30" i="279" s="1"/>
  <c r="L7" i="275"/>
  <c r="L14" i="275" s="1"/>
  <c r="M7" i="275"/>
  <c r="M14" i="275" s="1"/>
  <c r="K7" i="275"/>
  <c r="K14" i="275" s="1"/>
  <c r="I7" i="275"/>
  <c r="I14" i="275" s="1"/>
  <c r="H7" i="275"/>
  <c r="H14" i="275" s="1"/>
  <c r="L7" i="271"/>
  <c r="L18" i="271" s="1"/>
  <c r="M7" i="271"/>
  <c r="M18" i="271" s="1"/>
  <c r="K7" i="271"/>
  <c r="K18" i="271" s="1"/>
  <c r="I7" i="271"/>
  <c r="I18" i="271" s="1"/>
  <c r="H7" i="271"/>
  <c r="H18" i="271" s="1"/>
  <c r="L7" i="267"/>
  <c r="L15" i="267" s="1"/>
  <c r="M7" i="267"/>
  <c r="M15" i="267" s="1"/>
  <c r="K7" i="267"/>
  <c r="K15" i="267" s="1"/>
  <c r="I7" i="267"/>
  <c r="I15" i="267" s="1"/>
  <c r="H7" i="267"/>
  <c r="H15" i="267" s="1"/>
  <c r="L7" i="263"/>
  <c r="L19" i="263" s="1"/>
  <c r="M7" i="263"/>
  <c r="M19" i="263" s="1"/>
  <c r="K7" i="263"/>
  <c r="K19" i="263" s="1"/>
  <c r="I7" i="263"/>
  <c r="I19" i="263" s="1"/>
  <c r="H7" i="263"/>
  <c r="H19" i="263" s="1"/>
  <c r="L7" i="259"/>
  <c r="L21" i="259" s="1"/>
  <c r="M7" i="259"/>
  <c r="M21" i="259" s="1"/>
  <c r="K7" i="259"/>
  <c r="K21" i="259" s="1"/>
  <c r="I7" i="259"/>
  <c r="I21" i="259" s="1"/>
  <c r="H7" i="259"/>
  <c r="H21" i="259" s="1"/>
  <c r="L7" i="255"/>
  <c r="L20" i="255" s="1"/>
  <c r="M7" i="255"/>
  <c r="M20" i="255" s="1"/>
  <c r="K7" i="255"/>
  <c r="K20" i="255" s="1"/>
  <c r="I7" i="255"/>
  <c r="I20" i="255" s="1"/>
  <c r="H7" i="255"/>
  <c r="L7" i="251"/>
  <c r="L17" i="251" s="1"/>
  <c r="M7" i="251"/>
  <c r="M17" i="251" s="1"/>
  <c r="K7" i="251"/>
  <c r="K17" i="251" s="1"/>
  <c r="I7" i="251"/>
  <c r="I17" i="251" s="1"/>
  <c r="H7" i="251"/>
  <c r="H17" i="251" s="1"/>
  <c r="L7" i="247"/>
  <c r="L13" i="247" s="1"/>
  <c r="M7" i="247"/>
  <c r="M13" i="247" s="1"/>
  <c r="K7" i="247"/>
  <c r="K13" i="247" s="1"/>
  <c r="I7" i="247"/>
  <c r="I13" i="247" s="1"/>
  <c r="H7" i="247"/>
  <c r="H13" i="247" s="1"/>
  <c r="L7" i="243"/>
  <c r="L18" i="243" s="1"/>
  <c r="M7" i="243"/>
  <c r="M18" i="243" s="1"/>
  <c r="K7" i="243"/>
  <c r="K18" i="243" s="1"/>
  <c r="I7" i="243"/>
  <c r="I18" i="243" s="1"/>
  <c r="H7" i="243"/>
  <c r="H18" i="243" s="1"/>
  <c r="L7" i="239"/>
  <c r="L16" i="239" s="1"/>
  <c r="M7" i="239"/>
  <c r="M16" i="239" s="1"/>
  <c r="K7" i="239"/>
  <c r="K16" i="239" s="1"/>
  <c r="I7" i="239"/>
  <c r="I16" i="239" s="1"/>
  <c r="H7" i="239"/>
  <c r="H16" i="239" s="1"/>
  <c r="L7" i="235"/>
  <c r="L15" i="235" s="1"/>
  <c r="M7" i="235"/>
  <c r="M15" i="235" s="1"/>
  <c r="K7" i="235"/>
  <c r="K15" i="235" s="1"/>
  <c r="I7" i="235"/>
  <c r="I15" i="235" s="1"/>
  <c r="H7" i="235"/>
  <c r="H15" i="235" s="1"/>
  <c r="L7" i="231"/>
  <c r="L12" i="231" s="1"/>
  <c r="M7" i="231"/>
  <c r="M12" i="231" s="1"/>
  <c r="K7" i="231"/>
  <c r="K12" i="231" s="1"/>
  <c r="I7" i="231"/>
  <c r="I12" i="231" s="1"/>
  <c r="H7" i="231"/>
  <c r="H12" i="231" s="1"/>
  <c r="L7" i="227"/>
  <c r="L21" i="227" s="1"/>
  <c r="M7" i="227"/>
  <c r="M21" i="227" s="1"/>
  <c r="K7" i="227"/>
  <c r="K21" i="227" s="1"/>
  <c r="I7" i="227"/>
  <c r="I21" i="227" s="1"/>
  <c r="H7" i="227"/>
  <c r="H21" i="227" s="1"/>
  <c r="L7" i="223"/>
  <c r="L23" i="223" s="1"/>
  <c r="M7" i="223"/>
  <c r="M23" i="223" s="1"/>
  <c r="K7" i="223"/>
  <c r="K23" i="223" s="1"/>
  <c r="I7" i="223"/>
  <c r="I23" i="223" s="1"/>
  <c r="H7" i="223"/>
  <c r="H23" i="223" s="1"/>
  <c r="L7" i="219"/>
  <c r="L19" i="219" s="1"/>
  <c r="M7" i="219"/>
  <c r="M19" i="219" s="1"/>
  <c r="K7" i="219"/>
  <c r="K19" i="219" s="1"/>
  <c r="I7" i="219"/>
  <c r="I19" i="219" s="1"/>
  <c r="H7" i="219"/>
  <c r="H19" i="219" s="1"/>
  <c r="L7" i="215"/>
  <c r="L13" i="215" s="1"/>
  <c r="M7" i="215"/>
  <c r="M13" i="215" s="1"/>
  <c r="K7" i="215"/>
  <c r="K13" i="215" s="1"/>
  <c r="I7" i="215"/>
  <c r="I13" i="215" s="1"/>
  <c r="H7" i="215"/>
  <c r="H13" i="215" s="1"/>
  <c r="L7" i="211"/>
  <c r="L22" i="211" s="1"/>
  <c r="M7" i="211"/>
  <c r="M22" i="211" s="1"/>
  <c r="K7" i="211"/>
  <c r="K22" i="211" s="1"/>
  <c r="I7" i="211"/>
  <c r="I22" i="211" s="1"/>
  <c r="H7" i="211"/>
  <c r="H22" i="211" s="1"/>
  <c r="L7" i="207"/>
  <c r="L18" i="207" s="1"/>
  <c r="M7" i="207"/>
  <c r="M18" i="207" s="1"/>
  <c r="K7" i="207"/>
  <c r="K18" i="207" s="1"/>
  <c r="I7" i="207"/>
  <c r="I18" i="207" s="1"/>
  <c r="H7" i="207"/>
  <c r="H18" i="207" s="1"/>
  <c r="L7" i="203"/>
  <c r="L18" i="203" s="1"/>
  <c r="M7" i="203"/>
  <c r="M18" i="203" s="1"/>
  <c r="K7" i="203"/>
  <c r="K18" i="203" s="1"/>
  <c r="I7" i="203"/>
  <c r="I18" i="203" s="1"/>
  <c r="H7" i="203"/>
  <c r="H18" i="203" s="1"/>
  <c r="L7" i="199"/>
  <c r="L12" i="199" s="1"/>
  <c r="M7" i="199"/>
  <c r="M12" i="199" s="1"/>
  <c r="K7" i="199"/>
  <c r="K12" i="199" s="1"/>
  <c r="I7" i="199"/>
  <c r="I12" i="199" s="1"/>
  <c r="H7" i="199"/>
  <c r="H12" i="199" s="1"/>
  <c r="L7" i="195"/>
  <c r="L19" i="195" s="1"/>
  <c r="M7" i="195"/>
  <c r="M19" i="195" s="1"/>
  <c r="K7" i="195"/>
  <c r="K19" i="195" s="1"/>
  <c r="I7" i="195"/>
  <c r="I19" i="195" s="1"/>
  <c r="H7" i="195"/>
  <c r="H19" i="195" s="1"/>
  <c r="L7" i="191"/>
  <c r="L17" i="191" s="1"/>
  <c r="M7" i="191"/>
  <c r="M17" i="191" s="1"/>
  <c r="K7" i="191"/>
  <c r="K17" i="191" s="1"/>
  <c r="I7" i="191"/>
  <c r="I17" i="191" s="1"/>
  <c r="H7" i="191"/>
  <c r="H17" i="191" s="1"/>
  <c r="L7" i="187"/>
  <c r="L18" i="187" s="1"/>
  <c r="M7" i="187"/>
  <c r="M18" i="187" s="1"/>
  <c r="K7" i="187"/>
  <c r="K18" i="187" s="1"/>
  <c r="I7" i="187"/>
  <c r="I18" i="187" s="1"/>
  <c r="H7" i="187"/>
  <c r="H18" i="187" s="1"/>
  <c r="L7" i="183" l="1"/>
  <c r="L25" i="183" s="1"/>
  <c r="M7" i="183"/>
  <c r="M25" i="183" s="1"/>
  <c r="K7" i="183"/>
  <c r="K25" i="183" s="1"/>
  <c r="I7" i="183"/>
  <c r="I25" i="183" s="1"/>
  <c r="H7" i="183"/>
  <c r="H25" i="183" s="1"/>
  <c r="L7" i="179"/>
  <c r="L24" i="179" s="1"/>
  <c r="M7" i="179"/>
  <c r="M24" i="179" s="1"/>
  <c r="K7" i="179"/>
  <c r="K24" i="179" s="1"/>
  <c r="I7" i="179"/>
  <c r="I24" i="179" s="1"/>
  <c r="H7" i="179"/>
  <c r="H24" i="179" s="1"/>
  <c r="L7" i="175"/>
  <c r="L54" i="175" s="1"/>
  <c r="M7" i="175"/>
  <c r="M54" i="175" s="1"/>
  <c r="K7" i="175"/>
  <c r="K54" i="175" s="1"/>
  <c r="I7" i="175"/>
  <c r="I54" i="175" s="1"/>
  <c r="H7" i="175"/>
  <c r="H54" i="175" s="1"/>
  <c r="S9" i="343"/>
  <c r="S10" i="343"/>
  <c r="S11" i="343"/>
  <c r="S12" i="343"/>
  <c r="S13" i="343"/>
  <c r="S14" i="343"/>
  <c r="S15" i="343"/>
  <c r="S16" i="343"/>
  <c r="S17" i="343"/>
  <c r="S18" i="343"/>
  <c r="S8" i="343"/>
  <c r="P8" i="343"/>
  <c r="P9" i="343"/>
  <c r="P10" i="343"/>
  <c r="P11" i="343"/>
  <c r="P12" i="343"/>
  <c r="P13" i="343"/>
  <c r="P14" i="343"/>
  <c r="P15" i="343"/>
  <c r="P16" i="343"/>
  <c r="P17" i="343"/>
  <c r="P18" i="343"/>
  <c r="O8" i="343"/>
  <c r="O9" i="343"/>
  <c r="O10" i="343"/>
  <c r="O11" i="343"/>
  <c r="O12" i="343"/>
  <c r="O13" i="343"/>
  <c r="O14" i="343"/>
  <c r="O15" i="343"/>
  <c r="O16" i="343"/>
  <c r="O17" i="343"/>
  <c r="O18" i="343"/>
  <c r="N8" i="343"/>
  <c r="N9" i="343"/>
  <c r="N10" i="343"/>
  <c r="N11" i="343"/>
  <c r="N12" i="343"/>
  <c r="N13" i="343"/>
  <c r="N14" i="343"/>
  <c r="N15" i="343"/>
  <c r="N16" i="343"/>
  <c r="N17" i="343"/>
  <c r="N18" i="343"/>
  <c r="J8" i="343"/>
  <c r="J9" i="343"/>
  <c r="J10" i="343"/>
  <c r="J11" i="343"/>
  <c r="J12" i="343"/>
  <c r="J13" i="343"/>
  <c r="J14" i="343"/>
  <c r="J15" i="343"/>
  <c r="J16" i="343"/>
  <c r="J17" i="343"/>
  <c r="J18" i="343"/>
  <c r="E7" i="342"/>
  <c r="E13" i="342" s="1"/>
  <c r="G7" i="342"/>
  <c r="H7" i="342"/>
  <c r="H13" i="342" s="1"/>
  <c r="I7" i="342"/>
  <c r="I13" i="342" s="1"/>
  <c r="D7" i="342"/>
  <c r="D13" i="342" s="1"/>
  <c r="L8" i="342"/>
  <c r="L9" i="342"/>
  <c r="L10" i="342"/>
  <c r="L11" i="342"/>
  <c r="L12" i="342"/>
  <c r="K8" i="342"/>
  <c r="K9" i="342"/>
  <c r="K10" i="342"/>
  <c r="K11" i="342"/>
  <c r="K12" i="342"/>
  <c r="J8" i="342"/>
  <c r="J9" i="342"/>
  <c r="J10" i="342"/>
  <c r="J11" i="342"/>
  <c r="J12" i="342"/>
  <c r="F8" i="342"/>
  <c r="F9" i="342"/>
  <c r="F10" i="342"/>
  <c r="F11" i="342"/>
  <c r="F12" i="342"/>
  <c r="E7" i="340"/>
  <c r="G7" i="340"/>
  <c r="H7" i="340"/>
  <c r="I7" i="340"/>
  <c r="D7" i="340"/>
  <c r="L8" i="340"/>
  <c r="L10" i="340"/>
  <c r="K8" i="340"/>
  <c r="K10" i="340"/>
  <c r="J8" i="340"/>
  <c r="J10" i="340"/>
  <c r="F8" i="340"/>
  <c r="F7" i="340" s="1"/>
  <c r="F10" i="340"/>
  <c r="E6" i="341"/>
  <c r="G6" i="341"/>
  <c r="H6" i="341"/>
  <c r="I6" i="341"/>
  <c r="D6" i="341"/>
  <c r="L7" i="341"/>
  <c r="K7" i="341"/>
  <c r="J7" i="341"/>
  <c r="F7" i="341"/>
  <c r="F6" i="341" s="1"/>
  <c r="S9" i="339"/>
  <c r="S10" i="339"/>
  <c r="S11" i="339"/>
  <c r="S12" i="339"/>
  <c r="S13" i="339"/>
  <c r="S14" i="339"/>
  <c r="S8" i="339"/>
  <c r="P8" i="339"/>
  <c r="P9" i="339"/>
  <c r="P10" i="339"/>
  <c r="P11" i="339"/>
  <c r="P12" i="339"/>
  <c r="P13" i="339"/>
  <c r="P14" i="339"/>
  <c r="O8" i="339"/>
  <c r="O9" i="339"/>
  <c r="O10" i="339"/>
  <c r="O11" i="339"/>
  <c r="O12" i="339"/>
  <c r="O13" i="339"/>
  <c r="O14" i="339"/>
  <c r="N8" i="339"/>
  <c r="N9" i="339"/>
  <c r="N10" i="339"/>
  <c r="N11" i="339"/>
  <c r="N12" i="339"/>
  <c r="N13" i="339"/>
  <c r="N14" i="339"/>
  <c r="J8" i="339"/>
  <c r="J9" i="339"/>
  <c r="J10" i="339"/>
  <c r="J11" i="339"/>
  <c r="J12" i="339"/>
  <c r="J13" i="339"/>
  <c r="J14" i="339"/>
  <c r="E7" i="338"/>
  <c r="E11" i="338" s="1"/>
  <c r="G7" i="338"/>
  <c r="G11" i="338" s="1"/>
  <c r="H7" i="338"/>
  <c r="H11" i="338" s="1"/>
  <c r="I7" i="338"/>
  <c r="I11" i="338" s="1"/>
  <c r="D7" i="338"/>
  <c r="D11" i="338" s="1"/>
  <c r="L8" i="338"/>
  <c r="L9" i="338"/>
  <c r="L10" i="338"/>
  <c r="K8" i="338"/>
  <c r="K9" i="338"/>
  <c r="K10" i="338"/>
  <c r="J8" i="338"/>
  <c r="J9" i="338"/>
  <c r="J10" i="338"/>
  <c r="F8" i="338"/>
  <c r="F9" i="338"/>
  <c r="F10" i="338"/>
  <c r="E7" i="336"/>
  <c r="G7" i="336"/>
  <c r="H7" i="336"/>
  <c r="I7" i="336"/>
  <c r="D7" i="336"/>
  <c r="L8" i="336"/>
  <c r="L10" i="336"/>
  <c r="K8" i="336"/>
  <c r="K10" i="336"/>
  <c r="J8" i="336"/>
  <c r="J10" i="336"/>
  <c r="F8" i="336"/>
  <c r="F7" i="336" s="1"/>
  <c r="F10" i="336"/>
  <c r="E6" i="337"/>
  <c r="G6" i="337"/>
  <c r="H6" i="337"/>
  <c r="I6" i="337"/>
  <c r="D6" i="337"/>
  <c r="L7" i="337"/>
  <c r="L8" i="337"/>
  <c r="L9" i="337"/>
  <c r="L10" i="337"/>
  <c r="L11" i="337"/>
  <c r="L12" i="337"/>
  <c r="L13" i="337"/>
  <c r="L14" i="337"/>
  <c r="K7" i="337"/>
  <c r="K8" i="337"/>
  <c r="K9" i="337"/>
  <c r="K10" i="337"/>
  <c r="K11" i="337"/>
  <c r="K12" i="337"/>
  <c r="K13" i="337"/>
  <c r="K14" i="337"/>
  <c r="J7" i="337"/>
  <c r="J8" i="337"/>
  <c r="J9" i="337"/>
  <c r="J10" i="337"/>
  <c r="J11" i="337"/>
  <c r="J12" i="337"/>
  <c r="J13" i="337"/>
  <c r="J14" i="337"/>
  <c r="F7" i="337"/>
  <c r="F8" i="337"/>
  <c r="F9" i="337"/>
  <c r="F10" i="337"/>
  <c r="F11" i="337"/>
  <c r="F12" i="337"/>
  <c r="F13" i="337"/>
  <c r="F14" i="337"/>
  <c r="S9" i="335"/>
  <c r="S10" i="335"/>
  <c r="S11" i="335"/>
  <c r="S12" i="335"/>
  <c r="S13" i="335"/>
  <c r="S14" i="335"/>
  <c r="S15" i="335"/>
  <c r="S16" i="335"/>
  <c r="S17" i="335"/>
  <c r="S18" i="335"/>
  <c r="S19" i="335"/>
  <c r="S20" i="335"/>
  <c r="S21" i="335"/>
  <c r="S22" i="335"/>
  <c r="S23" i="335"/>
  <c r="S24" i="335"/>
  <c r="S25" i="335"/>
  <c r="S26" i="335"/>
  <c r="S27" i="335"/>
  <c r="S28" i="335"/>
  <c r="S29" i="335"/>
  <c r="S8" i="335"/>
  <c r="P8" i="335"/>
  <c r="P9" i="335"/>
  <c r="P10" i="335"/>
  <c r="P11" i="335"/>
  <c r="P12" i="335"/>
  <c r="P13" i="335"/>
  <c r="P14" i="335"/>
  <c r="P15" i="335"/>
  <c r="P16" i="335"/>
  <c r="P17" i="335"/>
  <c r="P18" i="335"/>
  <c r="P19" i="335"/>
  <c r="P20" i="335"/>
  <c r="P21" i="335"/>
  <c r="P22" i="335"/>
  <c r="P23" i="335"/>
  <c r="P24" i="335"/>
  <c r="P25" i="335"/>
  <c r="P26" i="335"/>
  <c r="P27" i="335"/>
  <c r="P28" i="335"/>
  <c r="P29" i="335"/>
  <c r="O8" i="335"/>
  <c r="O9" i="335"/>
  <c r="O10" i="335"/>
  <c r="O11" i="335"/>
  <c r="O12" i="335"/>
  <c r="O13" i="335"/>
  <c r="O14" i="335"/>
  <c r="O15" i="335"/>
  <c r="O16" i="335"/>
  <c r="O17" i="335"/>
  <c r="O18" i="335"/>
  <c r="O19" i="335"/>
  <c r="O20" i="335"/>
  <c r="O21" i="335"/>
  <c r="O22" i="335"/>
  <c r="O23" i="335"/>
  <c r="O24" i="335"/>
  <c r="O25" i="335"/>
  <c r="O26" i="335"/>
  <c r="O27" i="335"/>
  <c r="O28" i="335"/>
  <c r="O29" i="335"/>
  <c r="N8" i="335"/>
  <c r="N9" i="335"/>
  <c r="N10" i="335"/>
  <c r="N11" i="335"/>
  <c r="N12" i="335"/>
  <c r="N13" i="335"/>
  <c r="N14" i="335"/>
  <c r="N15" i="335"/>
  <c r="N16" i="335"/>
  <c r="N17" i="335"/>
  <c r="N18" i="335"/>
  <c r="N19" i="335"/>
  <c r="N20" i="335"/>
  <c r="N21" i="335"/>
  <c r="N22" i="335"/>
  <c r="N23" i="335"/>
  <c r="N24" i="335"/>
  <c r="N25" i="335"/>
  <c r="N26" i="335"/>
  <c r="N27" i="335"/>
  <c r="N28" i="335"/>
  <c r="N29" i="335"/>
  <c r="J8" i="335"/>
  <c r="J9" i="335"/>
  <c r="J10" i="335"/>
  <c r="J11" i="335"/>
  <c r="J12" i="335"/>
  <c r="J13" i="335"/>
  <c r="J14" i="335"/>
  <c r="J15" i="335"/>
  <c r="J16" i="335"/>
  <c r="J17" i="335"/>
  <c r="J18" i="335"/>
  <c r="J19" i="335"/>
  <c r="J20" i="335"/>
  <c r="J21" i="335"/>
  <c r="J22" i="335"/>
  <c r="J23" i="335"/>
  <c r="J24" i="335"/>
  <c r="J25" i="335"/>
  <c r="J26" i="335"/>
  <c r="J27" i="335"/>
  <c r="J28" i="335"/>
  <c r="J29" i="335"/>
  <c r="E7" i="334"/>
  <c r="E19" i="334" s="1"/>
  <c r="G7" i="334"/>
  <c r="G19" i="334" s="1"/>
  <c r="H7" i="334"/>
  <c r="H19" i="334" s="1"/>
  <c r="I7" i="334"/>
  <c r="I19" i="334" s="1"/>
  <c r="D7" i="334"/>
  <c r="D19" i="334" s="1"/>
  <c r="L8" i="334"/>
  <c r="L9" i="334"/>
  <c r="L10" i="334"/>
  <c r="L11" i="334"/>
  <c r="L12" i="334"/>
  <c r="L13" i="334"/>
  <c r="L14" i="334"/>
  <c r="L15" i="334"/>
  <c r="L16" i="334"/>
  <c r="L17" i="334"/>
  <c r="L18" i="334"/>
  <c r="K8" i="334"/>
  <c r="K9" i="334"/>
  <c r="K10" i="334"/>
  <c r="K11" i="334"/>
  <c r="K12" i="334"/>
  <c r="K13" i="334"/>
  <c r="K14" i="334"/>
  <c r="K15" i="334"/>
  <c r="K16" i="334"/>
  <c r="K17" i="334"/>
  <c r="K18" i="334"/>
  <c r="J8" i="334"/>
  <c r="J9" i="334"/>
  <c r="J10" i="334"/>
  <c r="J11" i="334"/>
  <c r="J12" i="334"/>
  <c r="J13" i="334"/>
  <c r="J14" i="334"/>
  <c r="J15" i="334"/>
  <c r="J16" i="334"/>
  <c r="J17" i="334"/>
  <c r="J18" i="334"/>
  <c r="F8" i="334"/>
  <c r="F9" i="334"/>
  <c r="F10" i="334"/>
  <c r="F11" i="334"/>
  <c r="F12" i="334"/>
  <c r="F13" i="334"/>
  <c r="F14" i="334"/>
  <c r="F15" i="334"/>
  <c r="F16" i="334"/>
  <c r="F17" i="334"/>
  <c r="F18" i="334"/>
  <c r="E9" i="332"/>
  <c r="G9" i="332"/>
  <c r="H9" i="332"/>
  <c r="I9" i="332"/>
  <c r="D9" i="332"/>
  <c r="E7" i="332"/>
  <c r="G7" i="332"/>
  <c r="H7" i="332"/>
  <c r="I7" i="332"/>
  <c r="D7" i="332"/>
  <c r="L8" i="332"/>
  <c r="L10" i="332"/>
  <c r="L11" i="332"/>
  <c r="K8" i="332"/>
  <c r="K10" i="332"/>
  <c r="K11" i="332"/>
  <c r="J8" i="332"/>
  <c r="J10" i="332"/>
  <c r="J11" i="332"/>
  <c r="F8" i="332"/>
  <c r="F7" i="332" s="1"/>
  <c r="F10" i="332"/>
  <c r="F9" i="332" s="1"/>
  <c r="F11" i="332"/>
  <c r="E6" i="333"/>
  <c r="G6" i="333"/>
  <c r="H6" i="333"/>
  <c r="I6" i="333"/>
  <c r="D6" i="333"/>
  <c r="L7" i="333"/>
  <c r="L8" i="333"/>
  <c r="L9" i="333"/>
  <c r="L10" i="333"/>
  <c r="L11" i="333"/>
  <c r="L12" i="333"/>
  <c r="L13" i="333"/>
  <c r="L14" i="333"/>
  <c r="L15" i="333"/>
  <c r="L16" i="333"/>
  <c r="L17" i="333"/>
  <c r="L18" i="333"/>
  <c r="L19" i="333"/>
  <c r="L20" i="333"/>
  <c r="L21" i="333"/>
  <c r="L22" i="333"/>
  <c r="L23" i="333"/>
  <c r="L24" i="333"/>
  <c r="L25" i="333"/>
  <c r="L26" i="333"/>
  <c r="L27" i="333"/>
  <c r="L28" i="333"/>
  <c r="L29" i="333"/>
  <c r="L30" i="333"/>
  <c r="L31" i="333"/>
  <c r="L32" i="333"/>
  <c r="K7" i="333"/>
  <c r="K8" i="333"/>
  <c r="K9" i="333"/>
  <c r="K10" i="333"/>
  <c r="K11" i="333"/>
  <c r="K12" i="333"/>
  <c r="K13" i="333"/>
  <c r="K14" i="333"/>
  <c r="K15" i="333"/>
  <c r="K16" i="333"/>
  <c r="K17" i="333"/>
  <c r="K18" i="333"/>
  <c r="K19" i="333"/>
  <c r="K20" i="333"/>
  <c r="K21" i="333"/>
  <c r="K22" i="333"/>
  <c r="K23" i="333"/>
  <c r="K24" i="333"/>
  <c r="K25" i="333"/>
  <c r="K26" i="333"/>
  <c r="K27" i="333"/>
  <c r="K28" i="333"/>
  <c r="K29" i="333"/>
  <c r="K30" i="333"/>
  <c r="K31" i="333"/>
  <c r="K32" i="333"/>
  <c r="J7" i="333"/>
  <c r="J8" i="333"/>
  <c r="J9" i="333"/>
  <c r="J10" i="333"/>
  <c r="J11" i="333"/>
  <c r="J12" i="333"/>
  <c r="J13" i="333"/>
  <c r="J14" i="333"/>
  <c r="J15" i="333"/>
  <c r="J16" i="333"/>
  <c r="J17" i="333"/>
  <c r="J18" i="333"/>
  <c r="J19" i="333"/>
  <c r="J20" i="333"/>
  <c r="J21" i="333"/>
  <c r="J22" i="333"/>
  <c r="J23" i="333"/>
  <c r="J24" i="333"/>
  <c r="J25" i="333"/>
  <c r="J26" i="333"/>
  <c r="J27" i="333"/>
  <c r="J28" i="333"/>
  <c r="J29" i="333"/>
  <c r="J30" i="333"/>
  <c r="J31" i="333"/>
  <c r="J32" i="333"/>
  <c r="F7" i="333"/>
  <c r="F8" i="333"/>
  <c r="F9" i="333"/>
  <c r="F10" i="333"/>
  <c r="F11" i="333"/>
  <c r="F12" i="333"/>
  <c r="F13" i="333"/>
  <c r="F14" i="333"/>
  <c r="F15" i="333"/>
  <c r="F16" i="333"/>
  <c r="F17" i="333"/>
  <c r="F18" i="333"/>
  <c r="F19" i="333"/>
  <c r="F20" i="333"/>
  <c r="F21" i="333"/>
  <c r="F22" i="333"/>
  <c r="F23" i="333"/>
  <c r="F24" i="333"/>
  <c r="F25" i="333"/>
  <c r="F26" i="333"/>
  <c r="F27" i="333"/>
  <c r="F28" i="333"/>
  <c r="F29" i="333"/>
  <c r="F30" i="333"/>
  <c r="F31" i="333"/>
  <c r="F32" i="333"/>
  <c r="S9" i="331"/>
  <c r="S10" i="331"/>
  <c r="S11" i="331"/>
  <c r="S12" i="331"/>
  <c r="S13" i="331"/>
  <c r="S14" i="331"/>
  <c r="S8" i="331"/>
  <c r="P8" i="331"/>
  <c r="P9" i="331"/>
  <c r="P10" i="331"/>
  <c r="P11" i="331"/>
  <c r="P12" i="331"/>
  <c r="P13" i="331"/>
  <c r="P14" i="331"/>
  <c r="O8" i="331"/>
  <c r="O9" i="331"/>
  <c r="O10" i="331"/>
  <c r="O11" i="331"/>
  <c r="O12" i="331"/>
  <c r="O13" i="331"/>
  <c r="O14" i="331"/>
  <c r="N8" i="331"/>
  <c r="N9" i="331"/>
  <c r="N10" i="331"/>
  <c r="N11" i="331"/>
  <c r="N12" i="331"/>
  <c r="N13" i="331"/>
  <c r="N14" i="331"/>
  <c r="J8" i="331"/>
  <c r="J9" i="331"/>
  <c r="J10" i="331"/>
  <c r="J11" i="331"/>
  <c r="J12" i="331"/>
  <c r="J13" i="331"/>
  <c r="J14" i="331"/>
  <c r="E7" i="330"/>
  <c r="E11" i="330" s="1"/>
  <c r="G7" i="330"/>
  <c r="H7" i="330"/>
  <c r="H11" i="330" s="1"/>
  <c r="I7" i="330"/>
  <c r="I11" i="330" s="1"/>
  <c r="D7" i="330"/>
  <c r="D11" i="330" s="1"/>
  <c r="L8" i="330"/>
  <c r="L9" i="330"/>
  <c r="L10" i="330"/>
  <c r="K8" i="330"/>
  <c r="K9" i="330"/>
  <c r="K10" i="330"/>
  <c r="J8" i="330"/>
  <c r="J9" i="330"/>
  <c r="J10" i="330"/>
  <c r="F8" i="330"/>
  <c r="F9" i="330"/>
  <c r="F10" i="330"/>
  <c r="E7" i="328"/>
  <c r="G7" i="328"/>
  <c r="H7" i="328"/>
  <c r="I7" i="328"/>
  <c r="D7" i="328"/>
  <c r="L8" i="328"/>
  <c r="L10" i="328"/>
  <c r="K8" i="328"/>
  <c r="K10" i="328"/>
  <c r="J8" i="328"/>
  <c r="J10" i="328"/>
  <c r="F8" i="328"/>
  <c r="F7" i="328" s="1"/>
  <c r="F10" i="328"/>
  <c r="E6" i="329"/>
  <c r="G6" i="329"/>
  <c r="H6" i="329"/>
  <c r="I6" i="329"/>
  <c r="D6" i="329"/>
  <c r="L7" i="329"/>
  <c r="K7" i="329"/>
  <c r="J7" i="329"/>
  <c r="F7" i="329"/>
  <c r="F6" i="329" s="1"/>
  <c r="S9" i="327"/>
  <c r="S10" i="327"/>
  <c r="S11" i="327"/>
  <c r="S12" i="327"/>
  <c r="S13" i="327"/>
  <c r="S8" i="327"/>
  <c r="P8" i="327"/>
  <c r="P9" i="327"/>
  <c r="P10" i="327"/>
  <c r="P11" i="327"/>
  <c r="P12" i="327"/>
  <c r="P13" i="327"/>
  <c r="O8" i="327"/>
  <c r="O9" i="327"/>
  <c r="O10" i="327"/>
  <c r="O11" i="327"/>
  <c r="O12" i="327"/>
  <c r="O13" i="327"/>
  <c r="N8" i="327"/>
  <c r="N9" i="327"/>
  <c r="N10" i="327"/>
  <c r="N11" i="327"/>
  <c r="N12" i="327"/>
  <c r="N13" i="327"/>
  <c r="J8" i="327"/>
  <c r="J9" i="327"/>
  <c r="J10" i="327"/>
  <c r="J11" i="327"/>
  <c r="J12" i="327"/>
  <c r="J13" i="327"/>
  <c r="E7" i="326"/>
  <c r="E10" i="326" s="1"/>
  <c r="G7" i="326"/>
  <c r="G10" i="326" s="1"/>
  <c r="H7" i="326"/>
  <c r="H10" i="326" s="1"/>
  <c r="I7" i="326"/>
  <c r="I10" i="326" s="1"/>
  <c r="D7" i="326"/>
  <c r="D10" i="326" s="1"/>
  <c r="L8" i="326"/>
  <c r="L9" i="326"/>
  <c r="K8" i="326"/>
  <c r="K9" i="326"/>
  <c r="J8" i="326"/>
  <c r="J9" i="326"/>
  <c r="F8" i="326"/>
  <c r="F9" i="326"/>
  <c r="E7" i="324"/>
  <c r="G7" i="324"/>
  <c r="H7" i="324"/>
  <c r="I7" i="324"/>
  <c r="D7" i="324"/>
  <c r="L8" i="324"/>
  <c r="L10" i="324"/>
  <c r="K8" i="324"/>
  <c r="K10" i="324"/>
  <c r="J8" i="324"/>
  <c r="J10" i="324"/>
  <c r="F8" i="324"/>
  <c r="F7" i="324" s="1"/>
  <c r="F10" i="324"/>
  <c r="E6" i="325"/>
  <c r="G6" i="325"/>
  <c r="H6" i="325"/>
  <c r="I6" i="325"/>
  <c r="D6" i="325"/>
  <c r="L7" i="325"/>
  <c r="L8" i="325"/>
  <c r="K7" i="325"/>
  <c r="K8" i="325"/>
  <c r="J7" i="325"/>
  <c r="J8" i="325"/>
  <c r="F7" i="325"/>
  <c r="F8" i="325"/>
  <c r="S9" i="323"/>
  <c r="S10" i="323"/>
  <c r="S11" i="323"/>
  <c r="S12" i="323"/>
  <c r="S13" i="323"/>
  <c r="S14" i="323"/>
  <c r="S8" i="323"/>
  <c r="P8" i="323"/>
  <c r="P9" i="323"/>
  <c r="P10" i="323"/>
  <c r="P11" i="323"/>
  <c r="P12" i="323"/>
  <c r="P13" i="323"/>
  <c r="P14" i="323"/>
  <c r="O8" i="323"/>
  <c r="O9" i="323"/>
  <c r="O10" i="323"/>
  <c r="O11" i="323"/>
  <c r="O12" i="323"/>
  <c r="O13" i="323"/>
  <c r="O14" i="323"/>
  <c r="N8" i="323"/>
  <c r="N9" i="323"/>
  <c r="N10" i="323"/>
  <c r="N11" i="323"/>
  <c r="N12" i="323"/>
  <c r="N13" i="323"/>
  <c r="N14" i="323"/>
  <c r="J8" i="323"/>
  <c r="J9" i="323"/>
  <c r="J10" i="323"/>
  <c r="J11" i="323"/>
  <c r="J12" i="323"/>
  <c r="J13" i="323"/>
  <c r="J14" i="323"/>
  <c r="E7" i="322"/>
  <c r="E11" i="322" s="1"/>
  <c r="G7" i="322"/>
  <c r="H7" i="322"/>
  <c r="H11" i="322" s="1"/>
  <c r="I7" i="322"/>
  <c r="I11" i="322" s="1"/>
  <c r="D7" i="322"/>
  <c r="D11" i="322" s="1"/>
  <c r="L8" i="322"/>
  <c r="L9" i="322"/>
  <c r="L10" i="322"/>
  <c r="K8" i="322"/>
  <c r="K9" i="322"/>
  <c r="K10" i="322"/>
  <c r="J8" i="322"/>
  <c r="J9" i="322"/>
  <c r="J10" i="322"/>
  <c r="F8" i="322"/>
  <c r="F9" i="322"/>
  <c r="F10" i="322"/>
  <c r="E9" i="320"/>
  <c r="G9" i="320"/>
  <c r="H9" i="320"/>
  <c r="I9" i="320"/>
  <c r="D9" i="320"/>
  <c r="E7" i="320"/>
  <c r="G7" i="320"/>
  <c r="H7" i="320"/>
  <c r="I7" i="320"/>
  <c r="D7" i="320"/>
  <c r="L8" i="320"/>
  <c r="L10" i="320"/>
  <c r="L11" i="320"/>
  <c r="K8" i="320"/>
  <c r="K10" i="320"/>
  <c r="K11" i="320"/>
  <c r="J8" i="320"/>
  <c r="J10" i="320"/>
  <c r="J11" i="320"/>
  <c r="F8" i="320"/>
  <c r="F7" i="320" s="1"/>
  <c r="F10" i="320"/>
  <c r="F9" i="320" s="1"/>
  <c r="F11" i="320"/>
  <c r="E6" i="321"/>
  <c r="G6" i="321"/>
  <c r="H6" i="321"/>
  <c r="I6" i="321"/>
  <c r="D6" i="321"/>
  <c r="L7" i="321"/>
  <c r="L8" i="321"/>
  <c r="L9" i="321"/>
  <c r="L10" i="321"/>
  <c r="L11" i="321"/>
  <c r="L12" i="321"/>
  <c r="L13" i="321"/>
  <c r="L14" i="321"/>
  <c r="L15" i="321"/>
  <c r="L16" i="321"/>
  <c r="L17" i="321"/>
  <c r="L18" i="321"/>
  <c r="L19" i="321"/>
  <c r="L20" i="321"/>
  <c r="L21" i="321"/>
  <c r="L22" i="321"/>
  <c r="L23" i="321"/>
  <c r="K7" i="321"/>
  <c r="K8" i="321"/>
  <c r="K9" i="321"/>
  <c r="K10" i="321"/>
  <c r="K11" i="321"/>
  <c r="K12" i="321"/>
  <c r="K13" i="321"/>
  <c r="K14" i="321"/>
  <c r="K15" i="321"/>
  <c r="K16" i="321"/>
  <c r="K17" i="321"/>
  <c r="K18" i="321"/>
  <c r="K19" i="321"/>
  <c r="K20" i="321"/>
  <c r="K21" i="321"/>
  <c r="K22" i="321"/>
  <c r="K23" i="321"/>
  <c r="J7" i="321"/>
  <c r="J8" i="321"/>
  <c r="J9" i="321"/>
  <c r="J10" i="321"/>
  <c r="J11" i="321"/>
  <c r="J12" i="321"/>
  <c r="J13" i="321"/>
  <c r="J14" i="321"/>
  <c r="J15" i="321"/>
  <c r="J16" i="321"/>
  <c r="J17" i="321"/>
  <c r="J18" i="321"/>
  <c r="J19" i="321"/>
  <c r="J20" i="321"/>
  <c r="J21" i="321"/>
  <c r="J22" i="321"/>
  <c r="J23" i="321"/>
  <c r="F7" i="321"/>
  <c r="F8" i="321"/>
  <c r="F9" i="321"/>
  <c r="F10" i="321"/>
  <c r="F11" i="321"/>
  <c r="F12" i="321"/>
  <c r="F13" i="321"/>
  <c r="F14" i="321"/>
  <c r="F15" i="321"/>
  <c r="F16" i="321"/>
  <c r="F17" i="321"/>
  <c r="F18" i="321"/>
  <c r="F19" i="321"/>
  <c r="F20" i="321"/>
  <c r="F21" i="321"/>
  <c r="F22" i="321"/>
  <c r="F23" i="321"/>
  <c r="S9" i="319"/>
  <c r="S10" i="319"/>
  <c r="S11" i="319"/>
  <c r="S12" i="319"/>
  <c r="S13" i="319"/>
  <c r="S14" i="319"/>
  <c r="S15" i="319"/>
  <c r="S16" i="319"/>
  <c r="S17" i="319"/>
  <c r="S18" i="319"/>
  <c r="S19" i="319"/>
  <c r="S20" i="319"/>
  <c r="S21" i="319"/>
  <c r="S22" i="319"/>
  <c r="S23" i="319"/>
  <c r="S8" i="319"/>
  <c r="P8" i="319"/>
  <c r="P9" i="319"/>
  <c r="P10" i="319"/>
  <c r="P11" i="319"/>
  <c r="P12" i="319"/>
  <c r="P13" i="319"/>
  <c r="P14" i="319"/>
  <c r="P15" i="319"/>
  <c r="P16" i="319"/>
  <c r="P17" i="319"/>
  <c r="P18" i="319"/>
  <c r="P19" i="319"/>
  <c r="P20" i="319"/>
  <c r="P21" i="319"/>
  <c r="P22" i="319"/>
  <c r="P23" i="319"/>
  <c r="O8" i="319"/>
  <c r="O9" i="319"/>
  <c r="O10" i="319"/>
  <c r="O11" i="319"/>
  <c r="O12" i="319"/>
  <c r="O13" i="319"/>
  <c r="O14" i="319"/>
  <c r="O15" i="319"/>
  <c r="O16" i="319"/>
  <c r="O17" i="319"/>
  <c r="O18" i="319"/>
  <c r="O19" i="319"/>
  <c r="O20" i="319"/>
  <c r="O21" i="319"/>
  <c r="O22" i="319"/>
  <c r="O23" i="319"/>
  <c r="N8" i="319"/>
  <c r="N9" i="319"/>
  <c r="N10" i="319"/>
  <c r="N11" i="319"/>
  <c r="N12" i="319"/>
  <c r="N13" i="319"/>
  <c r="N14" i="319"/>
  <c r="N15" i="319"/>
  <c r="N16" i="319"/>
  <c r="N17" i="319"/>
  <c r="N18" i="319"/>
  <c r="N19" i="319"/>
  <c r="N20" i="319"/>
  <c r="N21" i="319"/>
  <c r="N22" i="319"/>
  <c r="N23" i="319"/>
  <c r="J8" i="319"/>
  <c r="J9" i="319"/>
  <c r="J10" i="319"/>
  <c r="J11" i="319"/>
  <c r="J12" i="319"/>
  <c r="J13" i="319"/>
  <c r="J14" i="319"/>
  <c r="J15" i="319"/>
  <c r="J16" i="319"/>
  <c r="J17" i="319"/>
  <c r="J18" i="319"/>
  <c r="J19" i="319"/>
  <c r="J20" i="319"/>
  <c r="J21" i="319"/>
  <c r="J22" i="319"/>
  <c r="J23" i="319"/>
  <c r="E7" i="318"/>
  <c r="E19" i="318" s="1"/>
  <c r="G7" i="318"/>
  <c r="G19" i="318" s="1"/>
  <c r="H7" i="318"/>
  <c r="H19" i="318" s="1"/>
  <c r="I7" i="318"/>
  <c r="I19" i="318" s="1"/>
  <c r="D7" i="318"/>
  <c r="D19" i="318" s="1"/>
  <c r="L8" i="318"/>
  <c r="L9" i="318"/>
  <c r="L10" i="318"/>
  <c r="L11" i="318"/>
  <c r="L12" i="318"/>
  <c r="L13" i="318"/>
  <c r="L14" i="318"/>
  <c r="L15" i="318"/>
  <c r="L16" i="318"/>
  <c r="L17" i="318"/>
  <c r="L18" i="318"/>
  <c r="K8" i="318"/>
  <c r="K9" i="318"/>
  <c r="K10" i="318"/>
  <c r="K11" i="318"/>
  <c r="K12" i="318"/>
  <c r="K13" i="318"/>
  <c r="K14" i="318"/>
  <c r="K15" i="318"/>
  <c r="K16" i="318"/>
  <c r="K17" i="318"/>
  <c r="K18" i="318"/>
  <c r="J8" i="318"/>
  <c r="J9" i="318"/>
  <c r="J10" i="318"/>
  <c r="J11" i="318"/>
  <c r="J12" i="318"/>
  <c r="J13" i="318"/>
  <c r="J14" i="318"/>
  <c r="J15" i="318"/>
  <c r="J16" i="318"/>
  <c r="J17" i="318"/>
  <c r="J18" i="318"/>
  <c r="F8" i="318"/>
  <c r="F9" i="318"/>
  <c r="F10" i="318"/>
  <c r="F11" i="318"/>
  <c r="F12" i="318"/>
  <c r="F13" i="318"/>
  <c r="F14" i="318"/>
  <c r="F15" i="318"/>
  <c r="F16" i="318"/>
  <c r="F17" i="318"/>
  <c r="F18" i="318"/>
  <c r="E13" i="316"/>
  <c r="G13" i="316"/>
  <c r="H13" i="316"/>
  <c r="I13" i="316"/>
  <c r="D13" i="316"/>
  <c r="E7" i="316"/>
  <c r="G7" i="316"/>
  <c r="H7" i="316"/>
  <c r="I7" i="316"/>
  <c r="D7" i="316"/>
  <c r="L8" i="316"/>
  <c r="L9" i="316"/>
  <c r="L10" i="316"/>
  <c r="L11" i="316"/>
  <c r="L12" i="316"/>
  <c r="L14" i="316"/>
  <c r="L15" i="316"/>
  <c r="L16" i="316"/>
  <c r="L17" i="316"/>
  <c r="L18" i="316"/>
  <c r="L19" i="316"/>
  <c r="L20" i="316"/>
  <c r="L21" i="316"/>
  <c r="L22" i="316"/>
  <c r="L23" i="316"/>
  <c r="L24" i="316"/>
  <c r="L25" i="316"/>
  <c r="L26" i="316"/>
  <c r="L27" i="316"/>
  <c r="L28" i="316"/>
  <c r="L29" i="316"/>
  <c r="L30" i="316"/>
  <c r="L31" i="316"/>
  <c r="L32" i="316"/>
  <c r="L33" i="316"/>
  <c r="L34" i="316"/>
  <c r="L35" i="316"/>
  <c r="L36" i="316"/>
  <c r="L37" i="316"/>
  <c r="L38" i="316"/>
  <c r="L39" i="316"/>
  <c r="K8" i="316"/>
  <c r="K9" i="316"/>
  <c r="K10" i="316"/>
  <c r="K11" i="316"/>
  <c r="K12" i="316"/>
  <c r="K14" i="316"/>
  <c r="K15" i="316"/>
  <c r="K16" i="316"/>
  <c r="K17" i="316"/>
  <c r="K18" i="316"/>
  <c r="K19" i="316"/>
  <c r="K20" i="316"/>
  <c r="K21" i="316"/>
  <c r="K22" i="316"/>
  <c r="K23" i="316"/>
  <c r="K24" i="316"/>
  <c r="K25" i="316"/>
  <c r="K26" i="316"/>
  <c r="K27" i="316"/>
  <c r="K28" i="316"/>
  <c r="K29" i="316"/>
  <c r="K30" i="316"/>
  <c r="K31" i="316"/>
  <c r="K32" i="316"/>
  <c r="K33" i="316"/>
  <c r="K34" i="316"/>
  <c r="K35" i="316"/>
  <c r="K36" i="316"/>
  <c r="K37" i="316"/>
  <c r="K38" i="316"/>
  <c r="K39" i="316"/>
  <c r="J8" i="316"/>
  <c r="J9" i="316"/>
  <c r="J10" i="316"/>
  <c r="J11" i="316"/>
  <c r="J12" i="316"/>
  <c r="J14" i="316"/>
  <c r="J15" i="316"/>
  <c r="J16" i="316"/>
  <c r="J17" i="316"/>
  <c r="J18" i="316"/>
  <c r="J19" i="316"/>
  <c r="J20" i="316"/>
  <c r="J21" i="316"/>
  <c r="J22" i="316"/>
  <c r="J23" i="316"/>
  <c r="J24" i="316"/>
  <c r="J25" i="316"/>
  <c r="J26" i="316"/>
  <c r="J27" i="316"/>
  <c r="J28" i="316"/>
  <c r="J29" i="316"/>
  <c r="J30" i="316"/>
  <c r="J31" i="316"/>
  <c r="J32" i="316"/>
  <c r="J33" i="316"/>
  <c r="J34" i="316"/>
  <c r="J35" i="316"/>
  <c r="J36" i="316"/>
  <c r="J37" i="316"/>
  <c r="J38" i="316"/>
  <c r="J39" i="316"/>
  <c r="F8" i="316"/>
  <c r="F9" i="316"/>
  <c r="F10" i="316"/>
  <c r="F11" i="316"/>
  <c r="F12" i="316"/>
  <c r="F14" i="316"/>
  <c r="F15" i="316"/>
  <c r="F16" i="316"/>
  <c r="F17" i="316"/>
  <c r="F18" i="316"/>
  <c r="F19" i="316"/>
  <c r="F20" i="316"/>
  <c r="F21" i="316"/>
  <c r="F22" i="316"/>
  <c r="F23" i="316"/>
  <c r="F24" i="316"/>
  <c r="F25" i="316"/>
  <c r="F26" i="316"/>
  <c r="F27" i="316"/>
  <c r="F28" i="316"/>
  <c r="F29" i="316"/>
  <c r="F30" i="316"/>
  <c r="F31" i="316"/>
  <c r="F32" i="316"/>
  <c r="F33" i="316"/>
  <c r="F34" i="316"/>
  <c r="F35" i="316"/>
  <c r="F36" i="316"/>
  <c r="F37" i="316"/>
  <c r="F38" i="316"/>
  <c r="F39" i="316"/>
  <c r="E6" i="317"/>
  <c r="G6" i="317"/>
  <c r="H6" i="317"/>
  <c r="I6" i="317"/>
  <c r="D6" i="317"/>
  <c r="L7" i="317"/>
  <c r="L8" i="317"/>
  <c r="L9" i="317"/>
  <c r="L10" i="317"/>
  <c r="L11" i="317"/>
  <c r="L12" i="317"/>
  <c r="L13" i="317"/>
  <c r="L14" i="317"/>
  <c r="L15" i="317"/>
  <c r="L16" i="317"/>
  <c r="L17" i="317"/>
  <c r="L18" i="317"/>
  <c r="L19" i="317"/>
  <c r="L20" i="317"/>
  <c r="L21" i="317"/>
  <c r="L22" i="317"/>
  <c r="L23" i="317"/>
  <c r="L24" i="317"/>
  <c r="L25" i="317"/>
  <c r="L26" i="317"/>
  <c r="L27" i="317"/>
  <c r="L28" i="317"/>
  <c r="L29" i="317"/>
  <c r="L30" i="317"/>
  <c r="L31" i="317"/>
  <c r="K7" i="317"/>
  <c r="K8" i="317"/>
  <c r="K9" i="317"/>
  <c r="K10" i="317"/>
  <c r="K11" i="317"/>
  <c r="K12" i="317"/>
  <c r="K13" i="317"/>
  <c r="K14" i="317"/>
  <c r="K15" i="317"/>
  <c r="K16" i="317"/>
  <c r="K17" i="317"/>
  <c r="K18" i="317"/>
  <c r="K19" i="317"/>
  <c r="K20" i="317"/>
  <c r="K21" i="317"/>
  <c r="K22" i="317"/>
  <c r="K23" i="317"/>
  <c r="K24" i="317"/>
  <c r="K25" i="317"/>
  <c r="K26" i="317"/>
  <c r="K27" i="317"/>
  <c r="K28" i="317"/>
  <c r="K29" i="317"/>
  <c r="K30" i="317"/>
  <c r="K31" i="317"/>
  <c r="J7" i="317"/>
  <c r="J8" i="317"/>
  <c r="J9" i="317"/>
  <c r="J10" i="317"/>
  <c r="J11" i="317"/>
  <c r="J12" i="317"/>
  <c r="J13" i="317"/>
  <c r="J14" i="317"/>
  <c r="J15" i="317"/>
  <c r="J16" i="317"/>
  <c r="J17" i="317"/>
  <c r="J18" i="317"/>
  <c r="J19" i="317"/>
  <c r="J20" i="317"/>
  <c r="J21" i="317"/>
  <c r="J22" i="317"/>
  <c r="J23" i="317"/>
  <c r="J24" i="317"/>
  <c r="J25" i="317"/>
  <c r="J26" i="317"/>
  <c r="J27" i="317"/>
  <c r="J28" i="317"/>
  <c r="J29" i="317"/>
  <c r="J30" i="317"/>
  <c r="J31" i="317"/>
  <c r="F7" i="317"/>
  <c r="F8" i="317"/>
  <c r="F9" i="317"/>
  <c r="F10" i="317"/>
  <c r="F11" i="317"/>
  <c r="F12" i="317"/>
  <c r="F13" i="317"/>
  <c r="F14" i="317"/>
  <c r="F15" i="317"/>
  <c r="F16" i="317"/>
  <c r="F17" i="317"/>
  <c r="F18" i="317"/>
  <c r="F19" i="317"/>
  <c r="F20" i="317"/>
  <c r="F21" i="317"/>
  <c r="F22" i="317"/>
  <c r="F23" i="317"/>
  <c r="F24" i="317"/>
  <c r="F25" i="317"/>
  <c r="F26" i="317"/>
  <c r="F27" i="317"/>
  <c r="F28" i="317"/>
  <c r="F29" i="317"/>
  <c r="F30" i="317"/>
  <c r="F31" i="317"/>
  <c r="S9" i="315"/>
  <c r="S10" i="315"/>
  <c r="S11" i="315"/>
  <c r="S12" i="315"/>
  <c r="S13" i="315"/>
  <c r="S14" i="315"/>
  <c r="S15" i="315"/>
  <c r="S16" i="315"/>
  <c r="S17" i="315"/>
  <c r="S18" i="315"/>
  <c r="S19" i="315"/>
  <c r="S20" i="315"/>
  <c r="S21" i="315"/>
  <c r="S22" i="315"/>
  <c r="S8" i="315"/>
  <c r="P8" i="315"/>
  <c r="P9" i="315"/>
  <c r="P10" i="315"/>
  <c r="P11" i="315"/>
  <c r="P12" i="315"/>
  <c r="P13" i="315"/>
  <c r="P14" i="315"/>
  <c r="P15" i="315"/>
  <c r="P16" i="315"/>
  <c r="P17" i="315"/>
  <c r="P18" i="315"/>
  <c r="P19" i="315"/>
  <c r="P20" i="315"/>
  <c r="P21" i="315"/>
  <c r="P22" i="315"/>
  <c r="O8" i="315"/>
  <c r="O9" i="315"/>
  <c r="O10" i="315"/>
  <c r="O11" i="315"/>
  <c r="O12" i="315"/>
  <c r="O13" i="315"/>
  <c r="O14" i="315"/>
  <c r="O15" i="315"/>
  <c r="O16" i="315"/>
  <c r="O17" i="315"/>
  <c r="O18" i="315"/>
  <c r="O19" i="315"/>
  <c r="O20" i="315"/>
  <c r="O21" i="315"/>
  <c r="O22" i="315"/>
  <c r="N8" i="315"/>
  <c r="N9" i="315"/>
  <c r="N10" i="315"/>
  <c r="N11" i="315"/>
  <c r="N12" i="315"/>
  <c r="N13" i="315"/>
  <c r="N14" i="315"/>
  <c r="N15" i="315"/>
  <c r="N16" i="315"/>
  <c r="N17" i="315"/>
  <c r="N18" i="315"/>
  <c r="N19" i="315"/>
  <c r="N20" i="315"/>
  <c r="N21" i="315"/>
  <c r="N22" i="315"/>
  <c r="J8" i="315"/>
  <c r="J9" i="315"/>
  <c r="J10" i="315"/>
  <c r="J11" i="315"/>
  <c r="J12" i="315"/>
  <c r="J13" i="315"/>
  <c r="J14" i="315"/>
  <c r="J15" i="315"/>
  <c r="J16" i="315"/>
  <c r="J17" i="315"/>
  <c r="J18" i="315"/>
  <c r="J19" i="315"/>
  <c r="J20" i="315"/>
  <c r="J21" i="315"/>
  <c r="J22" i="315"/>
  <c r="E7" i="314"/>
  <c r="E14" i="314" s="1"/>
  <c r="G7" i="314"/>
  <c r="G14" i="314" s="1"/>
  <c r="H7" i="314"/>
  <c r="H14" i="314" s="1"/>
  <c r="I7" i="314"/>
  <c r="I14" i="314" s="1"/>
  <c r="D7" i="314"/>
  <c r="D14" i="314" s="1"/>
  <c r="L8" i="314"/>
  <c r="L9" i="314"/>
  <c r="L10" i="314"/>
  <c r="L11" i="314"/>
  <c r="L12" i="314"/>
  <c r="L13" i="314"/>
  <c r="K8" i="314"/>
  <c r="K9" i="314"/>
  <c r="K10" i="314"/>
  <c r="K11" i="314"/>
  <c r="K12" i="314"/>
  <c r="K13" i="314"/>
  <c r="J8" i="314"/>
  <c r="J9" i="314"/>
  <c r="J10" i="314"/>
  <c r="J11" i="314"/>
  <c r="J12" i="314"/>
  <c r="J13" i="314"/>
  <c r="F8" i="314"/>
  <c r="F9" i="314"/>
  <c r="F10" i="314"/>
  <c r="F11" i="314"/>
  <c r="F12" i="314"/>
  <c r="F13" i="314"/>
  <c r="E11" i="312"/>
  <c r="G11" i="312"/>
  <c r="H11" i="312"/>
  <c r="I11" i="312"/>
  <c r="D11" i="312"/>
  <c r="E7" i="312"/>
  <c r="G7" i="312"/>
  <c r="H7" i="312"/>
  <c r="I7" i="312"/>
  <c r="D7" i="312"/>
  <c r="L8" i="312"/>
  <c r="L9" i="312"/>
  <c r="L10" i="312"/>
  <c r="L12" i="312"/>
  <c r="L13" i="312"/>
  <c r="L14" i="312"/>
  <c r="L15" i="312"/>
  <c r="L16" i="312"/>
  <c r="L17" i="312"/>
  <c r="L18" i="312"/>
  <c r="L19" i="312"/>
  <c r="L20" i="312"/>
  <c r="L21" i="312"/>
  <c r="L22" i="312"/>
  <c r="L23" i="312"/>
  <c r="L24" i="312"/>
  <c r="L25" i="312"/>
  <c r="K8" i="312"/>
  <c r="K9" i="312"/>
  <c r="K10" i="312"/>
  <c r="K12" i="312"/>
  <c r="K13" i="312"/>
  <c r="K14" i="312"/>
  <c r="K15" i="312"/>
  <c r="K16" i="312"/>
  <c r="K17" i="312"/>
  <c r="K18" i="312"/>
  <c r="K19" i="312"/>
  <c r="K20" i="312"/>
  <c r="K21" i="312"/>
  <c r="K22" i="312"/>
  <c r="K23" i="312"/>
  <c r="K24" i="312"/>
  <c r="K25" i="312"/>
  <c r="J8" i="312"/>
  <c r="J9" i="312"/>
  <c r="J10" i="312"/>
  <c r="J12" i="312"/>
  <c r="J13" i="312"/>
  <c r="J14" i="312"/>
  <c r="J15" i="312"/>
  <c r="J16" i="312"/>
  <c r="J17" i="312"/>
  <c r="J18" i="312"/>
  <c r="J19" i="312"/>
  <c r="J20" i="312"/>
  <c r="J21" i="312"/>
  <c r="J22" i="312"/>
  <c r="J23" i="312"/>
  <c r="J24" i="312"/>
  <c r="J25" i="312"/>
  <c r="F8" i="312"/>
  <c r="F9" i="312"/>
  <c r="F10" i="312"/>
  <c r="F12" i="312"/>
  <c r="F13" i="312"/>
  <c r="F14" i="312"/>
  <c r="F15" i="312"/>
  <c r="F16" i="312"/>
  <c r="F17" i="312"/>
  <c r="F18" i="312"/>
  <c r="F19" i="312"/>
  <c r="F20" i="312"/>
  <c r="F21" i="312"/>
  <c r="F22" i="312"/>
  <c r="F23" i="312"/>
  <c r="F24" i="312"/>
  <c r="F25" i="312"/>
  <c r="E6" i="313"/>
  <c r="G6" i="313"/>
  <c r="H6" i="313"/>
  <c r="I6" i="313"/>
  <c r="D6" i="313"/>
  <c r="L7" i="313"/>
  <c r="L8" i="313"/>
  <c r="L9" i="313"/>
  <c r="L10" i="313"/>
  <c r="L11" i="313"/>
  <c r="L12" i="313"/>
  <c r="L13" i="313"/>
  <c r="L14" i="313"/>
  <c r="L15" i="313"/>
  <c r="L16" i="313"/>
  <c r="L17" i="313"/>
  <c r="L18" i="313"/>
  <c r="L19" i="313"/>
  <c r="L20" i="313"/>
  <c r="L21" i="313"/>
  <c r="L22" i="313"/>
  <c r="L23" i="313"/>
  <c r="L24" i="313"/>
  <c r="L25" i="313"/>
  <c r="L26" i="313"/>
  <c r="L27" i="313"/>
  <c r="L28" i="313"/>
  <c r="L29" i="313"/>
  <c r="L30" i="313"/>
  <c r="K7" i="313"/>
  <c r="K8" i="313"/>
  <c r="K9" i="313"/>
  <c r="K10" i="313"/>
  <c r="K11" i="313"/>
  <c r="K12" i="313"/>
  <c r="K13" i="313"/>
  <c r="K14" i="313"/>
  <c r="K15" i="313"/>
  <c r="K16" i="313"/>
  <c r="K17" i="313"/>
  <c r="K18" i="313"/>
  <c r="K19" i="313"/>
  <c r="K20" i="313"/>
  <c r="K21" i="313"/>
  <c r="K22" i="313"/>
  <c r="K23" i="313"/>
  <c r="K24" i="313"/>
  <c r="K25" i="313"/>
  <c r="K26" i="313"/>
  <c r="K27" i="313"/>
  <c r="K28" i="313"/>
  <c r="K29" i="313"/>
  <c r="K30" i="313"/>
  <c r="J7" i="313"/>
  <c r="J8" i="313"/>
  <c r="J9" i="313"/>
  <c r="J10" i="313"/>
  <c r="J11" i="313"/>
  <c r="J12" i="313"/>
  <c r="J13" i="313"/>
  <c r="J14" i="313"/>
  <c r="J15" i="313"/>
  <c r="J16" i="313"/>
  <c r="J17" i="313"/>
  <c r="J18" i="313"/>
  <c r="J19" i="313"/>
  <c r="J20" i="313"/>
  <c r="J21" i="313"/>
  <c r="J22" i="313"/>
  <c r="J23" i="313"/>
  <c r="J24" i="313"/>
  <c r="J25" i="313"/>
  <c r="J26" i="313"/>
  <c r="J27" i="313"/>
  <c r="J28" i="313"/>
  <c r="J29" i="313"/>
  <c r="J30" i="313"/>
  <c r="F7" i="313"/>
  <c r="F8" i="313"/>
  <c r="F9" i="313"/>
  <c r="F10" i="313"/>
  <c r="F11" i="313"/>
  <c r="F12" i="313"/>
  <c r="F13" i="313"/>
  <c r="F14" i="313"/>
  <c r="F15" i="313"/>
  <c r="F16" i="313"/>
  <c r="F17" i="313"/>
  <c r="F18" i="313"/>
  <c r="F19" i="313"/>
  <c r="F20" i="313"/>
  <c r="F21" i="313"/>
  <c r="F22" i="313"/>
  <c r="F23" i="313"/>
  <c r="F24" i="313"/>
  <c r="F25" i="313"/>
  <c r="F26" i="313"/>
  <c r="F27" i="313"/>
  <c r="F28" i="313"/>
  <c r="F29" i="313"/>
  <c r="F30" i="313"/>
  <c r="S9" i="311"/>
  <c r="S10" i="311"/>
  <c r="S11" i="311"/>
  <c r="S12" i="311"/>
  <c r="S13" i="311"/>
  <c r="S14" i="311"/>
  <c r="S15" i="311"/>
  <c r="S16" i="311"/>
  <c r="S17" i="311"/>
  <c r="S18" i="311"/>
  <c r="S19" i="311"/>
  <c r="S20" i="311"/>
  <c r="S21" i="311"/>
  <c r="S8" i="311"/>
  <c r="P8" i="311"/>
  <c r="P9" i="311"/>
  <c r="P10" i="311"/>
  <c r="P11" i="311"/>
  <c r="P12" i="311"/>
  <c r="P13" i="311"/>
  <c r="P14" i="311"/>
  <c r="P15" i="311"/>
  <c r="P16" i="311"/>
  <c r="P17" i="311"/>
  <c r="P18" i="311"/>
  <c r="P19" i="311"/>
  <c r="P20" i="311"/>
  <c r="P21" i="311"/>
  <c r="O8" i="311"/>
  <c r="O9" i="311"/>
  <c r="O10" i="311"/>
  <c r="O11" i="311"/>
  <c r="O12" i="311"/>
  <c r="O13" i="311"/>
  <c r="O14" i="311"/>
  <c r="O15" i="311"/>
  <c r="O16" i="311"/>
  <c r="O17" i="311"/>
  <c r="O18" i="311"/>
  <c r="O19" i="311"/>
  <c r="O20" i="311"/>
  <c r="O21" i="311"/>
  <c r="N8" i="311"/>
  <c r="N9" i="311"/>
  <c r="N10" i="311"/>
  <c r="N11" i="311"/>
  <c r="N12" i="311"/>
  <c r="N13" i="311"/>
  <c r="N14" i="311"/>
  <c r="N15" i="311"/>
  <c r="N16" i="311"/>
  <c r="N17" i="311"/>
  <c r="N18" i="311"/>
  <c r="N19" i="311"/>
  <c r="N20" i="311"/>
  <c r="N21" i="311"/>
  <c r="J8" i="311"/>
  <c r="J9" i="311"/>
  <c r="J10" i="311"/>
  <c r="J11" i="311"/>
  <c r="J12" i="311"/>
  <c r="J13" i="311"/>
  <c r="J14" i="311"/>
  <c r="J15" i="311"/>
  <c r="J16" i="311"/>
  <c r="J17" i="311"/>
  <c r="J18" i="311"/>
  <c r="J19" i="311"/>
  <c r="J20" i="311"/>
  <c r="J21" i="311"/>
  <c r="E7" i="310"/>
  <c r="E13" i="310" s="1"/>
  <c r="G7" i="310"/>
  <c r="H7" i="310"/>
  <c r="H13" i="310" s="1"/>
  <c r="I7" i="310"/>
  <c r="I13" i="310" s="1"/>
  <c r="D7" i="310"/>
  <c r="D13" i="310" s="1"/>
  <c r="L8" i="310"/>
  <c r="L9" i="310"/>
  <c r="L10" i="310"/>
  <c r="L11" i="310"/>
  <c r="L12" i="310"/>
  <c r="K8" i="310"/>
  <c r="K9" i="310"/>
  <c r="K10" i="310"/>
  <c r="K11" i="310"/>
  <c r="K12" i="310"/>
  <c r="J8" i="310"/>
  <c r="J9" i="310"/>
  <c r="J10" i="310"/>
  <c r="J11" i="310"/>
  <c r="J12" i="310"/>
  <c r="F8" i="310"/>
  <c r="F9" i="310"/>
  <c r="F10" i="310"/>
  <c r="F11" i="310"/>
  <c r="F12" i="310"/>
  <c r="E10" i="308"/>
  <c r="G10" i="308"/>
  <c r="H10" i="308"/>
  <c r="I10" i="308"/>
  <c r="D10" i="308"/>
  <c r="E7" i="308"/>
  <c r="G7" i="308"/>
  <c r="H7" i="308"/>
  <c r="I7" i="308"/>
  <c r="D7" i="308"/>
  <c r="L8" i="308"/>
  <c r="L9" i="308"/>
  <c r="L11" i="308"/>
  <c r="L12" i="308"/>
  <c r="L13" i="308"/>
  <c r="L14" i="308"/>
  <c r="L15" i="308"/>
  <c r="L16" i="308"/>
  <c r="L17" i="308"/>
  <c r="L18" i="308"/>
  <c r="L19" i="308"/>
  <c r="L20" i="308"/>
  <c r="L21" i="308"/>
  <c r="L22" i="308"/>
  <c r="L23" i="308"/>
  <c r="L24" i="308"/>
  <c r="L25" i="308"/>
  <c r="L26" i="308"/>
  <c r="L27" i="308"/>
  <c r="L28" i="308"/>
  <c r="L29" i="308"/>
  <c r="L30" i="308"/>
  <c r="L31" i="308"/>
  <c r="L32" i="308"/>
  <c r="L33" i="308"/>
  <c r="L34" i="308"/>
  <c r="L35" i="308"/>
  <c r="L36" i="308"/>
  <c r="K8" i="308"/>
  <c r="K9" i="308"/>
  <c r="K11" i="308"/>
  <c r="K12" i="308"/>
  <c r="K13" i="308"/>
  <c r="K14" i="308"/>
  <c r="K15" i="308"/>
  <c r="K16" i="308"/>
  <c r="K17" i="308"/>
  <c r="K18" i="308"/>
  <c r="K19" i="308"/>
  <c r="K20" i="308"/>
  <c r="K21" i="308"/>
  <c r="K22" i="308"/>
  <c r="K23" i="308"/>
  <c r="K24" i="308"/>
  <c r="K25" i="308"/>
  <c r="K26" i="308"/>
  <c r="K27" i="308"/>
  <c r="K28" i="308"/>
  <c r="K29" i="308"/>
  <c r="K30" i="308"/>
  <c r="K31" i="308"/>
  <c r="K32" i="308"/>
  <c r="K33" i="308"/>
  <c r="K34" i="308"/>
  <c r="K35" i="308"/>
  <c r="K36" i="308"/>
  <c r="J8" i="308"/>
  <c r="J9" i="308"/>
  <c r="J11" i="308"/>
  <c r="J12" i="308"/>
  <c r="J13" i="308"/>
  <c r="J14" i="308"/>
  <c r="J15" i="308"/>
  <c r="J16" i="308"/>
  <c r="J17" i="308"/>
  <c r="J18" i="308"/>
  <c r="J19" i="308"/>
  <c r="J20" i="308"/>
  <c r="J21" i="308"/>
  <c r="J22" i="308"/>
  <c r="J23" i="308"/>
  <c r="J24" i="308"/>
  <c r="J25" i="308"/>
  <c r="J26" i="308"/>
  <c r="J27" i="308"/>
  <c r="J28" i="308"/>
  <c r="J29" i="308"/>
  <c r="J30" i="308"/>
  <c r="J31" i="308"/>
  <c r="J32" i="308"/>
  <c r="J33" i="308"/>
  <c r="J34" i="308"/>
  <c r="J35" i="308"/>
  <c r="J36" i="308"/>
  <c r="F8" i="308"/>
  <c r="F9" i="308"/>
  <c r="F11" i="308"/>
  <c r="F12" i="308"/>
  <c r="F13" i="308"/>
  <c r="F14" i="308"/>
  <c r="F15" i="308"/>
  <c r="F16" i="308"/>
  <c r="F17" i="308"/>
  <c r="F18" i="308"/>
  <c r="F19" i="308"/>
  <c r="F20" i="308"/>
  <c r="F21" i="308"/>
  <c r="F22" i="308"/>
  <c r="F23" i="308"/>
  <c r="F24" i="308"/>
  <c r="F25" i="308"/>
  <c r="F26" i="308"/>
  <c r="F27" i="308"/>
  <c r="F28" i="308"/>
  <c r="F29" i="308"/>
  <c r="F30" i="308"/>
  <c r="F31" i="308"/>
  <c r="F32" i="308"/>
  <c r="F33" i="308"/>
  <c r="F34" i="308"/>
  <c r="F35" i="308"/>
  <c r="F36" i="308"/>
  <c r="E6" i="309"/>
  <c r="G6" i="309"/>
  <c r="H6" i="309"/>
  <c r="I6" i="309"/>
  <c r="D6" i="309"/>
  <c r="L7" i="309"/>
  <c r="L8" i="309"/>
  <c r="L9" i="309"/>
  <c r="L10" i="309"/>
  <c r="L11" i="309"/>
  <c r="L12" i="309"/>
  <c r="L13" i="309"/>
  <c r="L14" i="309"/>
  <c r="L15" i="309"/>
  <c r="L16" i="309"/>
  <c r="L17" i="309"/>
  <c r="L18" i="309"/>
  <c r="L19" i="309"/>
  <c r="L20" i="309"/>
  <c r="L21" i="309"/>
  <c r="L22" i="309"/>
  <c r="L23" i="309"/>
  <c r="L24" i="309"/>
  <c r="L25" i="309"/>
  <c r="L26" i="309"/>
  <c r="L27" i="309"/>
  <c r="L28" i="309"/>
  <c r="L29" i="309"/>
  <c r="L30" i="309"/>
  <c r="L31" i="309"/>
  <c r="K7" i="309"/>
  <c r="K8" i="309"/>
  <c r="K9" i="309"/>
  <c r="K10" i="309"/>
  <c r="K11" i="309"/>
  <c r="K12" i="309"/>
  <c r="K13" i="309"/>
  <c r="K14" i="309"/>
  <c r="K15" i="309"/>
  <c r="K16" i="309"/>
  <c r="K17" i="309"/>
  <c r="K18" i="309"/>
  <c r="K19" i="309"/>
  <c r="K20" i="309"/>
  <c r="K21" i="309"/>
  <c r="K22" i="309"/>
  <c r="K23" i="309"/>
  <c r="K24" i="309"/>
  <c r="K25" i="309"/>
  <c r="K26" i="309"/>
  <c r="K27" i="309"/>
  <c r="K28" i="309"/>
  <c r="K29" i="309"/>
  <c r="K30" i="309"/>
  <c r="K31" i="309"/>
  <c r="J7" i="309"/>
  <c r="J8" i="309"/>
  <c r="J9" i="309"/>
  <c r="J10" i="309"/>
  <c r="J11" i="309"/>
  <c r="J12" i="309"/>
  <c r="J13" i="309"/>
  <c r="J14" i="309"/>
  <c r="J15" i="309"/>
  <c r="J16" i="309"/>
  <c r="J17" i="309"/>
  <c r="J18" i="309"/>
  <c r="J19" i="309"/>
  <c r="J20" i="309"/>
  <c r="J21" i="309"/>
  <c r="J22" i="309"/>
  <c r="J23" i="309"/>
  <c r="J24" i="309"/>
  <c r="J25" i="309"/>
  <c r="J26" i="309"/>
  <c r="J27" i="309"/>
  <c r="J28" i="309"/>
  <c r="J29" i="309"/>
  <c r="J30" i="309"/>
  <c r="J31" i="309"/>
  <c r="F7" i="309"/>
  <c r="F8" i="309"/>
  <c r="F9" i="309"/>
  <c r="F10" i="309"/>
  <c r="F11" i="309"/>
  <c r="F12" i="309"/>
  <c r="F13" i="309"/>
  <c r="F14" i="309"/>
  <c r="F15" i="309"/>
  <c r="F16" i="309"/>
  <c r="F17" i="309"/>
  <c r="F18" i="309"/>
  <c r="F19" i="309"/>
  <c r="F20" i="309"/>
  <c r="F21" i="309"/>
  <c r="F22" i="309"/>
  <c r="F23" i="309"/>
  <c r="F24" i="309"/>
  <c r="F25" i="309"/>
  <c r="F26" i="309"/>
  <c r="F27" i="309"/>
  <c r="F28" i="309"/>
  <c r="F29" i="309"/>
  <c r="F30" i="309"/>
  <c r="F31" i="309"/>
  <c r="S9" i="307"/>
  <c r="S10" i="307"/>
  <c r="S11" i="307"/>
  <c r="S12" i="307"/>
  <c r="S13" i="307"/>
  <c r="S14" i="307"/>
  <c r="S15" i="307"/>
  <c r="S16" i="307"/>
  <c r="S17" i="307"/>
  <c r="S8" i="307"/>
  <c r="P8" i="307"/>
  <c r="P9" i="307"/>
  <c r="P10" i="307"/>
  <c r="P11" i="307"/>
  <c r="P12" i="307"/>
  <c r="P13" i="307"/>
  <c r="P14" i="307"/>
  <c r="P15" i="307"/>
  <c r="P16" i="307"/>
  <c r="P17" i="307"/>
  <c r="O8" i="307"/>
  <c r="O9" i="307"/>
  <c r="O10" i="307"/>
  <c r="O11" i="307"/>
  <c r="O12" i="307"/>
  <c r="O13" i="307"/>
  <c r="O14" i="307"/>
  <c r="O15" i="307"/>
  <c r="O16" i="307"/>
  <c r="O17" i="307"/>
  <c r="N8" i="307"/>
  <c r="N9" i="307"/>
  <c r="N10" i="307"/>
  <c r="N11" i="307"/>
  <c r="N12" i="307"/>
  <c r="N13" i="307"/>
  <c r="N14" i="307"/>
  <c r="N15" i="307"/>
  <c r="N16" i="307"/>
  <c r="N17" i="307"/>
  <c r="J8" i="307"/>
  <c r="J9" i="307"/>
  <c r="J10" i="307"/>
  <c r="J11" i="307"/>
  <c r="J12" i="307"/>
  <c r="J13" i="307"/>
  <c r="J14" i="307"/>
  <c r="J15" i="307"/>
  <c r="J16" i="307"/>
  <c r="J17" i="307"/>
  <c r="E7" i="306"/>
  <c r="E12" i="306" s="1"/>
  <c r="G7" i="306"/>
  <c r="G12" i="306" s="1"/>
  <c r="H7" i="306"/>
  <c r="H12" i="306" s="1"/>
  <c r="I7" i="306"/>
  <c r="I12" i="306" s="1"/>
  <c r="D7" i="306"/>
  <c r="D12" i="306" s="1"/>
  <c r="L8" i="306"/>
  <c r="L9" i="306"/>
  <c r="L10" i="306"/>
  <c r="L11" i="306"/>
  <c r="K8" i="306"/>
  <c r="K9" i="306"/>
  <c r="K10" i="306"/>
  <c r="K11" i="306"/>
  <c r="J8" i="306"/>
  <c r="J9" i="306"/>
  <c r="J10" i="306"/>
  <c r="J11" i="306"/>
  <c r="F8" i="306"/>
  <c r="F9" i="306"/>
  <c r="F10" i="306"/>
  <c r="F11" i="306"/>
  <c r="E7" i="304"/>
  <c r="G7" i="304"/>
  <c r="H7" i="304"/>
  <c r="I7" i="304"/>
  <c r="D7" i="304"/>
  <c r="L8" i="304"/>
  <c r="L9" i="304"/>
  <c r="L10" i="304"/>
  <c r="L11" i="304"/>
  <c r="L12" i="304"/>
  <c r="L14" i="304"/>
  <c r="K8" i="304"/>
  <c r="K9" i="304"/>
  <c r="K10" i="304"/>
  <c r="K11" i="304"/>
  <c r="K12" i="304"/>
  <c r="K14" i="304"/>
  <c r="J8" i="304"/>
  <c r="J9" i="304"/>
  <c r="J10" i="304"/>
  <c r="J11" i="304"/>
  <c r="J12" i="304"/>
  <c r="J14" i="304"/>
  <c r="F8" i="304"/>
  <c r="F9" i="304"/>
  <c r="F10" i="304"/>
  <c r="F11" i="304"/>
  <c r="F12" i="304"/>
  <c r="F14" i="304"/>
  <c r="E6" i="305"/>
  <c r="G6" i="305"/>
  <c r="H6" i="305"/>
  <c r="I6" i="305"/>
  <c r="D6" i="305"/>
  <c r="L7" i="305"/>
  <c r="L8" i="305"/>
  <c r="L9" i="305"/>
  <c r="L10" i="305"/>
  <c r="L11" i="305"/>
  <c r="L12" i="305"/>
  <c r="L13" i="305"/>
  <c r="L14" i="305"/>
  <c r="L15" i="305"/>
  <c r="L16" i="305"/>
  <c r="L17" i="305"/>
  <c r="L18" i="305"/>
  <c r="L19" i="305"/>
  <c r="L20" i="305"/>
  <c r="K7" i="305"/>
  <c r="K8" i="305"/>
  <c r="K9" i="305"/>
  <c r="K10" i="305"/>
  <c r="K11" i="305"/>
  <c r="K12" i="305"/>
  <c r="K13" i="305"/>
  <c r="K14" i="305"/>
  <c r="K15" i="305"/>
  <c r="K16" i="305"/>
  <c r="K17" i="305"/>
  <c r="K18" i="305"/>
  <c r="K19" i="305"/>
  <c r="K20" i="305"/>
  <c r="J7" i="305"/>
  <c r="J8" i="305"/>
  <c r="J9" i="305"/>
  <c r="J10" i="305"/>
  <c r="J11" i="305"/>
  <c r="J12" i="305"/>
  <c r="J13" i="305"/>
  <c r="J14" i="305"/>
  <c r="J15" i="305"/>
  <c r="J16" i="305"/>
  <c r="J17" i="305"/>
  <c r="J18" i="305"/>
  <c r="J19" i="305"/>
  <c r="J20" i="305"/>
  <c r="F7" i="305"/>
  <c r="F8" i="305"/>
  <c r="F9" i="305"/>
  <c r="F10" i="305"/>
  <c r="F11" i="305"/>
  <c r="F12" i="305"/>
  <c r="F13" i="305"/>
  <c r="F14" i="305"/>
  <c r="F15" i="305"/>
  <c r="F16" i="305"/>
  <c r="F17" i="305"/>
  <c r="F18" i="305"/>
  <c r="F19" i="305"/>
  <c r="F20" i="305"/>
  <c r="S9" i="303"/>
  <c r="S10" i="303"/>
  <c r="S11" i="303"/>
  <c r="S12" i="303"/>
  <c r="S13" i="303"/>
  <c r="S14" i="303"/>
  <c r="S15" i="303"/>
  <c r="S16" i="303"/>
  <c r="S17" i="303"/>
  <c r="S8" i="303"/>
  <c r="P8" i="303"/>
  <c r="P9" i="303"/>
  <c r="P10" i="303"/>
  <c r="P11" i="303"/>
  <c r="P12" i="303"/>
  <c r="P13" i="303"/>
  <c r="P14" i="303"/>
  <c r="P15" i="303"/>
  <c r="P16" i="303"/>
  <c r="P17" i="303"/>
  <c r="O8" i="303"/>
  <c r="O9" i="303"/>
  <c r="O10" i="303"/>
  <c r="O11" i="303"/>
  <c r="O12" i="303"/>
  <c r="O13" i="303"/>
  <c r="O14" i="303"/>
  <c r="O15" i="303"/>
  <c r="O16" i="303"/>
  <c r="O17" i="303"/>
  <c r="N8" i="303"/>
  <c r="N9" i="303"/>
  <c r="N10" i="303"/>
  <c r="N11" i="303"/>
  <c r="N12" i="303"/>
  <c r="N13" i="303"/>
  <c r="N14" i="303"/>
  <c r="N15" i="303"/>
  <c r="N16" i="303"/>
  <c r="N17" i="303"/>
  <c r="J8" i="303"/>
  <c r="J9" i="303"/>
  <c r="J10" i="303"/>
  <c r="J11" i="303"/>
  <c r="J12" i="303"/>
  <c r="J13" i="303"/>
  <c r="J14" i="303"/>
  <c r="J15" i="303"/>
  <c r="J16" i="303"/>
  <c r="J17" i="303"/>
  <c r="E7" i="302"/>
  <c r="E11" i="302" s="1"/>
  <c r="G7" i="302"/>
  <c r="G11" i="302" s="1"/>
  <c r="H7" i="302"/>
  <c r="H11" i="302" s="1"/>
  <c r="I7" i="302"/>
  <c r="I11" i="302" s="1"/>
  <c r="D7" i="302"/>
  <c r="D11" i="302" s="1"/>
  <c r="L8" i="302"/>
  <c r="L9" i="302"/>
  <c r="L10" i="302"/>
  <c r="K8" i="302"/>
  <c r="K9" i="302"/>
  <c r="K10" i="302"/>
  <c r="J8" i="302"/>
  <c r="J9" i="302"/>
  <c r="J10" i="302"/>
  <c r="F8" i="302"/>
  <c r="F9" i="302"/>
  <c r="F10" i="302"/>
  <c r="E11" i="300"/>
  <c r="G11" i="300"/>
  <c r="H11" i="300"/>
  <c r="I11" i="300"/>
  <c r="D11" i="300"/>
  <c r="E7" i="300"/>
  <c r="G7" i="300"/>
  <c r="H7" i="300"/>
  <c r="I7" i="300"/>
  <c r="D7" i="300"/>
  <c r="L8" i="300"/>
  <c r="L9" i="300"/>
  <c r="L10" i="300"/>
  <c r="L12" i="300"/>
  <c r="L13" i="300"/>
  <c r="L14" i="300"/>
  <c r="L15" i="300"/>
  <c r="L16" i="300"/>
  <c r="L17" i="300"/>
  <c r="L18" i="300"/>
  <c r="L19" i="300"/>
  <c r="L20" i="300"/>
  <c r="L21" i="300"/>
  <c r="L22" i="300"/>
  <c r="L23" i="300"/>
  <c r="L24" i="300"/>
  <c r="L25" i="300"/>
  <c r="L26" i="300"/>
  <c r="L27" i="300"/>
  <c r="K8" i="300"/>
  <c r="K9" i="300"/>
  <c r="K10" i="300"/>
  <c r="K12" i="300"/>
  <c r="K13" i="300"/>
  <c r="K14" i="300"/>
  <c r="K15" i="300"/>
  <c r="K16" i="300"/>
  <c r="K17" i="300"/>
  <c r="K18" i="300"/>
  <c r="K19" i="300"/>
  <c r="K20" i="300"/>
  <c r="K21" i="300"/>
  <c r="K22" i="300"/>
  <c r="K23" i="300"/>
  <c r="K24" i="300"/>
  <c r="K25" i="300"/>
  <c r="K26" i="300"/>
  <c r="K27" i="300"/>
  <c r="J8" i="300"/>
  <c r="J9" i="300"/>
  <c r="J10" i="300"/>
  <c r="J12" i="300"/>
  <c r="J13" i="300"/>
  <c r="J14" i="300"/>
  <c r="J15" i="300"/>
  <c r="J16" i="300"/>
  <c r="J17" i="300"/>
  <c r="J18" i="300"/>
  <c r="J19" i="300"/>
  <c r="J20" i="300"/>
  <c r="J21" i="300"/>
  <c r="J22" i="300"/>
  <c r="J23" i="300"/>
  <c r="J24" i="300"/>
  <c r="J25" i="300"/>
  <c r="J26" i="300"/>
  <c r="J27" i="300"/>
  <c r="F8" i="300"/>
  <c r="F9" i="300"/>
  <c r="F10" i="300"/>
  <c r="F12" i="300"/>
  <c r="F13" i="300"/>
  <c r="F14" i="300"/>
  <c r="F15" i="300"/>
  <c r="F16" i="300"/>
  <c r="F17" i="300"/>
  <c r="F18" i="300"/>
  <c r="F19" i="300"/>
  <c r="F20" i="300"/>
  <c r="F21" i="300"/>
  <c r="F22" i="300"/>
  <c r="F23" i="300"/>
  <c r="F24" i="300"/>
  <c r="F25" i="300"/>
  <c r="F26" i="300"/>
  <c r="F27" i="300"/>
  <c r="E6" i="301"/>
  <c r="G6" i="301"/>
  <c r="H6" i="301"/>
  <c r="I6" i="301"/>
  <c r="D6" i="301"/>
  <c r="L7" i="301"/>
  <c r="L8" i="301"/>
  <c r="L9" i="301"/>
  <c r="L10" i="301"/>
  <c r="L11" i="301"/>
  <c r="L12" i="301"/>
  <c r="L13" i="301"/>
  <c r="L14" i="301"/>
  <c r="L15" i="301"/>
  <c r="L16" i="301"/>
  <c r="L17" i="301"/>
  <c r="L18" i="301"/>
  <c r="L19" i="301"/>
  <c r="L20" i="301"/>
  <c r="L21" i="301"/>
  <c r="L22" i="301"/>
  <c r="L23" i="301"/>
  <c r="L24" i="301"/>
  <c r="L25" i="301"/>
  <c r="L26" i="301"/>
  <c r="L27" i="301"/>
  <c r="L28" i="301"/>
  <c r="L29" i="301"/>
  <c r="L30" i="301"/>
  <c r="L31" i="301"/>
  <c r="L32" i="301"/>
  <c r="K7" i="301"/>
  <c r="K8" i="301"/>
  <c r="K9" i="301"/>
  <c r="K10" i="301"/>
  <c r="K11" i="301"/>
  <c r="K12" i="301"/>
  <c r="K13" i="301"/>
  <c r="K14" i="301"/>
  <c r="K15" i="301"/>
  <c r="K16" i="301"/>
  <c r="K17" i="301"/>
  <c r="K18" i="301"/>
  <c r="K19" i="301"/>
  <c r="K20" i="301"/>
  <c r="K21" i="301"/>
  <c r="K22" i="301"/>
  <c r="K23" i="301"/>
  <c r="K24" i="301"/>
  <c r="K25" i="301"/>
  <c r="K26" i="301"/>
  <c r="K27" i="301"/>
  <c r="K28" i="301"/>
  <c r="K29" i="301"/>
  <c r="K30" i="301"/>
  <c r="K31" i="301"/>
  <c r="K32" i="301"/>
  <c r="J7" i="301"/>
  <c r="J8" i="301"/>
  <c r="J9" i="301"/>
  <c r="J10" i="301"/>
  <c r="J11" i="301"/>
  <c r="J12" i="301"/>
  <c r="J13" i="301"/>
  <c r="J14" i="301"/>
  <c r="J15" i="301"/>
  <c r="J16" i="301"/>
  <c r="J17" i="301"/>
  <c r="J18" i="301"/>
  <c r="J19" i="301"/>
  <c r="J20" i="301"/>
  <c r="J21" i="301"/>
  <c r="J22" i="301"/>
  <c r="J23" i="301"/>
  <c r="J24" i="301"/>
  <c r="J25" i="301"/>
  <c r="J26" i="301"/>
  <c r="J27" i="301"/>
  <c r="J28" i="301"/>
  <c r="J29" i="301"/>
  <c r="J30" i="301"/>
  <c r="J31" i="301"/>
  <c r="J32" i="301"/>
  <c r="F7" i="301"/>
  <c r="F8" i="301"/>
  <c r="F9" i="301"/>
  <c r="F10" i="301"/>
  <c r="F11" i="301"/>
  <c r="F12" i="301"/>
  <c r="F13" i="301"/>
  <c r="F14" i="301"/>
  <c r="F15" i="301"/>
  <c r="F16" i="301"/>
  <c r="F17" i="301"/>
  <c r="F18" i="301"/>
  <c r="F19" i="301"/>
  <c r="F20" i="301"/>
  <c r="F21" i="301"/>
  <c r="F22" i="301"/>
  <c r="F23" i="301"/>
  <c r="F24" i="301"/>
  <c r="F25" i="301"/>
  <c r="F26" i="301"/>
  <c r="F27" i="301"/>
  <c r="F28" i="301"/>
  <c r="F29" i="301"/>
  <c r="F30" i="301"/>
  <c r="F31" i="301"/>
  <c r="F32" i="301"/>
  <c r="S9" i="299"/>
  <c r="S10" i="299"/>
  <c r="S8" i="299"/>
  <c r="P8" i="299"/>
  <c r="P9" i="299"/>
  <c r="P10" i="299"/>
  <c r="O8" i="299"/>
  <c r="O9" i="299"/>
  <c r="O10" i="299"/>
  <c r="N8" i="299"/>
  <c r="N9" i="299"/>
  <c r="N10" i="299"/>
  <c r="J8" i="299"/>
  <c r="J9" i="299"/>
  <c r="J10" i="299"/>
  <c r="E7" i="298"/>
  <c r="E10" i="298" s="1"/>
  <c r="G7" i="298"/>
  <c r="H7" i="298"/>
  <c r="H10" i="298" s="1"/>
  <c r="I7" i="298"/>
  <c r="I10" i="298" s="1"/>
  <c r="D7" i="298"/>
  <c r="D10" i="298" s="1"/>
  <c r="L8" i="298"/>
  <c r="L9" i="298"/>
  <c r="K8" i="298"/>
  <c r="K9" i="298"/>
  <c r="J8" i="298"/>
  <c r="J9" i="298"/>
  <c r="F8" i="298"/>
  <c r="F9" i="298"/>
  <c r="E7" i="296"/>
  <c r="G7" i="296"/>
  <c r="H7" i="296"/>
  <c r="I7" i="296"/>
  <c r="D7" i="296"/>
  <c r="L8" i="296"/>
  <c r="L10" i="296"/>
  <c r="K8" i="296"/>
  <c r="K10" i="296"/>
  <c r="J8" i="296"/>
  <c r="J10" i="296"/>
  <c r="F8" i="296"/>
  <c r="F7" i="296" s="1"/>
  <c r="F10" i="296"/>
  <c r="E6" i="297"/>
  <c r="G6" i="297"/>
  <c r="H6" i="297"/>
  <c r="I6" i="297"/>
  <c r="D6" i="297"/>
  <c r="L7" i="297"/>
  <c r="K7" i="297"/>
  <c r="J7" i="297"/>
  <c r="F7" i="297"/>
  <c r="F6" i="297" s="1"/>
  <c r="S9" i="295"/>
  <c r="S10" i="295"/>
  <c r="S11" i="295"/>
  <c r="S12" i="295"/>
  <c r="S13" i="295"/>
  <c r="S14" i="295"/>
  <c r="S15" i="295"/>
  <c r="S16" i="295"/>
  <c r="S17" i="295"/>
  <c r="S18" i="295"/>
  <c r="S8" i="295"/>
  <c r="P8" i="295"/>
  <c r="P9" i="295"/>
  <c r="P10" i="295"/>
  <c r="P11" i="295"/>
  <c r="P12" i="295"/>
  <c r="P13" i="295"/>
  <c r="P14" i="295"/>
  <c r="P15" i="295"/>
  <c r="P16" i="295"/>
  <c r="P17" i="295"/>
  <c r="P18" i="295"/>
  <c r="O8" i="295"/>
  <c r="O9" i="295"/>
  <c r="O10" i="295"/>
  <c r="O11" i="295"/>
  <c r="O12" i="295"/>
  <c r="O13" i="295"/>
  <c r="O14" i="295"/>
  <c r="O15" i="295"/>
  <c r="O16" i="295"/>
  <c r="O17" i="295"/>
  <c r="O18" i="295"/>
  <c r="N8" i="295"/>
  <c r="N9" i="295"/>
  <c r="N10" i="295"/>
  <c r="N11" i="295"/>
  <c r="N12" i="295"/>
  <c r="N13" i="295"/>
  <c r="N14" i="295"/>
  <c r="N15" i="295"/>
  <c r="N16" i="295"/>
  <c r="N17" i="295"/>
  <c r="N18" i="295"/>
  <c r="J8" i="295"/>
  <c r="J9" i="295"/>
  <c r="J10" i="295"/>
  <c r="J11" i="295"/>
  <c r="J12" i="295"/>
  <c r="J13" i="295"/>
  <c r="J14" i="295"/>
  <c r="J15" i="295"/>
  <c r="J16" i="295"/>
  <c r="J17" i="295"/>
  <c r="J18" i="295"/>
  <c r="E7" i="294"/>
  <c r="G7" i="294"/>
  <c r="G13" i="294" s="1"/>
  <c r="H7" i="294"/>
  <c r="H13" i="294" s="1"/>
  <c r="I7" i="294"/>
  <c r="I13" i="294" s="1"/>
  <c r="D7" i="294"/>
  <c r="D13" i="294" s="1"/>
  <c r="L8" i="294"/>
  <c r="L9" i="294"/>
  <c r="L10" i="294"/>
  <c r="L11" i="294"/>
  <c r="L12" i="294"/>
  <c r="K8" i="294"/>
  <c r="K9" i="294"/>
  <c r="K10" i="294"/>
  <c r="K11" i="294"/>
  <c r="K12" i="294"/>
  <c r="J8" i="294"/>
  <c r="J9" i="294"/>
  <c r="J10" i="294"/>
  <c r="J11" i="294"/>
  <c r="J12" i="294"/>
  <c r="F8" i="294"/>
  <c r="F9" i="294"/>
  <c r="F10" i="294"/>
  <c r="F11" i="294"/>
  <c r="F12" i="294"/>
  <c r="E7" i="292"/>
  <c r="G7" i="292"/>
  <c r="H7" i="292"/>
  <c r="I7" i="292"/>
  <c r="D7" i="292"/>
  <c r="L8" i="292"/>
  <c r="L10" i="292"/>
  <c r="K8" i="292"/>
  <c r="K10" i="292"/>
  <c r="J8" i="292"/>
  <c r="J10" i="292"/>
  <c r="F8" i="292"/>
  <c r="F7" i="292" s="1"/>
  <c r="F10" i="292"/>
  <c r="E6" i="293"/>
  <c r="G6" i="293"/>
  <c r="H6" i="293"/>
  <c r="I6" i="293"/>
  <c r="D6" i="293"/>
  <c r="L7" i="293"/>
  <c r="K7" i="293"/>
  <c r="J7" i="293"/>
  <c r="F7" i="293"/>
  <c r="F6" i="293" s="1"/>
  <c r="S9" i="291"/>
  <c r="S10" i="291"/>
  <c r="S11" i="291"/>
  <c r="S12" i="291"/>
  <c r="S13" i="291"/>
  <c r="S14" i="291"/>
  <c r="S15" i="291"/>
  <c r="S16" i="291"/>
  <c r="S17" i="291"/>
  <c r="S8" i="291"/>
  <c r="P8" i="291"/>
  <c r="P9" i="291"/>
  <c r="P10" i="291"/>
  <c r="P11" i="291"/>
  <c r="P12" i="291"/>
  <c r="P13" i="291"/>
  <c r="P14" i="291"/>
  <c r="P15" i="291"/>
  <c r="P16" i="291"/>
  <c r="P17" i="291"/>
  <c r="O8" i="291"/>
  <c r="O9" i="291"/>
  <c r="O10" i="291"/>
  <c r="O11" i="291"/>
  <c r="O12" i="291"/>
  <c r="O13" i="291"/>
  <c r="O14" i="291"/>
  <c r="O15" i="291"/>
  <c r="O16" i="291"/>
  <c r="O17" i="291"/>
  <c r="N8" i="291"/>
  <c r="N9" i="291"/>
  <c r="N10" i="291"/>
  <c r="N11" i="291"/>
  <c r="N12" i="291"/>
  <c r="N13" i="291"/>
  <c r="N14" i="291"/>
  <c r="N15" i="291"/>
  <c r="N16" i="291"/>
  <c r="N17" i="291"/>
  <c r="J8" i="291"/>
  <c r="J9" i="291"/>
  <c r="J10" i="291"/>
  <c r="J11" i="291"/>
  <c r="J12" i="291"/>
  <c r="J13" i="291"/>
  <c r="J14" i="291"/>
  <c r="J15" i="291"/>
  <c r="J16" i="291"/>
  <c r="J17" i="291"/>
  <c r="E7" i="290"/>
  <c r="E12" i="290" s="1"/>
  <c r="G7" i="290"/>
  <c r="G12" i="290" s="1"/>
  <c r="H7" i="290"/>
  <c r="H12" i="290" s="1"/>
  <c r="I7" i="290"/>
  <c r="I12" i="290" s="1"/>
  <c r="D7" i="290"/>
  <c r="D12" i="290" s="1"/>
  <c r="L8" i="290"/>
  <c r="L9" i="290"/>
  <c r="L10" i="290"/>
  <c r="L11" i="290"/>
  <c r="K8" i="290"/>
  <c r="K9" i="290"/>
  <c r="K10" i="290"/>
  <c r="K11" i="290"/>
  <c r="J8" i="290"/>
  <c r="J9" i="290"/>
  <c r="J10" i="290"/>
  <c r="J11" i="290"/>
  <c r="F8" i="290"/>
  <c r="F9" i="290"/>
  <c r="F10" i="290"/>
  <c r="F11" i="290"/>
  <c r="E7" i="288"/>
  <c r="G7" i="288"/>
  <c r="H7" i="288"/>
  <c r="I7" i="288"/>
  <c r="D7" i="288"/>
  <c r="L8" i="288"/>
  <c r="L10" i="288"/>
  <c r="K8" i="288"/>
  <c r="K10" i="288"/>
  <c r="J8" i="288"/>
  <c r="J10" i="288"/>
  <c r="F8" i="288"/>
  <c r="F7" i="288" s="1"/>
  <c r="F10" i="288"/>
  <c r="E6" i="289"/>
  <c r="G6" i="289"/>
  <c r="H6" i="289"/>
  <c r="I6" i="289"/>
  <c r="D6" i="289"/>
  <c r="L7" i="289"/>
  <c r="K7" i="289"/>
  <c r="J7" i="289"/>
  <c r="F7" i="289"/>
  <c r="F6" i="289" s="1"/>
  <c r="S9" i="287"/>
  <c r="S10" i="287"/>
  <c r="S11" i="287"/>
  <c r="S12" i="287"/>
  <c r="S13" i="287"/>
  <c r="S14" i="287"/>
  <c r="S15" i="287"/>
  <c r="S16" i="287"/>
  <c r="S17" i="287"/>
  <c r="S18" i="287"/>
  <c r="S19" i="287"/>
  <c r="S20" i="287"/>
  <c r="S21" i="287"/>
  <c r="S22" i="287"/>
  <c r="S23" i="287"/>
  <c r="S24" i="287"/>
  <c r="S25" i="287"/>
  <c r="S26" i="287"/>
  <c r="S27" i="287"/>
  <c r="S28" i="287"/>
  <c r="S29" i="287"/>
  <c r="S30" i="287"/>
  <c r="S31" i="287"/>
  <c r="S32" i="287"/>
  <c r="S33" i="287"/>
  <c r="S34" i="287"/>
  <c r="S35" i="287"/>
  <c r="S36" i="287"/>
  <c r="S37" i="287"/>
  <c r="S8" i="287"/>
  <c r="P8" i="287"/>
  <c r="P9" i="287"/>
  <c r="P10" i="287"/>
  <c r="P11" i="287"/>
  <c r="P12" i="287"/>
  <c r="P13" i="287"/>
  <c r="P14" i="287"/>
  <c r="P15" i="287"/>
  <c r="P16" i="287"/>
  <c r="P17" i="287"/>
  <c r="P18" i="287"/>
  <c r="P19" i="287"/>
  <c r="P20" i="287"/>
  <c r="P21" i="287"/>
  <c r="P22" i="287"/>
  <c r="P23" i="287"/>
  <c r="P24" i="287"/>
  <c r="P25" i="287"/>
  <c r="P26" i="287"/>
  <c r="P27" i="287"/>
  <c r="P28" i="287"/>
  <c r="P29" i="287"/>
  <c r="P30" i="287"/>
  <c r="P31" i="287"/>
  <c r="P32" i="287"/>
  <c r="P33" i="287"/>
  <c r="P34" i="287"/>
  <c r="P35" i="287"/>
  <c r="P36" i="287"/>
  <c r="P37" i="287"/>
  <c r="O8" i="287"/>
  <c r="O9" i="287"/>
  <c r="O10" i="287"/>
  <c r="O11" i="287"/>
  <c r="O12" i="287"/>
  <c r="O13" i="287"/>
  <c r="O14" i="287"/>
  <c r="O15" i="287"/>
  <c r="O16" i="287"/>
  <c r="O17" i="287"/>
  <c r="O18" i="287"/>
  <c r="O19" i="287"/>
  <c r="O20" i="287"/>
  <c r="O21" i="287"/>
  <c r="O22" i="287"/>
  <c r="O23" i="287"/>
  <c r="O24" i="287"/>
  <c r="O25" i="287"/>
  <c r="O26" i="287"/>
  <c r="O27" i="287"/>
  <c r="O28" i="287"/>
  <c r="O29" i="287"/>
  <c r="O30" i="287"/>
  <c r="O31" i="287"/>
  <c r="O32" i="287"/>
  <c r="O33" i="287"/>
  <c r="O34" i="287"/>
  <c r="O35" i="287"/>
  <c r="O36" i="287"/>
  <c r="O37" i="287"/>
  <c r="N8" i="287"/>
  <c r="N9" i="287"/>
  <c r="N10" i="287"/>
  <c r="N11" i="287"/>
  <c r="N12" i="287"/>
  <c r="N13" i="287"/>
  <c r="N14" i="287"/>
  <c r="N15" i="287"/>
  <c r="N16" i="287"/>
  <c r="N17" i="287"/>
  <c r="N18" i="287"/>
  <c r="N19" i="287"/>
  <c r="N20" i="287"/>
  <c r="N21" i="287"/>
  <c r="N22" i="287"/>
  <c r="N23" i="287"/>
  <c r="N24" i="287"/>
  <c r="N25" i="287"/>
  <c r="N26" i="287"/>
  <c r="N27" i="287"/>
  <c r="N28" i="287"/>
  <c r="N29" i="287"/>
  <c r="N30" i="287"/>
  <c r="N31" i="287"/>
  <c r="N32" i="287"/>
  <c r="N33" i="287"/>
  <c r="N34" i="287"/>
  <c r="N35" i="287"/>
  <c r="N36" i="287"/>
  <c r="N37" i="287"/>
  <c r="J8" i="287"/>
  <c r="J9" i="287"/>
  <c r="J10" i="287"/>
  <c r="J11" i="287"/>
  <c r="J12" i="287"/>
  <c r="J13" i="287"/>
  <c r="J14" i="287"/>
  <c r="J15" i="287"/>
  <c r="J16" i="287"/>
  <c r="J17" i="287"/>
  <c r="J18" i="287"/>
  <c r="J19" i="287"/>
  <c r="J20" i="287"/>
  <c r="J21" i="287"/>
  <c r="J22" i="287"/>
  <c r="J23" i="287"/>
  <c r="J24" i="287"/>
  <c r="J25" i="287"/>
  <c r="J26" i="287"/>
  <c r="J27" i="287"/>
  <c r="J28" i="287"/>
  <c r="J29" i="287"/>
  <c r="J30" i="287"/>
  <c r="J31" i="287"/>
  <c r="J32" i="287"/>
  <c r="J33" i="287"/>
  <c r="J34" i="287"/>
  <c r="J35" i="287"/>
  <c r="J36" i="287"/>
  <c r="J37" i="287"/>
  <c r="E7" i="286"/>
  <c r="E14" i="286" s="1"/>
  <c r="G7" i="286"/>
  <c r="H7" i="286"/>
  <c r="H14" i="286" s="1"/>
  <c r="I7" i="286"/>
  <c r="I14" i="286" s="1"/>
  <c r="D7" i="286"/>
  <c r="D14" i="286" s="1"/>
  <c r="L8" i="286"/>
  <c r="L9" i="286"/>
  <c r="L10" i="286"/>
  <c r="L11" i="286"/>
  <c r="L12" i="286"/>
  <c r="L13" i="286"/>
  <c r="K8" i="286"/>
  <c r="K9" i="286"/>
  <c r="K10" i="286"/>
  <c r="K11" i="286"/>
  <c r="K12" i="286"/>
  <c r="K13" i="286"/>
  <c r="J8" i="286"/>
  <c r="J9" i="286"/>
  <c r="J10" i="286"/>
  <c r="J11" i="286"/>
  <c r="J12" i="286"/>
  <c r="J13" i="286"/>
  <c r="F8" i="286"/>
  <c r="F9" i="286"/>
  <c r="F10" i="286"/>
  <c r="F11" i="286"/>
  <c r="F12" i="286"/>
  <c r="F13" i="286"/>
  <c r="E7" i="284"/>
  <c r="G7" i="284"/>
  <c r="H7" i="284"/>
  <c r="I7" i="284"/>
  <c r="D7" i="284"/>
  <c r="L8" i="284"/>
  <c r="L9" i="284"/>
  <c r="L11" i="284"/>
  <c r="K8" i="284"/>
  <c r="K9" i="284"/>
  <c r="K11" i="284"/>
  <c r="J8" i="284"/>
  <c r="J9" i="284"/>
  <c r="J11" i="284"/>
  <c r="F8" i="284"/>
  <c r="F9" i="284"/>
  <c r="F11" i="284"/>
  <c r="E6" i="285"/>
  <c r="G6" i="285"/>
  <c r="H6" i="285"/>
  <c r="I6" i="285"/>
  <c r="D6" i="285"/>
  <c r="L7" i="285"/>
  <c r="L8" i="285"/>
  <c r="L9" i="285"/>
  <c r="L10" i="285"/>
  <c r="L11" i="285"/>
  <c r="L12" i="285"/>
  <c r="L13" i="285"/>
  <c r="L14" i="285"/>
  <c r="L15" i="285"/>
  <c r="L16" i="285"/>
  <c r="L17" i="285"/>
  <c r="L18" i="285"/>
  <c r="L19" i="285"/>
  <c r="L20" i="285"/>
  <c r="L21" i="285"/>
  <c r="L22" i="285"/>
  <c r="L23" i="285"/>
  <c r="L24" i="285"/>
  <c r="L25" i="285"/>
  <c r="L26" i="285"/>
  <c r="L27" i="285"/>
  <c r="L28" i="285"/>
  <c r="L29" i="285"/>
  <c r="L30" i="285"/>
  <c r="L31" i="285"/>
  <c r="K7" i="285"/>
  <c r="K8" i="285"/>
  <c r="K9" i="285"/>
  <c r="K10" i="285"/>
  <c r="K11" i="285"/>
  <c r="K12" i="285"/>
  <c r="K13" i="285"/>
  <c r="K14" i="285"/>
  <c r="K15" i="285"/>
  <c r="K16" i="285"/>
  <c r="K17" i="285"/>
  <c r="K18" i="285"/>
  <c r="K19" i="285"/>
  <c r="K20" i="285"/>
  <c r="K21" i="285"/>
  <c r="K22" i="285"/>
  <c r="K23" i="285"/>
  <c r="K24" i="285"/>
  <c r="K25" i="285"/>
  <c r="K26" i="285"/>
  <c r="K27" i="285"/>
  <c r="K28" i="285"/>
  <c r="K29" i="285"/>
  <c r="K30" i="285"/>
  <c r="K31" i="285"/>
  <c r="J7" i="285"/>
  <c r="J8" i="285"/>
  <c r="J9" i="285"/>
  <c r="J10" i="285"/>
  <c r="J11" i="285"/>
  <c r="J12" i="285"/>
  <c r="J13" i="285"/>
  <c r="J14" i="285"/>
  <c r="J15" i="285"/>
  <c r="J16" i="285"/>
  <c r="J17" i="285"/>
  <c r="J18" i="285"/>
  <c r="J19" i="285"/>
  <c r="J20" i="285"/>
  <c r="J21" i="285"/>
  <c r="J22" i="285"/>
  <c r="J23" i="285"/>
  <c r="J24" i="285"/>
  <c r="J25" i="285"/>
  <c r="J26" i="285"/>
  <c r="J27" i="285"/>
  <c r="J28" i="285"/>
  <c r="J29" i="285"/>
  <c r="J30" i="285"/>
  <c r="J31" i="285"/>
  <c r="F7" i="285"/>
  <c r="F8" i="285"/>
  <c r="F9" i="285"/>
  <c r="F10" i="285"/>
  <c r="F11" i="285"/>
  <c r="F12" i="285"/>
  <c r="F13" i="285"/>
  <c r="F14" i="285"/>
  <c r="F15" i="285"/>
  <c r="F16" i="285"/>
  <c r="F17" i="285"/>
  <c r="F18" i="285"/>
  <c r="F19" i="285"/>
  <c r="F20" i="285"/>
  <c r="F21" i="285"/>
  <c r="F22" i="285"/>
  <c r="F23" i="285"/>
  <c r="F24" i="285"/>
  <c r="F25" i="285"/>
  <c r="F26" i="285"/>
  <c r="F27" i="285"/>
  <c r="F28" i="285"/>
  <c r="F29" i="285"/>
  <c r="F30" i="285"/>
  <c r="F31" i="285"/>
  <c r="S9" i="283"/>
  <c r="S10" i="283"/>
  <c r="S11" i="283"/>
  <c r="S12" i="283"/>
  <c r="S13" i="283"/>
  <c r="S14" i="283"/>
  <c r="S15" i="283"/>
  <c r="S16" i="283"/>
  <c r="S17" i="283"/>
  <c r="S18" i="283"/>
  <c r="S8" i="283"/>
  <c r="P8" i="283"/>
  <c r="P9" i="283"/>
  <c r="P10" i="283"/>
  <c r="P11" i="283"/>
  <c r="P12" i="283"/>
  <c r="P13" i="283"/>
  <c r="P14" i="283"/>
  <c r="P15" i="283"/>
  <c r="P16" i="283"/>
  <c r="P17" i="283"/>
  <c r="P18" i="283"/>
  <c r="O8" i="283"/>
  <c r="O9" i="283"/>
  <c r="O10" i="283"/>
  <c r="O11" i="283"/>
  <c r="O12" i="283"/>
  <c r="O13" i="283"/>
  <c r="O14" i="283"/>
  <c r="O15" i="283"/>
  <c r="O16" i="283"/>
  <c r="O17" i="283"/>
  <c r="O18" i="283"/>
  <c r="N8" i="283"/>
  <c r="N9" i="283"/>
  <c r="N10" i="283"/>
  <c r="N11" i="283"/>
  <c r="N12" i="283"/>
  <c r="N13" i="283"/>
  <c r="N14" i="283"/>
  <c r="N15" i="283"/>
  <c r="N16" i="283"/>
  <c r="N17" i="283"/>
  <c r="N18" i="283"/>
  <c r="J8" i="283"/>
  <c r="J9" i="283"/>
  <c r="J10" i="283"/>
  <c r="J11" i="283"/>
  <c r="J12" i="283"/>
  <c r="J13" i="283"/>
  <c r="J14" i="283"/>
  <c r="J15" i="283"/>
  <c r="J16" i="283"/>
  <c r="J17" i="283"/>
  <c r="J18" i="283"/>
  <c r="E7" i="282"/>
  <c r="E11" i="282" s="1"/>
  <c r="G7" i="282"/>
  <c r="H7" i="282"/>
  <c r="H11" i="282" s="1"/>
  <c r="I7" i="282"/>
  <c r="I11" i="282" s="1"/>
  <c r="D7" i="282"/>
  <c r="D11" i="282" s="1"/>
  <c r="L8" i="282"/>
  <c r="L9" i="282"/>
  <c r="L10" i="282"/>
  <c r="K8" i="282"/>
  <c r="K9" i="282"/>
  <c r="K10" i="282"/>
  <c r="J8" i="282"/>
  <c r="J9" i="282"/>
  <c r="J10" i="282"/>
  <c r="F8" i="282"/>
  <c r="F9" i="282"/>
  <c r="F10" i="282"/>
  <c r="E7" i="280"/>
  <c r="G7" i="280"/>
  <c r="H7" i="280"/>
  <c r="I7" i="280"/>
  <c r="D7" i="280"/>
  <c r="L8" i="280"/>
  <c r="L10" i="280"/>
  <c r="K8" i="280"/>
  <c r="K10" i="280"/>
  <c r="J8" i="280"/>
  <c r="J10" i="280"/>
  <c r="F8" i="280"/>
  <c r="F7" i="280" s="1"/>
  <c r="F10" i="280"/>
  <c r="E6" i="281"/>
  <c r="G6" i="281"/>
  <c r="H6" i="281"/>
  <c r="I6" i="281"/>
  <c r="D6" i="281"/>
  <c r="L7" i="281"/>
  <c r="L8" i="281"/>
  <c r="L9" i="281"/>
  <c r="L10" i="281"/>
  <c r="L11" i="281"/>
  <c r="L12" i="281"/>
  <c r="L13" i="281"/>
  <c r="L14" i="281"/>
  <c r="L15" i="281"/>
  <c r="L16" i="281"/>
  <c r="L17" i="281"/>
  <c r="L18" i="281"/>
  <c r="L19" i="281"/>
  <c r="L20" i="281"/>
  <c r="L21" i="281"/>
  <c r="L22" i="281"/>
  <c r="L23" i="281"/>
  <c r="L24" i="281"/>
  <c r="L25" i="281"/>
  <c r="L26" i="281"/>
  <c r="L27" i="281"/>
  <c r="L28" i="281"/>
  <c r="L29" i="281"/>
  <c r="L30" i="281"/>
  <c r="L31" i="281"/>
  <c r="K7" i="281"/>
  <c r="K8" i="281"/>
  <c r="K9" i="281"/>
  <c r="K10" i="281"/>
  <c r="K11" i="281"/>
  <c r="K12" i="281"/>
  <c r="K13" i="281"/>
  <c r="K14" i="281"/>
  <c r="K15" i="281"/>
  <c r="K16" i="281"/>
  <c r="K17" i="281"/>
  <c r="K18" i="281"/>
  <c r="K19" i="281"/>
  <c r="K20" i="281"/>
  <c r="K21" i="281"/>
  <c r="K22" i="281"/>
  <c r="K23" i="281"/>
  <c r="K24" i="281"/>
  <c r="K25" i="281"/>
  <c r="K26" i="281"/>
  <c r="K27" i="281"/>
  <c r="K28" i="281"/>
  <c r="K29" i="281"/>
  <c r="K30" i="281"/>
  <c r="K31" i="281"/>
  <c r="J7" i="281"/>
  <c r="J8" i="281"/>
  <c r="J9" i="281"/>
  <c r="J10" i="281"/>
  <c r="J11" i="281"/>
  <c r="J12" i="281"/>
  <c r="J13" i="281"/>
  <c r="J14" i="281"/>
  <c r="J15" i="281"/>
  <c r="J16" i="281"/>
  <c r="J17" i="281"/>
  <c r="J18" i="281"/>
  <c r="J19" i="281"/>
  <c r="J20" i="281"/>
  <c r="J21" i="281"/>
  <c r="J22" i="281"/>
  <c r="J23" i="281"/>
  <c r="J24" i="281"/>
  <c r="J25" i="281"/>
  <c r="J26" i="281"/>
  <c r="J27" i="281"/>
  <c r="J28" i="281"/>
  <c r="J29" i="281"/>
  <c r="J30" i="281"/>
  <c r="J31" i="281"/>
  <c r="F7" i="281"/>
  <c r="F8" i="281"/>
  <c r="F9" i="281"/>
  <c r="F10" i="281"/>
  <c r="F11" i="281"/>
  <c r="F12" i="281"/>
  <c r="F13" i="281"/>
  <c r="F14" i="281"/>
  <c r="F15" i="281"/>
  <c r="F16" i="281"/>
  <c r="F17" i="281"/>
  <c r="F18" i="281"/>
  <c r="F19" i="281"/>
  <c r="F20" i="281"/>
  <c r="F21" i="281"/>
  <c r="F22" i="281"/>
  <c r="F23" i="281"/>
  <c r="F24" i="281"/>
  <c r="F25" i="281"/>
  <c r="F26" i="281"/>
  <c r="F27" i="281"/>
  <c r="F28" i="281"/>
  <c r="F29" i="281"/>
  <c r="F30" i="281"/>
  <c r="F31" i="281"/>
  <c r="S9" i="279"/>
  <c r="S10" i="279"/>
  <c r="S11" i="279"/>
  <c r="S12" i="279"/>
  <c r="S13" i="279"/>
  <c r="S14" i="279"/>
  <c r="S15" i="279"/>
  <c r="S16" i="279"/>
  <c r="S17" i="279"/>
  <c r="S18" i="279"/>
  <c r="S19" i="279"/>
  <c r="S20" i="279"/>
  <c r="S21" i="279"/>
  <c r="S22" i="279"/>
  <c r="S23" i="279"/>
  <c r="S24" i="279"/>
  <c r="S25" i="279"/>
  <c r="S26" i="279"/>
  <c r="S27" i="279"/>
  <c r="S28" i="279"/>
  <c r="S29" i="279"/>
  <c r="S8" i="279"/>
  <c r="P8" i="279"/>
  <c r="P9" i="279"/>
  <c r="P10" i="279"/>
  <c r="P11" i="279"/>
  <c r="P12" i="279"/>
  <c r="P13" i="279"/>
  <c r="P14" i="279"/>
  <c r="P15" i="279"/>
  <c r="P16" i="279"/>
  <c r="P17" i="279"/>
  <c r="P18" i="279"/>
  <c r="P19" i="279"/>
  <c r="P20" i="279"/>
  <c r="P21" i="279"/>
  <c r="P22" i="279"/>
  <c r="P23" i="279"/>
  <c r="P24" i="279"/>
  <c r="P25" i="279"/>
  <c r="P26" i="279"/>
  <c r="P27" i="279"/>
  <c r="P28" i="279"/>
  <c r="P29" i="279"/>
  <c r="O8" i="279"/>
  <c r="O9" i="279"/>
  <c r="O10" i="279"/>
  <c r="O11" i="279"/>
  <c r="O12" i="279"/>
  <c r="O13" i="279"/>
  <c r="O14" i="279"/>
  <c r="O15" i="279"/>
  <c r="O16" i="279"/>
  <c r="O17" i="279"/>
  <c r="O18" i="279"/>
  <c r="O19" i="279"/>
  <c r="O20" i="279"/>
  <c r="O21" i="279"/>
  <c r="O22" i="279"/>
  <c r="O23" i="279"/>
  <c r="O24" i="279"/>
  <c r="O25" i="279"/>
  <c r="O26" i="279"/>
  <c r="O27" i="279"/>
  <c r="O28" i="279"/>
  <c r="O29" i="279"/>
  <c r="N8" i="279"/>
  <c r="N9" i="279"/>
  <c r="N10" i="279"/>
  <c r="N11" i="279"/>
  <c r="N12" i="279"/>
  <c r="N13" i="279"/>
  <c r="N14" i="279"/>
  <c r="N15" i="279"/>
  <c r="N16" i="279"/>
  <c r="N17" i="279"/>
  <c r="N18" i="279"/>
  <c r="N19" i="279"/>
  <c r="N20" i="279"/>
  <c r="N21" i="279"/>
  <c r="N22" i="279"/>
  <c r="N23" i="279"/>
  <c r="N24" i="279"/>
  <c r="N25" i="279"/>
  <c r="N26" i="279"/>
  <c r="N27" i="279"/>
  <c r="N28" i="279"/>
  <c r="N29" i="279"/>
  <c r="J8" i="279"/>
  <c r="J9" i="279"/>
  <c r="J10" i="279"/>
  <c r="J11" i="279"/>
  <c r="J12" i="279"/>
  <c r="J13" i="279"/>
  <c r="J14" i="279"/>
  <c r="J15" i="279"/>
  <c r="J16" i="279"/>
  <c r="J17" i="279"/>
  <c r="J18" i="279"/>
  <c r="J19" i="279"/>
  <c r="J20" i="279"/>
  <c r="J21" i="279"/>
  <c r="J22" i="279"/>
  <c r="J23" i="279"/>
  <c r="J24" i="279"/>
  <c r="J25" i="279"/>
  <c r="J26" i="279"/>
  <c r="J27" i="279"/>
  <c r="J28" i="279"/>
  <c r="J29" i="279"/>
  <c r="E7" i="278"/>
  <c r="E15" i="278" s="1"/>
  <c r="G7" i="278"/>
  <c r="G15" i="278" s="1"/>
  <c r="H7" i="278"/>
  <c r="I7" i="278"/>
  <c r="I15" i="278" s="1"/>
  <c r="D7" i="278"/>
  <c r="D15" i="278" s="1"/>
  <c r="L8" i="278"/>
  <c r="L9" i="278"/>
  <c r="L10" i="278"/>
  <c r="L11" i="278"/>
  <c r="L12" i="278"/>
  <c r="L13" i="278"/>
  <c r="L14" i="278"/>
  <c r="K8" i="278"/>
  <c r="K9" i="278"/>
  <c r="K10" i="278"/>
  <c r="K11" i="278"/>
  <c r="K12" i="278"/>
  <c r="K13" i="278"/>
  <c r="K14" i="278"/>
  <c r="J8" i="278"/>
  <c r="J9" i="278"/>
  <c r="J10" i="278"/>
  <c r="J11" i="278"/>
  <c r="J12" i="278"/>
  <c r="J13" i="278"/>
  <c r="J14" i="278"/>
  <c r="F8" i="278"/>
  <c r="F9" i="278"/>
  <c r="F10" i="278"/>
  <c r="F11" i="278"/>
  <c r="F12" i="278"/>
  <c r="F13" i="278"/>
  <c r="F14" i="278"/>
  <c r="E10" i="276"/>
  <c r="G10" i="276"/>
  <c r="H10" i="276"/>
  <c r="I10" i="276"/>
  <c r="D10" i="276"/>
  <c r="E7" i="276"/>
  <c r="G7" i="276"/>
  <c r="H7" i="276"/>
  <c r="I7" i="276"/>
  <c r="D7" i="276"/>
  <c r="L8" i="276"/>
  <c r="L9" i="276"/>
  <c r="L11" i="276"/>
  <c r="L12" i="276"/>
  <c r="L13" i="276"/>
  <c r="L14" i="276"/>
  <c r="L15" i="276"/>
  <c r="L16" i="276"/>
  <c r="L17" i="276"/>
  <c r="L18" i="276"/>
  <c r="L19" i="276"/>
  <c r="L20" i="276"/>
  <c r="L21" i="276"/>
  <c r="L22" i="276"/>
  <c r="L23" i="276"/>
  <c r="L24" i="276"/>
  <c r="L25" i="276"/>
  <c r="L26" i="276"/>
  <c r="L27" i="276"/>
  <c r="L28" i="276"/>
  <c r="L29" i="276"/>
  <c r="L30" i="276"/>
  <c r="L31" i="276"/>
  <c r="L32" i="276"/>
  <c r="L33" i="276"/>
  <c r="L34" i="276"/>
  <c r="L35" i="276"/>
  <c r="L36" i="276"/>
  <c r="L37" i="276"/>
  <c r="K8" i="276"/>
  <c r="K9" i="276"/>
  <c r="K11" i="276"/>
  <c r="K12" i="276"/>
  <c r="K13" i="276"/>
  <c r="K14" i="276"/>
  <c r="K15" i="276"/>
  <c r="K16" i="276"/>
  <c r="K17" i="276"/>
  <c r="K18" i="276"/>
  <c r="K19" i="276"/>
  <c r="K20" i="276"/>
  <c r="K21" i="276"/>
  <c r="K22" i="276"/>
  <c r="K23" i="276"/>
  <c r="K24" i="276"/>
  <c r="K25" i="276"/>
  <c r="K26" i="276"/>
  <c r="K27" i="276"/>
  <c r="K28" i="276"/>
  <c r="K29" i="276"/>
  <c r="K30" i="276"/>
  <c r="K31" i="276"/>
  <c r="K32" i="276"/>
  <c r="K33" i="276"/>
  <c r="K34" i="276"/>
  <c r="K35" i="276"/>
  <c r="K36" i="276"/>
  <c r="K37" i="276"/>
  <c r="J8" i="276"/>
  <c r="J9" i="276"/>
  <c r="J11" i="276"/>
  <c r="J12" i="276"/>
  <c r="J13" i="276"/>
  <c r="J14" i="276"/>
  <c r="J15" i="276"/>
  <c r="J16" i="276"/>
  <c r="J17" i="276"/>
  <c r="J18" i="276"/>
  <c r="J19" i="276"/>
  <c r="J20" i="276"/>
  <c r="J21" i="276"/>
  <c r="J22" i="276"/>
  <c r="J23" i="276"/>
  <c r="J24" i="276"/>
  <c r="J25" i="276"/>
  <c r="J26" i="276"/>
  <c r="J27" i="276"/>
  <c r="J28" i="276"/>
  <c r="J29" i="276"/>
  <c r="J30" i="276"/>
  <c r="J31" i="276"/>
  <c r="J32" i="276"/>
  <c r="J33" i="276"/>
  <c r="J34" i="276"/>
  <c r="J35" i="276"/>
  <c r="J36" i="276"/>
  <c r="J37" i="276"/>
  <c r="F8" i="276"/>
  <c r="F9" i="276"/>
  <c r="F11" i="276"/>
  <c r="F12" i="276"/>
  <c r="F13" i="276"/>
  <c r="F14" i="276"/>
  <c r="F15" i="276"/>
  <c r="F16" i="276"/>
  <c r="F17" i="276"/>
  <c r="F18" i="276"/>
  <c r="F19" i="276"/>
  <c r="F20" i="276"/>
  <c r="F21" i="276"/>
  <c r="F22" i="276"/>
  <c r="F23" i="276"/>
  <c r="F24" i="276"/>
  <c r="F25" i="276"/>
  <c r="F26" i="276"/>
  <c r="F27" i="276"/>
  <c r="F28" i="276"/>
  <c r="F29" i="276"/>
  <c r="F30" i="276"/>
  <c r="F31" i="276"/>
  <c r="F32" i="276"/>
  <c r="F33" i="276"/>
  <c r="F34" i="276"/>
  <c r="F35" i="276"/>
  <c r="F36" i="276"/>
  <c r="F37" i="276"/>
  <c r="E6" i="277"/>
  <c r="G6" i="277"/>
  <c r="H6" i="277"/>
  <c r="I6" i="277"/>
  <c r="D6" i="277"/>
  <c r="L7" i="277"/>
  <c r="L8" i="277"/>
  <c r="L9" i="277"/>
  <c r="L10" i="277"/>
  <c r="L11" i="277"/>
  <c r="L12" i="277"/>
  <c r="L13" i="277"/>
  <c r="L14" i="277"/>
  <c r="L15" i="277"/>
  <c r="L16" i="277"/>
  <c r="L17" i="277"/>
  <c r="L18" i="277"/>
  <c r="L19" i="277"/>
  <c r="L20" i="277"/>
  <c r="L21" i="277"/>
  <c r="L22" i="277"/>
  <c r="L23" i="277"/>
  <c r="L24" i="277"/>
  <c r="L25" i="277"/>
  <c r="L26" i="277"/>
  <c r="L27" i="277"/>
  <c r="L28" i="277"/>
  <c r="L29" i="277"/>
  <c r="L30" i="277"/>
  <c r="L31" i="277"/>
  <c r="K7" i="277"/>
  <c r="K8" i="277"/>
  <c r="K9" i="277"/>
  <c r="K10" i="277"/>
  <c r="K11" i="277"/>
  <c r="K12" i="277"/>
  <c r="K13" i="277"/>
  <c r="K14" i="277"/>
  <c r="K15" i="277"/>
  <c r="K16" i="277"/>
  <c r="K17" i="277"/>
  <c r="K18" i="277"/>
  <c r="K19" i="277"/>
  <c r="K20" i="277"/>
  <c r="K21" i="277"/>
  <c r="K22" i="277"/>
  <c r="K23" i="277"/>
  <c r="K24" i="277"/>
  <c r="K25" i="277"/>
  <c r="K26" i="277"/>
  <c r="K27" i="277"/>
  <c r="K28" i="277"/>
  <c r="K29" i="277"/>
  <c r="K30" i="277"/>
  <c r="K31" i="277"/>
  <c r="J7" i="277"/>
  <c r="J8" i="277"/>
  <c r="J9" i="277"/>
  <c r="J10" i="277"/>
  <c r="J11" i="277"/>
  <c r="J12" i="277"/>
  <c r="J13" i="277"/>
  <c r="J14" i="277"/>
  <c r="J15" i="277"/>
  <c r="J16" i="277"/>
  <c r="J17" i="277"/>
  <c r="J18" i="277"/>
  <c r="J19" i="277"/>
  <c r="J20" i="277"/>
  <c r="J21" i="277"/>
  <c r="J22" i="277"/>
  <c r="J23" i="277"/>
  <c r="J24" i="277"/>
  <c r="J25" i="277"/>
  <c r="J26" i="277"/>
  <c r="J27" i="277"/>
  <c r="J28" i="277"/>
  <c r="J29" i="277"/>
  <c r="J30" i="277"/>
  <c r="J31" i="277"/>
  <c r="F7" i="277"/>
  <c r="F8" i="277"/>
  <c r="F9" i="277"/>
  <c r="F10" i="277"/>
  <c r="F11" i="277"/>
  <c r="F12" i="277"/>
  <c r="F13" i="277"/>
  <c r="F14" i="277"/>
  <c r="F15" i="277"/>
  <c r="F16" i="277"/>
  <c r="F17" i="277"/>
  <c r="F18" i="277"/>
  <c r="F19" i="277"/>
  <c r="F20" i="277"/>
  <c r="F21" i="277"/>
  <c r="F22" i="277"/>
  <c r="F23" i="277"/>
  <c r="F24" i="277"/>
  <c r="F25" i="277"/>
  <c r="F26" i="277"/>
  <c r="F27" i="277"/>
  <c r="F28" i="277"/>
  <c r="F29" i="277"/>
  <c r="F30" i="277"/>
  <c r="F31" i="277"/>
  <c r="S9" i="275"/>
  <c r="S10" i="275"/>
  <c r="S11" i="275"/>
  <c r="S12" i="275"/>
  <c r="S13" i="275"/>
  <c r="S8" i="275"/>
  <c r="P8" i="275"/>
  <c r="P9" i="275"/>
  <c r="P10" i="275"/>
  <c r="P11" i="275"/>
  <c r="P12" i="275"/>
  <c r="P13" i="275"/>
  <c r="O8" i="275"/>
  <c r="O9" i="275"/>
  <c r="O10" i="275"/>
  <c r="O11" i="275"/>
  <c r="O12" i="275"/>
  <c r="O13" i="275"/>
  <c r="N8" i="275"/>
  <c r="N9" i="275"/>
  <c r="N10" i="275"/>
  <c r="N11" i="275"/>
  <c r="N12" i="275"/>
  <c r="N13" i="275"/>
  <c r="J8" i="275"/>
  <c r="J9" i="275"/>
  <c r="J10" i="275"/>
  <c r="J11" i="275"/>
  <c r="J12" i="275"/>
  <c r="J13" i="275"/>
  <c r="E7" i="274"/>
  <c r="E11" i="274" s="1"/>
  <c r="G7" i="274"/>
  <c r="H7" i="274"/>
  <c r="H11" i="274" s="1"/>
  <c r="I7" i="274"/>
  <c r="I11" i="274" s="1"/>
  <c r="D7" i="274"/>
  <c r="D11" i="274" s="1"/>
  <c r="L8" i="274"/>
  <c r="L9" i="274"/>
  <c r="L10" i="274"/>
  <c r="K8" i="274"/>
  <c r="K9" i="274"/>
  <c r="K10" i="274"/>
  <c r="J8" i="274"/>
  <c r="J9" i="274"/>
  <c r="J10" i="274"/>
  <c r="F8" i="274"/>
  <c r="F9" i="274"/>
  <c r="F10" i="274"/>
  <c r="E7" i="272"/>
  <c r="G7" i="272"/>
  <c r="H7" i="272"/>
  <c r="I7" i="272"/>
  <c r="D7" i="272"/>
  <c r="L8" i="272"/>
  <c r="L10" i="272"/>
  <c r="K8" i="272"/>
  <c r="K10" i="272"/>
  <c r="J8" i="272"/>
  <c r="J10" i="272"/>
  <c r="F8" i="272"/>
  <c r="F7" i="272" s="1"/>
  <c r="F10" i="272"/>
  <c r="E6" i="273"/>
  <c r="G6" i="273"/>
  <c r="H6" i="273"/>
  <c r="I6" i="273"/>
  <c r="D6" i="273"/>
  <c r="L7" i="273"/>
  <c r="L8" i="273"/>
  <c r="L9" i="273"/>
  <c r="K7" i="273"/>
  <c r="K8" i="273"/>
  <c r="K9" i="273"/>
  <c r="J7" i="273"/>
  <c r="J8" i="273"/>
  <c r="J9" i="273"/>
  <c r="F7" i="273"/>
  <c r="F8" i="273"/>
  <c r="F9" i="273"/>
  <c r="S9" i="271"/>
  <c r="S10" i="271"/>
  <c r="S11" i="271"/>
  <c r="S12" i="271"/>
  <c r="S13" i="271"/>
  <c r="S14" i="271"/>
  <c r="S15" i="271"/>
  <c r="S16" i="271"/>
  <c r="S17" i="271"/>
  <c r="S8" i="271"/>
  <c r="P8" i="271"/>
  <c r="P9" i="271"/>
  <c r="P10" i="271"/>
  <c r="P11" i="271"/>
  <c r="P12" i="271"/>
  <c r="P13" i="271"/>
  <c r="P14" i="271"/>
  <c r="P15" i="271"/>
  <c r="P16" i="271"/>
  <c r="P17" i="271"/>
  <c r="O8" i="271"/>
  <c r="O9" i="271"/>
  <c r="O10" i="271"/>
  <c r="O11" i="271"/>
  <c r="O12" i="271"/>
  <c r="O13" i="271"/>
  <c r="O14" i="271"/>
  <c r="O15" i="271"/>
  <c r="O16" i="271"/>
  <c r="O17" i="271"/>
  <c r="N8" i="271"/>
  <c r="N9" i="271"/>
  <c r="N10" i="271"/>
  <c r="N11" i="271"/>
  <c r="N12" i="271"/>
  <c r="N13" i="271"/>
  <c r="N14" i="271"/>
  <c r="N15" i="271"/>
  <c r="N16" i="271"/>
  <c r="N17" i="271"/>
  <c r="J8" i="271"/>
  <c r="J9" i="271"/>
  <c r="J10" i="271"/>
  <c r="J11" i="271"/>
  <c r="J12" i="271"/>
  <c r="J13" i="271"/>
  <c r="J14" i="271"/>
  <c r="J15" i="271"/>
  <c r="J16" i="271"/>
  <c r="J17" i="271"/>
  <c r="E7" i="270"/>
  <c r="E13" i="270" s="1"/>
  <c r="G7" i="270"/>
  <c r="G13" i="270" s="1"/>
  <c r="H7" i="270"/>
  <c r="I7" i="270"/>
  <c r="I13" i="270" s="1"/>
  <c r="D7" i="270"/>
  <c r="D13" i="270" s="1"/>
  <c r="L8" i="270"/>
  <c r="L9" i="270"/>
  <c r="L10" i="270"/>
  <c r="L11" i="270"/>
  <c r="L12" i="270"/>
  <c r="K8" i="270"/>
  <c r="K9" i="270"/>
  <c r="K10" i="270"/>
  <c r="K11" i="270"/>
  <c r="K12" i="270"/>
  <c r="J8" i="270"/>
  <c r="J9" i="270"/>
  <c r="J10" i="270"/>
  <c r="J11" i="270"/>
  <c r="J12" i="270"/>
  <c r="F8" i="270"/>
  <c r="F9" i="270"/>
  <c r="F10" i="270"/>
  <c r="F11" i="270"/>
  <c r="F12" i="270"/>
  <c r="E7" i="268"/>
  <c r="G7" i="268"/>
  <c r="H7" i="268"/>
  <c r="I7" i="268"/>
  <c r="D7" i="268"/>
  <c r="L8" i="268"/>
  <c r="L10" i="268"/>
  <c r="K8" i="268"/>
  <c r="K10" i="268"/>
  <c r="J8" i="268"/>
  <c r="J10" i="268"/>
  <c r="F8" i="268"/>
  <c r="F7" i="268" s="1"/>
  <c r="F10" i="268"/>
  <c r="E6" i="269"/>
  <c r="G6" i="269"/>
  <c r="H6" i="269"/>
  <c r="I6" i="269"/>
  <c r="D6" i="269"/>
  <c r="L7" i="269"/>
  <c r="K7" i="269"/>
  <c r="J7" i="269"/>
  <c r="F7" i="269"/>
  <c r="F6" i="269" s="1"/>
  <c r="S9" i="267"/>
  <c r="S10" i="267"/>
  <c r="S11" i="267"/>
  <c r="S12" i="267"/>
  <c r="S13" i="267"/>
  <c r="S14" i="267"/>
  <c r="S8" i="267"/>
  <c r="P8" i="267"/>
  <c r="P9" i="267"/>
  <c r="P10" i="267"/>
  <c r="P11" i="267"/>
  <c r="P12" i="267"/>
  <c r="P13" i="267"/>
  <c r="P14" i="267"/>
  <c r="O8" i="267"/>
  <c r="O9" i="267"/>
  <c r="O10" i="267"/>
  <c r="O11" i="267"/>
  <c r="O12" i="267"/>
  <c r="O13" i="267"/>
  <c r="O14" i="267"/>
  <c r="N8" i="267"/>
  <c r="N9" i="267"/>
  <c r="N10" i="267"/>
  <c r="N11" i="267"/>
  <c r="N12" i="267"/>
  <c r="N13" i="267"/>
  <c r="N14" i="267"/>
  <c r="J8" i="267"/>
  <c r="J9" i="267"/>
  <c r="J10" i="267"/>
  <c r="J11" i="267"/>
  <c r="J12" i="267"/>
  <c r="J13" i="267"/>
  <c r="J14" i="267"/>
  <c r="E7" i="266"/>
  <c r="E11" i="266" s="1"/>
  <c r="G7" i="266"/>
  <c r="H7" i="266"/>
  <c r="H11" i="266" s="1"/>
  <c r="I7" i="266"/>
  <c r="I11" i="266" s="1"/>
  <c r="D7" i="266"/>
  <c r="D11" i="266" s="1"/>
  <c r="L8" i="266"/>
  <c r="L9" i="266"/>
  <c r="L10" i="266"/>
  <c r="K8" i="266"/>
  <c r="K9" i="266"/>
  <c r="K10" i="266"/>
  <c r="J8" i="266"/>
  <c r="J9" i="266"/>
  <c r="J10" i="266"/>
  <c r="F8" i="266"/>
  <c r="F9" i="266"/>
  <c r="F10" i="266"/>
  <c r="E7" i="264"/>
  <c r="G7" i="264"/>
  <c r="H7" i="264"/>
  <c r="I7" i="264"/>
  <c r="D7" i="264"/>
  <c r="L8" i="264"/>
  <c r="L10" i="264"/>
  <c r="K8" i="264"/>
  <c r="K10" i="264"/>
  <c r="J8" i="264"/>
  <c r="J10" i="264"/>
  <c r="F8" i="264"/>
  <c r="F7" i="264" s="1"/>
  <c r="F10" i="264"/>
  <c r="E6" i="265"/>
  <c r="G6" i="265"/>
  <c r="H6" i="265"/>
  <c r="I6" i="265"/>
  <c r="D6" i="265"/>
  <c r="L7" i="265"/>
  <c r="L8" i="265"/>
  <c r="L9" i="265"/>
  <c r="L10" i="265"/>
  <c r="L11" i="265"/>
  <c r="L12" i="265"/>
  <c r="L13" i="265"/>
  <c r="L14" i="265"/>
  <c r="L15" i="265"/>
  <c r="L16" i="265"/>
  <c r="L17" i="265"/>
  <c r="L18" i="265"/>
  <c r="L19" i="265"/>
  <c r="L20" i="265"/>
  <c r="L21" i="265"/>
  <c r="L22" i="265"/>
  <c r="L23" i="265"/>
  <c r="L24" i="265"/>
  <c r="L25" i="265"/>
  <c r="L26" i="265"/>
  <c r="K7" i="265"/>
  <c r="K8" i="265"/>
  <c r="K9" i="265"/>
  <c r="K10" i="265"/>
  <c r="K11" i="265"/>
  <c r="K12" i="265"/>
  <c r="K13" i="265"/>
  <c r="K14" i="265"/>
  <c r="K15" i="265"/>
  <c r="K16" i="265"/>
  <c r="K17" i="265"/>
  <c r="K18" i="265"/>
  <c r="K19" i="265"/>
  <c r="K20" i="265"/>
  <c r="K21" i="265"/>
  <c r="K22" i="265"/>
  <c r="K23" i="265"/>
  <c r="K24" i="265"/>
  <c r="K25" i="265"/>
  <c r="K26" i="265"/>
  <c r="J7" i="265"/>
  <c r="J8" i="265"/>
  <c r="J9" i="265"/>
  <c r="J10" i="265"/>
  <c r="J11" i="265"/>
  <c r="J12" i="265"/>
  <c r="J13" i="265"/>
  <c r="J14" i="265"/>
  <c r="J15" i="265"/>
  <c r="J16" i="265"/>
  <c r="J17" i="265"/>
  <c r="J18" i="265"/>
  <c r="J19" i="265"/>
  <c r="J20" i="265"/>
  <c r="J21" i="265"/>
  <c r="J22" i="265"/>
  <c r="J23" i="265"/>
  <c r="J24" i="265"/>
  <c r="J25" i="265"/>
  <c r="J26" i="265"/>
  <c r="F7" i="265"/>
  <c r="F8" i="265"/>
  <c r="F9" i="265"/>
  <c r="F10" i="265"/>
  <c r="F11" i="265"/>
  <c r="F12" i="265"/>
  <c r="F13" i="265"/>
  <c r="F14" i="265"/>
  <c r="F15" i="265"/>
  <c r="F16" i="265"/>
  <c r="F17" i="265"/>
  <c r="F18" i="265"/>
  <c r="F19" i="265"/>
  <c r="F20" i="265"/>
  <c r="F21" i="265"/>
  <c r="F22" i="265"/>
  <c r="F23" i="265"/>
  <c r="F24" i="265"/>
  <c r="F25" i="265"/>
  <c r="F26" i="265"/>
  <c r="S9" i="263"/>
  <c r="S10" i="263"/>
  <c r="S11" i="263"/>
  <c r="S12" i="263"/>
  <c r="S13" i="263"/>
  <c r="S14" i="263"/>
  <c r="S15" i="263"/>
  <c r="S16" i="263"/>
  <c r="S17" i="263"/>
  <c r="S18" i="263"/>
  <c r="S8" i="263"/>
  <c r="P8" i="263"/>
  <c r="P9" i="263"/>
  <c r="P10" i="263"/>
  <c r="P11" i="263"/>
  <c r="P12" i="263"/>
  <c r="P13" i="263"/>
  <c r="P14" i="263"/>
  <c r="P15" i="263"/>
  <c r="P16" i="263"/>
  <c r="P17" i="263"/>
  <c r="P18" i="263"/>
  <c r="O8" i="263"/>
  <c r="O9" i="263"/>
  <c r="O10" i="263"/>
  <c r="O11" i="263"/>
  <c r="O12" i="263"/>
  <c r="O13" i="263"/>
  <c r="O14" i="263"/>
  <c r="O15" i="263"/>
  <c r="O16" i="263"/>
  <c r="O17" i="263"/>
  <c r="O18" i="263"/>
  <c r="N8" i="263"/>
  <c r="N9" i="263"/>
  <c r="N10" i="263"/>
  <c r="N11" i="263"/>
  <c r="N12" i="263"/>
  <c r="N13" i="263"/>
  <c r="N14" i="263"/>
  <c r="N15" i="263"/>
  <c r="N16" i="263"/>
  <c r="N17" i="263"/>
  <c r="N18" i="263"/>
  <c r="J8" i="263"/>
  <c r="J9" i="263"/>
  <c r="J10" i="263"/>
  <c r="J11" i="263"/>
  <c r="J12" i="263"/>
  <c r="J13" i="263"/>
  <c r="J14" i="263"/>
  <c r="J15" i="263"/>
  <c r="J16" i="263"/>
  <c r="J17" i="263"/>
  <c r="J18" i="263"/>
  <c r="E7" i="262"/>
  <c r="E11" i="262" s="1"/>
  <c r="G7" i="262"/>
  <c r="H7" i="262"/>
  <c r="H11" i="262" s="1"/>
  <c r="I7" i="262"/>
  <c r="I11" i="262" s="1"/>
  <c r="D7" i="262"/>
  <c r="D11" i="262" s="1"/>
  <c r="L8" i="262"/>
  <c r="L9" i="262"/>
  <c r="L10" i="262"/>
  <c r="K8" i="262"/>
  <c r="K9" i="262"/>
  <c r="K10" i="262"/>
  <c r="J8" i="262"/>
  <c r="J9" i="262"/>
  <c r="J10" i="262"/>
  <c r="F8" i="262"/>
  <c r="F9" i="262"/>
  <c r="F10" i="262"/>
  <c r="E9" i="260"/>
  <c r="G9" i="260"/>
  <c r="H9" i="260"/>
  <c r="I9" i="260"/>
  <c r="D9" i="260"/>
  <c r="E7" i="260"/>
  <c r="G7" i="260"/>
  <c r="H7" i="260"/>
  <c r="I7" i="260"/>
  <c r="D7" i="260"/>
  <c r="L8" i="260"/>
  <c r="L10" i="260"/>
  <c r="L11" i="260"/>
  <c r="K8" i="260"/>
  <c r="K10" i="260"/>
  <c r="K11" i="260"/>
  <c r="J8" i="260"/>
  <c r="J10" i="260"/>
  <c r="J11" i="260"/>
  <c r="F8" i="260"/>
  <c r="F7" i="260" s="1"/>
  <c r="F10" i="260"/>
  <c r="F9" i="260" s="1"/>
  <c r="F11" i="260"/>
  <c r="E6" i="261"/>
  <c r="G6" i="261"/>
  <c r="H6" i="261"/>
  <c r="I6" i="261"/>
  <c r="D6" i="261"/>
  <c r="L7" i="261"/>
  <c r="L8" i="261"/>
  <c r="L9" i="261"/>
  <c r="L10" i="261"/>
  <c r="L11" i="261"/>
  <c r="L12" i="261"/>
  <c r="L13" i="261"/>
  <c r="L14" i="261"/>
  <c r="L15" i="261"/>
  <c r="L16" i="261"/>
  <c r="L17" i="261"/>
  <c r="L18" i="261"/>
  <c r="L19" i="261"/>
  <c r="L20" i="261"/>
  <c r="L21" i="261"/>
  <c r="L22" i="261"/>
  <c r="L23" i="261"/>
  <c r="L24" i="261"/>
  <c r="L25" i="261"/>
  <c r="L26" i="261"/>
  <c r="L27" i="261"/>
  <c r="L28" i="261"/>
  <c r="L29" i="261"/>
  <c r="K7" i="261"/>
  <c r="K8" i="261"/>
  <c r="K9" i="261"/>
  <c r="K10" i="261"/>
  <c r="K11" i="261"/>
  <c r="K12" i="261"/>
  <c r="K13" i="261"/>
  <c r="K14" i="261"/>
  <c r="K15" i="261"/>
  <c r="K16" i="261"/>
  <c r="K17" i="261"/>
  <c r="K18" i="261"/>
  <c r="K19" i="261"/>
  <c r="K20" i="261"/>
  <c r="K21" i="261"/>
  <c r="K22" i="261"/>
  <c r="K23" i="261"/>
  <c r="K24" i="261"/>
  <c r="K25" i="261"/>
  <c r="K26" i="261"/>
  <c r="K27" i="261"/>
  <c r="K28" i="261"/>
  <c r="K29" i="261"/>
  <c r="J7" i="261"/>
  <c r="J8" i="261"/>
  <c r="J9" i="261"/>
  <c r="J10" i="261"/>
  <c r="J11" i="261"/>
  <c r="J12" i="261"/>
  <c r="J13" i="261"/>
  <c r="J14" i="261"/>
  <c r="J15" i="261"/>
  <c r="J16" i="261"/>
  <c r="J17" i="261"/>
  <c r="J18" i="261"/>
  <c r="J19" i="261"/>
  <c r="J20" i="261"/>
  <c r="J21" i="261"/>
  <c r="J22" i="261"/>
  <c r="J23" i="261"/>
  <c r="J24" i="261"/>
  <c r="J25" i="261"/>
  <c r="J26" i="261"/>
  <c r="J27" i="261"/>
  <c r="J28" i="261"/>
  <c r="J29" i="261"/>
  <c r="F7" i="261"/>
  <c r="F8" i="261"/>
  <c r="F9" i="261"/>
  <c r="F10" i="261"/>
  <c r="F11" i="261"/>
  <c r="F12" i="261"/>
  <c r="F13" i="261"/>
  <c r="F14" i="261"/>
  <c r="F15" i="261"/>
  <c r="F16" i="261"/>
  <c r="F17" i="261"/>
  <c r="F18" i="261"/>
  <c r="F19" i="261"/>
  <c r="F20" i="261"/>
  <c r="F21" i="261"/>
  <c r="F22" i="261"/>
  <c r="F23" i="261"/>
  <c r="F24" i="261"/>
  <c r="F25" i="261"/>
  <c r="F26" i="261"/>
  <c r="F27" i="261"/>
  <c r="F28" i="261"/>
  <c r="F29" i="261"/>
  <c r="S9" i="259"/>
  <c r="S10" i="259"/>
  <c r="S11" i="259"/>
  <c r="S12" i="259"/>
  <c r="S13" i="259"/>
  <c r="S14" i="259"/>
  <c r="S15" i="259"/>
  <c r="S16" i="259"/>
  <c r="S17" i="259"/>
  <c r="S18" i="259"/>
  <c r="S19" i="259"/>
  <c r="S20" i="259"/>
  <c r="S8" i="259"/>
  <c r="P8" i="259"/>
  <c r="P9" i="259"/>
  <c r="P10" i="259"/>
  <c r="P11" i="259"/>
  <c r="P12" i="259"/>
  <c r="P13" i="259"/>
  <c r="P14" i="259"/>
  <c r="P15" i="259"/>
  <c r="P16" i="259"/>
  <c r="P17" i="259"/>
  <c r="P18" i="259"/>
  <c r="P19" i="259"/>
  <c r="P20" i="259"/>
  <c r="O8" i="259"/>
  <c r="O9" i="259"/>
  <c r="O10" i="259"/>
  <c r="O11" i="259"/>
  <c r="O12" i="259"/>
  <c r="O13" i="259"/>
  <c r="O14" i="259"/>
  <c r="O15" i="259"/>
  <c r="O16" i="259"/>
  <c r="O17" i="259"/>
  <c r="O18" i="259"/>
  <c r="O19" i="259"/>
  <c r="O20" i="259"/>
  <c r="N8" i="259"/>
  <c r="N9" i="259"/>
  <c r="N10" i="259"/>
  <c r="N11" i="259"/>
  <c r="N12" i="259"/>
  <c r="N13" i="259"/>
  <c r="N14" i="259"/>
  <c r="N15" i="259"/>
  <c r="N16" i="259"/>
  <c r="N17" i="259"/>
  <c r="N18" i="259"/>
  <c r="N19" i="259"/>
  <c r="N20" i="259"/>
  <c r="J8" i="259"/>
  <c r="J9" i="259"/>
  <c r="J10" i="259"/>
  <c r="J11" i="259"/>
  <c r="J12" i="259"/>
  <c r="J13" i="259"/>
  <c r="J14" i="259"/>
  <c r="J15" i="259"/>
  <c r="J16" i="259"/>
  <c r="J17" i="259"/>
  <c r="J18" i="259"/>
  <c r="J19" i="259"/>
  <c r="J20" i="259"/>
  <c r="E7" i="258"/>
  <c r="E11" i="258" s="1"/>
  <c r="G7" i="258"/>
  <c r="H7" i="258"/>
  <c r="H11" i="258" s="1"/>
  <c r="I7" i="258"/>
  <c r="I11" i="258" s="1"/>
  <c r="D7" i="258"/>
  <c r="D11" i="258" s="1"/>
  <c r="L8" i="258"/>
  <c r="L9" i="258"/>
  <c r="L10" i="258"/>
  <c r="K8" i="258"/>
  <c r="K9" i="258"/>
  <c r="K10" i="258"/>
  <c r="J8" i="258"/>
  <c r="J9" i="258"/>
  <c r="J10" i="258"/>
  <c r="F8" i="258"/>
  <c r="F9" i="258"/>
  <c r="F10" i="258"/>
  <c r="E9" i="256"/>
  <c r="G9" i="256"/>
  <c r="H9" i="256"/>
  <c r="I9" i="256"/>
  <c r="D9" i="256"/>
  <c r="E7" i="256"/>
  <c r="G7" i="256"/>
  <c r="H7" i="256"/>
  <c r="I7" i="256"/>
  <c r="D7" i="256"/>
  <c r="L8" i="256"/>
  <c r="L10" i="256"/>
  <c r="L11" i="256"/>
  <c r="K8" i="256"/>
  <c r="K10" i="256"/>
  <c r="K11" i="256"/>
  <c r="J8" i="256"/>
  <c r="J10" i="256"/>
  <c r="J11" i="256"/>
  <c r="F8" i="256"/>
  <c r="F7" i="256" s="1"/>
  <c r="F10" i="256"/>
  <c r="F9" i="256" s="1"/>
  <c r="F11" i="256"/>
  <c r="E6" i="257"/>
  <c r="G6" i="257"/>
  <c r="H6" i="257"/>
  <c r="I6" i="257"/>
  <c r="D6" i="257"/>
  <c r="L7" i="257"/>
  <c r="L8" i="257"/>
  <c r="L9" i="257"/>
  <c r="L10" i="257"/>
  <c r="L11" i="257"/>
  <c r="L12" i="257"/>
  <c r="L13" i="257"/>
  <c r="L14" i="257"/>
  <c r="L15" i="257"/>
  <c r="L16" i="257"/>
  <c r="L17" i="257"/>
  <c r="L18" i="257"/>
  <c r="L19" i="257"/>
  <c r="L20" i="257"/>
  <c r="L21" i="257"/>
  <c r="L22" i="257"/>
  <c r="L23" i="257"/>
  <c r="L24" i="257"/>
  <c r="L25" i="257"/>
  <c r="L26" i="257"/>
  <c r="L27" i="257"/>
  <c r="L28" i="257"/>
  <c r="L29" i="257"/>
  <c r="L30" i="257"/>
  <c r="K7" i="257"/>
  <c r="K8" i="257"/>
  <c r="K9" i="257"/>
  <c r="K10" i="257"/>
  <c r="K11" i="257"/>
  <c r="K12" i="257"/>
  <c r="K13" i="257"/>
  <c r="K14" i="257"/>
  <c r="K15" i="257"/>
  <c r="K16" i="257"/>
  <c r="K17" i="257"/>
  <c r="K18" i="257"/>
  <c r="K19" i="257"/>
  <c r="K20" i="257"/>
  <c r="K21" i="257"/>
  <c r="K22" i="257"/>
  <c r="K23" i="257"/>
  <c r="K24" i="257"/>
  <c r="K25" i="257"/>
  <c r="K26" i="257"/>
  <c r="K27" i="257"/>
  <c r="K28" i="257"/>
  <c r="K29" i="257"/>
  <c r="K30" i="257"/>
  <c r="J7" i="257"/>
  <c r="J8" i="257"/>
  <c r="J9" i="257"/>
  <c r="J10" i="257"/>
  <c r="J11" i="257"/>
  <c r="J12" i="257"/>
  <c r="J13" i="257"/>
  <c r="J14" i="257"/>
  <c r="J15" i="257"/>
  <c r="J16" i="257"/>
  <c r="J17" i="257"/>
  <c r="J18" i="257"/>
  <c r="J19" i="257"/>
  <c r="J20" i="257"/>
  <c r="J21" i="257"/>
  <c r="J22" i="257"/>
  <c r="J23" i="257"/>
  <c r="J24" i="257"/>
  <c r="J25" i="257"/>
  <c r="J26" i="257"/>
  <c r="J27" i="257"/>
  <c r="J28" i="257"/>
  <c r="J29" i="257"/>
  <c r="J30" i="257"/>
  <c r="F7" i="257"/>
  <c r="F8" i="257"/>
  <c r="F9" i="257"/>
  <c r="F10" i="257"/>
  <c r="F11" i="257"/>
  <c r="F12" i="257"/>
  <c r="F13" i="257"/>
  <c r="F14" i="257"/>
  <c r="F15" i="257"/>
  <c r="F16" i="257"/>
  <c r="F17" i="257"/>
  <c r="F18" i="257"/>
  <c r="F19" i="257"/>
  <c r="F20" i="257"/>
  <c r="F21" i="257"/>
  <c r="F22" i="257"/>
  <c r="F23" i="257"/>
  <c r="F24" i="257"/>
  <c r="F25" i="257"/>
  <c r="F26" i="257"/>
  <c r="F27" i="257"/>
  <c r="F28" i="257"/>
  <c r="F29" i="257"/>
  <c r="F30" i="257"/>
  <c r="H20" i="255"/>
  <c r="S9" i="255"/>
  <c r="S10" i="255"/>
  <c r="S11" i="255"/>
  <c r="S12" i="255"/>
  <c r="S13" i="255"/>
  <c r="S14" i="255"/>
  <c r="S15" i="255"/>
  <c r="S16" i="255"/>
  <c r="S17" i="255"/>
  <c r="S18" i="255"/>
  <c r="S19" i="255"/>
  <c r="S8" i="255"/>
  <c r="P8" i="255"/>
  <c r="P9" i="255"/>
  <c r="P10" i="255"/>
  <c r="P11" i="255"/>
  <c r="P12" i="255"/>
  <c r="P13" i="255"/>
  <c r="P14" i="255"/>
  <c r="P15" i="255"/>
  <c r="P16" i="255"/>
  <c r="P17" i="255"/>
  <c r="P18" i="255"/>
  <c r="P19" i="255"/>
  <c r="O8" i="255"/>
  <c r="O9" i="255"/>
  <c r="O10" i="255"/>
  <c r="O11" i="255"/>
  <c r="O12" i="255"/>
  <c r="O13" i="255"/>
  <c r="O14" i="255"/>
  <c r="O15" i="255"/>
  <c r="O16" i="255"/>
  <c r="O17" i="255"/>
  <c r="O18" i="255"/>
  <c r="O19" i="255"/>
  <c r="N8" i="255"/>
  <c r="N9" i="255"/>
  <c r="N10" i="255"/>
  <c r="N11" i="255"/>
  <c r="N12" i="255"/>
  <c r="N13" i="255"/>
  <c r="N14" i="255"/>
  <c r="N15" i="255"/>
  <c r="N16" i="255"/>
  <c r="N17" i="255"/>
  <c r="N18" i="255"/>
  <c r="N19" i="255"/>
  <c r="J8" i="255"/>
  <c r="J9" i="255"/>
  <c r="J10" i="255"/>
  <c r="J11" i="255"/>
  <c r="J12" i="255"/>
  <c r="J13" i="255"/>
  <c r="J14" i="255"/>
  <c r="J15" i="255"/>
  <c r="J16" i="255"/>
  <c r="J17" i="255"/>
  <c r="J18" i="255"/>
  <c r="J19" i="255"/>
  <c r="E7" i="254"/>
  <c r="E11" i="254" s="1"/>
  <c r="G7" i="254"/>
  <c r="H7" i="254"/>
  <c r="H11" i="254" s="1"/>
  <c r="I7" i="254"/>
  <c r="I11" i="254" s="1"/>
  <c r="D7" i="254"/>
  <c r="D11" i="254" s="1"/>
  <c r="L8" i="254"/>
  <c r="L9" i="254"/>
  <c r="L10" i="254"/>
  <c r="K8" i="254"/>
  <c r="K9" i="254"/>
  <c r="K10" i="254"/>
  <c r="J8" i="254"/>
  <c r="J9" i="254"/>
  <c r="J10" i="254"/>
  <c r="F8" i="254"/>
  <c r="F9" i="254"/>
  <c r="F10" i="254"/>
  <c r="E7" i="252"/>
  <c r="G7" i="252"/>
  <c r="H7" i="252"/>
  <c r="I7" i="252"/>
  <c r="D7" i="252"/>
  <c r="L8" i="252"/>
  <c r="L10" i="252"/>
  <c r="K8" i="252"/>
  <c r="K10" i="252"/>
  <c r="J8" i="252"/>
  <c r="J10" i="252"/>
  <c r="F8" i="252"/>
  <c r="F7" i="252" s="1"/>
  <c r="F10" i="252"/>
  <c r="E6" i="253"/>
  <c r="G6" i="253"/>
  <c r="H6" i="253"/>
  <c r="I6" i="253"/>
  <c r="D6" i="253"/>
  <c r="L7" i="253"/>
  <c r="L8" i="253"/>
  <c r="L9" i="253"/>
  <c r="L10" i="253"/>
  <c r="L11" i="253"/>
  <c r="L12" i="253"/>
  <c r="L13" i="253"/>
  <c r="L14" i="253"/>
  <c r="L15" i="253"/>
  <c r="L16" i="253"/>
  <c r="L17" i="253"/>
  <c r="L18" i="253"/>
  <c r="L19" i="253"/>
  <c r="L20" i="253"/>
  <c r="L21" i="253"/>
  <c r="L22" i="253"/>
  <c r="L23" i="253"/>
  <c r="L24" i="253"/>
  <c r="L25" i="253"/>
  <c r="L26" i="253"/>
  <c r="L27" i="253"/>
  <c r="L28" i="253"/>
  <c r="L29" i="253"/>
  <c r="L30" i="253"/>
  <c r="K7" i="253"/>
  <c r="K8" i="253"/>
  <c r="K9" i="253"/>
  <c r="K10" i="253"/>
  <c r="K11" i="253"/>
  <c r="K12" i="253"/>
  <c r="K13" i="253"/>
  <c r="K14" i="253"/>
  <c r="K15" i="253"/>
  <c r="K16" i="253"/>
  <c r="K17" i="253"/>
  <c r="K18" i="253"/>
  <c r="K19" i="253"/>
  <c r="K20" i="253"/>
  <c r="K21" i="253"/>
  <c r="K22" i="253"/>
  <c r="K23" i="253"/>
  <c r="K24" i="253"/>
  <c r="K25" i="253"/>
  <c r="K26" i="253"/>
  <c r="K27" i="253"/>
  <c r="K28" i="253"/>
  <c r="K29" i="253"/>
  <c r="K30" i="253"/>
  <c r="J7" i="253"/>
  <c r="J8" i="253"/>
  <c r="J9" i="253"/>
  <c r="J10" i="253"/>
  <c r="J11" i="253"/>
  <c r="J12" i="253"/>
  <c r="J13" i="253"/>
  <c r="J14" i="253"/>
  <c r="J15" i="253"/>
  <c r="J16" i="253"/>
  <c r="J17" i="253"/>
  <c r="J18" i="253"/>
  <c r="J19" i="253"/>
  <c r="J20" i="253"/>
  <c r="J21" i="253"/>
  <c r="J22" i="253"/>
  <c r="J23" i="253"/>
  <c r="J24" i="253"/>
  <c r="J25" i="253"/>
  <c r="J26" i="253"/>
  <c r="J27" i="253"/>
  <c r="J28" i="253"/>
  <c r="J29" i="253"/>
  <c r="J30" i="253"/>
  <c r="F7" i="253"/>
  <c r="F8" i="253"/>
  <c r="F9" i="253"/>
  <c r="F10" i="253"/>
  <c r="F11" i="253"/>
  <c r="F12" i="253"/>
  <c r="F13" i="253"/>
  <c r="F14" i="253"/>
  <c r="F15" i="253"/>
  <c r="F16" i="253"/>
  <c r="F17" i="253"/>
  <c r="F18" i="253"/>
  <c r="F19" i="253"/>
  <c r="F20" i="253"/>
  <c r="F21" i="253"/>
  <c r="F22" i="253"/>
  <c r="F23" i="253"/>
  <c r="F24" i="253"/>
  <c r="F25" i="253"/>
  <c r="F26" i="253"/>
  <c r="F27" i="253"/>
  <c r="F28" i="253"/>
  <c r="F29" i="253"/>
  <c r="F30" i="253"/>
  <c r="S9" i="251"/>
  <c r="S10" i="251"/>
  <c r="S11" i="251"/>
  <c r="S12" i="251"/>
  <c r="S13" i="251"/>
  <c r="S14" i="251"/>
  <c r="S15" i="251"/>
  <c r="S16" i="251"/>
  <c r="S8" i="251"/>
  <c r="P8" i="251"/>
  <c r="P9" i="251"/>
  <c r="P10" i="251"/>
  <c r="P11" i="251"/>
  <c r="P12" i="251"/>
  <c r="P13" i="251"/>
  <c r="P14" i="251"/>
  <c r="P15" i="251"/>
  <c r="P16" i="251"/>
  <c r="O8" i="251"/>
  <c r="O9" i="251"/>
  <c r="O10" i="251"/>
  <c r="O11" i="251"/>
  <c r="O12" i="251"/>
  <c r="O13" i="251"/>
  <c r="O14" i="251"/>
  <c r="O15" i="251"/>
  <c r="O16" i="251"/>
  <c r="N8" i="251"/>
  <c r="N9" i="251"/>
  <c r="N10" i="251"/>
  <c r="N11" i="251"/>
  <c r="N12" i="251"/>
  <c r="N13" i="251"/>
  <c r="N14" i="251"/>
  <c r="N15" i="251"/>
  <c r="N16" i="251"/>
  <c r="J8" i="251"/>
  <c r="J9" i="251"/>
  <c r="J10" i="251"/>
  <c r="J11" i="251"/>
  <c r="J12" i="251"/>
  <c r="J13" i="251"/>
  <c r="J14" i="251"/>
  <c r="J15" i="251"/>
  <c r="J16" i="251"/>
  <c r="E7" i="250"/>
  <c r="E12" i="250" s="1"/>
  <c r="G7" i="250"/>
  <c r="G12" i="250" s="1"/>
  <c r="H7" i="250"/>
  <c r="H12" i="250" s="1"/>
  <c r="I7" i="250"/>
  <c r="I12" i="250" s="1"/>
  <c r="D7" i="250"/>
  <c r="D12" i="250" s="1"/>
  <c r="L8" i="250"/>
  <c r="L9" i="250"/>
  <c r="L10" i="250"/>
  <c r="L11" i="250"/>
  <c r="K8" i="250"/>
  <c r="K9" i="250"/>
  <c r="K10" i="250"/>
  <c r="K11" i="250"/>
  <c r="J8" i="250"/>
  <c r="J9" i="250"/>
  <c r="J10" i="250"/>
  <c r="J11" i="250"/>
  <c r="F8" i="250"/>
  <c r="F9" i="250"/>
  <c r="F10" i="250"/>
  <c r="F11" i="250"/>
  <c r="E7" i="248"/>
  <c r="G7" i="248"/>
  <c r="H7" i="248"/>
  <c r="I7" i="248"/>
  <c r="D7" i="248"/>
  <c r="L8" i="248"/>
  <c r="L10" i="248"/>
  <c r="K8" i="248"/>
  <c r="K10" i="248"/>
  <c r="J8" i="248"/>
  <c r="J10" i="248"/>
  <c r="F8" i="248"/>
  <c r="F7" i="248" s="1"/>
  <c r="F10" i="248"/>
  <c r="E6" i="249"/>
  <c r="G6" i="249"/>
  <c r="H6" i="249"/>
  <c r="I6" i="249"/>
  <c r="D6" i="249"/>
  <c r="L7" i="249"/>
  <c r="K7" i="249"/>
  <c r="J7" i="249"/>
  <c r="F7" i="249"/>
  <c r="F6" i="249" s="1"/>
  <c r="S9" i="247"/>
  <c r="S10" i="247"/>
  <c r="S11" i="247"/>
  <c r="S12" i="247"/>
  <c r="S8" i="247"/>
  <c r="P8" i="247"/>
  <c r="P9" i="247"/>
  <c r="P10" i="247"/>
  <c r="P11" i="247"/>
  <c r="P12" i="247"/>
  <c r="O8" i="247"/>
  <c r="O9" i="247"/>
  <c r="O10" i="247"/>
  <c r="O11" i="247"/>
  <c r="O12" i="247"/>
  <c r="N8" i="247"/>
  <c r="N9" i="247"/>
  <c r="N10" i="247"/>
  <c r="N11" i="247"/>
  <c r="N12" i="247"/>
  <c r="J8" i="247"/>
  <c r="J9" i="247"/>
  <c r="J10" i="247"/>
  <c r="J11" i="247"/>
  <c r="J12" i="247"/>
  <c r="E7" i="246"/>
  <c r="E11" i="246" s="1"/>
  <c r="G7" i="246"/>
  <c r="H7" i="246"/>
  <c r="H11" i="246" s="1"/>
  <c r="I7" i="246"/>
  <c r="I11" i="246" s="1"/>
  <c r="D7" i="246"/>
  <c r="D11" i="246" s="1"/>
  <c r="L8" i="246"/>
  <c r="L9" i="246"/>
  <c r="L10" i="246"/>
  <c r="K8" i="246"/>
  <c r="K9" i="246"/>
  <c r="K10" i="246"/>
  <c r="J8" i="246"/>
  <c r="J9" i="246"/>
  <c r="J10" i="246"/>
  <c r="F8" i="246"/>
  <c r="F9" i="246"/>
  <c r="F10" i="246"/>
  <c r="E7" i="244"/>
  <c r="G7" i="244"/>
  <c r="H7" i="244"/>
  <c r="I7" i="244"/>
  <c r="D7" i="244"/>
  <c r="L8" i="244"/>
  <c r="L10" i="244"/>
  <c r="K8" i="244"/>
  <c r="K10" i="244"/>
  <c r="J8" i="244"/>
  <c r="J10" i="244"/>
  <c r="F8" i="244"/>
  <c r="F7" i="244" s="1"/>
  <c r="F10" i="244"/>
  <c r="E6" i="245"/>
  <c r="G6" i="245"/>
  <c r="H6" i="245"/>
  <c r="I6" i="245"/>
  <c r="D6" i="245"/>
  <c r="L7" i="245"/>
  <c r="L8" i="245"/>
  <c r="L9" i="245"/>
  <c r="L10" i="245"/>
  <c r="L11" i="245"/>
  <c r="L12" i="245"/>
  <c r="L13" i="245"/>
  <c r="L14" i="245"/>
  <c r="L15" i="245"/>
  <c r="L16" i="245"/>
  <c r="L17" i="245"/>
  <c r="L18" i="245"/>
  <c r="L19" i="245"/>
  <c r="L20" i="245"/>
  <c r="L21" i="245"/>
  <c r="L22" i="245"/>
  <c r="K7" i="245"/>
  <c r="K8" i="245"/>
  <c r="K9" i="245"/>
  <c r="K10" i="245"/>
  <c r="K11" i="245"/>
  <c r="K12" i="245"/>
  <c r="K13" i="245"/>
  <c r="K14" i="245"/>
  <c r="K15" i="245"/>
  <c r="K16" i="245"/>
  <c r="K17" i="245"/>
  <c r="K18" i="245"/>
  <c r="K19" i="245"/>
  <c r="K20" i="245"/>
  <c r="K21" i="245"/>
  <c r="K22" i="245"/>
  <c r="J7" i="245"/>
  <c r="J8" i="245"/>
  <c r="J9" i="245"/>
  <c r="J10" i="245"/>
  <c r="J11" i="245"/>
  <c r="J12" i="245"/>
  <c r="J13" i="245"/>
  <c r="J14" i="245"/>
  <c r="J15" i="245"/>
  <c r="J16" i="245"/>
  <c r="J17" i="245"/>
  <c r="J18" i="245"/>
  <c r="J19" i="245"/>
  <c r="J20" i="245"/>
  <c r="J21" i="245"/>
  <c r="J22" i="245"/>
  <c r="F7" i="245"/>
  <c r="F8" i="245"/>
  <c r="F9" i="245"/>
  <c r="F10" i="245"/>
  <c r="F11" i="245"/>
  <c r="F12" i="245"/>
  <c r="F13" i="245"/>
  <c r="F14" i="245"/>
  <c r="F15" i="245"/>
  <c r="F16" i="245"/>
  <c r="F17" i="245"/>
  <c r="F18" i="245"/>
  <c r="F19" i="245"/>
  <c r="F20" i="245"/>
  <c r="F21" i="245"/>
  <c r="F22" i="245"/>
  <c r="S9" i="243"/>
  <c r="S10" i="243"/>
  <c r="S11" i="243"/>
  <c r="S12" i="243"/>
  <c r="S13" i="243"/>
  <c r="S14" i="243"/>
  <c r="S15" i="243"/>
  <c r="S16" i="243"/>
  <c r="S17" i="243"/>
  <c r="S8" i="243"/>
  <c r="P8" i="243"/>
  <c r="P9" i="243"/>
  <c r="P10" i="243"/>
  <c r="P11" i="243"/>
  <c r="P12" i="243"/>
  <c r="P13" i="243"/>
  <c r="P14" i="243"/>
  <c r="P15" i="243"/>
  <c r="P16" i="243"/>
  <c r="P17" i="243"/>
  <c r="O8" i="243"/>
  <c r="O9" i="243"/>
  <c r="O10" i="243"/>
  <c r="O11" i="243"/>
  <c r="O12" i="243"/>
  <c r="O13" i="243"/>
  <c r="O14" i="243"/>
  <c r="O15" i="243"/>
  <c r="O16" i="243"/>
  <c r="O17" i="243"/>
  <c r="N8" i="243"/>
  <c r="N9" i="243"/>
  <c r="N10" i="243"/>
  <c r="N11" i="243"/>
  <c r="N12" i="243"/>
  <c r="N13" i="243"/>
  <c r="N14" i="243"/>
  <c r="N15" i="243"/>
  <c r="N16" i="243"/>
  <c r="N17" i="243"/>
  <c r="J8" i="243"/>
  <c r="J9" i="243"/>
  <c r="J10" i="243"/>
  <c r="J11" i="243"/>
  <c r="J12" i="243"/>
  <c r="J13" i="243"/>
  <c r="J14" i="243"/>
  <c r="J15" i="243"/>
  <c r="J16" i="243"/>
  <c r="J17" i="243"/>
  <c r="E7" i="242"/>
  <c r="E11" i="242" s="1"/>
  <c r="G7" i="242"/>
  <c r="H7" i="242"/>
  <c r="H11" i="242" s="1"/>
  <c r="I7" i="242"/>
  <c r="I11" i="242" s="1"/>
  <c r="D7" i="242"/>
  <c r="D11" i="242" s="1"/>
  <c r="L8" i="242"/>
  <c r="L9" i="242"/>
  <c r="L10" i="242"/>
  <c r="K8" i="242"/>
  <c r="K9" i="242"/>
  <c r="K10" i="242"/>
  <c r="J8" i="242"/>
  <c r="J9" i="242"/>
  <c r="J10" i="242"/>
  <c r="F8" i="242"/>
  <c r="F9" i="242"/>
  <c r="F10" i="242"/>
  <c r="E7" i="240"/>
  <c r="G7" i="240"/>
  <c r="H7" i="240"/>
  <c r="I7" i="240"/>
  <c r="D7" i="240"/>
  <c r="L8" i="240"/>
  <c r="L10" i="240"/>
  <c r="K8" i="240"/>
  <c r="K10" i="240"/>
  <c r="J8" i="240"/>
  <c r="J10" i="240"/>
  <c r="F8" i="240"/>
  <c r="F7" i="240" s="1"/>
  <c r="F10" i="240"/>
  <c r="E6" i="241"/>
  <c r="G6" i="241"/>
  <c r="H6" i="241"/>
  <c r="I6" i="241"/>
  <c r="D6" i="241"/>
  <c r="L7" i="241"/>
  <c r="L8" i="241"/>
  <c r="L9" i="241"/>
  <c r="L10" i="241"/>
  <c r="L11" i="241"/>
  <c r="L12" i="241"/>
  <c r="L13" i="241"/>
  <c r="L14" i="241"/>
  <c r="L15" i="241"/>
  <c r="L16" i="241"/>
  <c r="L17" i="241"/>
  <c r="L18" i="241"/>
  <c r="L19" i="241"/>
  <c r="L20" i="241"/>
  <c r="L21" i="241"/>
  <c r="L22" i="241"/>
  <c r="L23" i="241"/>
  <c r="L24" i="241"/>
  <c r="L25" i="241"/>
  <c r="L26" i="241"/>
  <c r="L27" i="241"/>
  <c r="L28" i="241"/>
  <c r="K7" i="241"/>
  <c r="K8" i="241"/>
  <c r="K9" i="241"/>
  <c r="K10" i="241"/>
  <c r="K11" i="241"/>
  <c r="K12" i="241"/>
  <c r="K13" i="241"/>
  <c r="K14" i="241"/>
  <c r="K15" i="241"/>
  <c r="K16" i="241"/>
  <c r="K17" i="241"/>
  <c r="K18" i="241"/>
  <c r="K19" i="241"/>
  <c r="K20" i="241"/>
  <c r="K21" i="241"/>
  <c r="K22" i="241"/>
  <c r="K23" i="241"/>
  <c r="K24" i="241"/>
  <c r="K25" i="241"/>
  <c r="K26" i="241"/>
  <c r="K27" i="241"/>
  <c r="K28" i="241"/>
  <c r="J7" i="241"/>
  <c r="J8" i="241"/>
  <c r="J9" i="241"/>
  <c r="J10" i="241"/>
  <c r="J11" i="241"/>
  <c r="J12" i="241"/>
  <c r="J13" i="241"/>
  <c r="J14" i="241"/>
  <c r="J15" i="241"/>
  <c r="J16" i="241"/>
  <c r="J17" i="241"/>
  <c r="J18" i="241"/>
  <c r="J19" i="241"/>
  <c r="J20" i="241"/>
  <c r="J21" i="241"/>
  <c r="J22" i="241"/>
  <c r="J23" i="241"/>
  <c r="J24" i="241"/>
  <c r="J25" i="241"/>
  <c r="J26" i="241"/>
  <c r="J27" i="241"/>
  <c r="J28" i="241"/>
  <c r="F7" i="241"/>
  <c r="F8" i="241"/>
  <c r="F9" i="241"/>
  <c r="F10" i="241"/>
  <c r="F11" i="241"/>
  <c r="F12" i="241"/>
  <c r="F13" i="241"/>
  <c r="F14" i="241"/>
  <c r="F15" i="241"/>
  <c r="F16" i="241"/>
  <c r="F17" i="241"/>
  <c r="F18" i="241"/>
  <c r="F19" i="241"/>
  <c r="F20" i="241"/>
  <c r="F21" i="241"/>
  <c r="F22" i="241"/>
  <c r="F23" i="241"/>
  <c r="F24" i="241"/>
  <c r="F25" i="241"/>
  <c r="F26" i="241"/>
  <c r="F27" i="241"/>
  <c r="F28" i="241"/>
  <c r="S9" i="239"/>
  <c r="S10" i="239"/>
  <c r="S11" i="239"/>
  <c r="S12" i="239"/>
  <c r="S13" i="239"/>
  <c r="S14" i="239"/>
  <c r="S15" i="239"/>
  <c r="S8" i="239"/>
  <c r="P8" i="239"/>
  <c r="P9" i="239"/>
  <c r="P10" i="239"/>
  <c r="P11" i="239"/>
  <c r="P12" i="239"/>
  <c r="P13" i="239"/>
  <c r="P14" i="239"/>
  <c r="P15" i="239"/>
  <c r="O8" i="239"/>
  <c r="O9" i="239"/>
  <c r="O10" i="239"/>
  <c r="O11" i="239"/>
  <c r="O12" i="239"/>
  <c r="O13" i="239"/>
  <c r="O14" i="239"/>
  <c r="O15" i="239"/>
  <c r="N8" i="239"/>
  <c r="N9" i="239"/>
  <c r="N10" i="239"/>
  <c r="N11" i="239"/>
  <c r="N12" i="239"/>
  <c r="N13" i="239"/>
  <c r="N14" i="239"/>
  <c r="N15" i="239"/>
  <c r="J8" i="239"/>
  <c r="J9" i="239"/>
  <c r="J10" i="239"/>
  <c r="J11" i="239"/>
  <c r="J12" i="239"/>
  <c r="J13" i="239"/>
  <c r="J14" i="239"/>
  <c r="J15" i="239"/>
  <c r="E7" i="238"/>
  <c r="E12" i="238" s="1"/>
  <c r="G7" i="238"/>
  <c r="G12" i="238" s="1"/>
  <c r="H7" i="238"/>
  <c r="H12" i="238" s="1"/>
  <c r="I7" i="238"/>
  <c r="I12" i="238" s="1"/>
  <c r="D7" i="238"/>
  <c r="D12" i="238" s="1"/>
  <c r="L8" i="238"/>
  <c r="L9" i="238"/>
  <c r="L10" i="238"/>
  <c r="L11" i="238"/>
  <c r="K8" i="238"/>
  <c r="K9" i="238"/>
  <c r="K10" i="238"/>
  <c r="K11" i="238"/>
  <c r="J8" i="238"/>
  <c r="J9" i="238"/>
  <c r="J10" i="238"/>
  <c r="J11" i="238"/>
  <c r="F8" i="238"/>
  <c r="F9" i="238"/>
  <c r="F10" i="238"/>
  <c r="F11" i="238"/>
  <c r="E7" i="236"/>
  <c r="G7" i="236"/>
  <c r="H7" i="236"/>
  <c r="I7" i="236"/>
  <c r="D7" i="236"/>
  <c r="L8" i="236"/>
  <c r="L10" i="236"/>
  <c r="K8" i="236"/>
  <c r="K10" i="236"/>
  <c r="J8" i="236"/>
  <c r="J10" i="236"/>
  <c r="F8" i="236"/>
  <c r="F7" i="236" s="1"/>
  <c r="F10" i="236"/>
  <c r="E6" i="237"/>
  <c r="G6" i="237"/>
  <c r="H6" i="237"/>
  <c r="I6" i="237"/>
  <c r="D6" i="237"/>
  <c r="L7" i="237"/>
  <c r="K7" i="237"/>
  <c r="J7" i="237"/>
  <c r="F7" i="237"/>
  <c r="F6" i="237" s="1"/>
  <c r="S9" i="235"/>
  <c r="S10" i="235"/>
  <c r="S11" i="235"/>
  <c r="S12" i="235"/>
  <c r="S13" i="235"/>
  <c r="S14" i="235"/>
  <c r="S8" i="235"/>
  <c r="P8" i="235"/>
  <c r="P9" i="235"/>
  <c r="P10" i="235"/>
  <c r="P11" i="235"/>
  <c r="P12" i="235"/>
  <c r="P13" i="235"/>
  <c r="P14" i="235"/>
  <c r="O8" i="235"/>
  <c r="O9" i="235"/>
  <c r="O10" i="235"/>
  <c r="O11" i="235"/>
  <c r="O12" i="235"/>
  <c r="O13" i="235"/>
  <c r="O14" i="235"/>
  <c r="N8" i="235"/>
  <c r="N9" i="235"/>
  <c r="N10" i="235"/>
  <c r="N11" i="235"/>
  <c r="N12" i="235"/>
  <c r="N13" i="235"/>
  <c r="N14" i="235"/>
  <c r="J8" i="235"/>
  <c r="J9" i="235"/>
  <c r="J10" i="235"/>
  <c r="J11" i="235"/>
  <c r="J12" i="235"/>
  <c r="J13" i="235"/>
  <c r="J14" i="235"/>
  <c r="E7" i="234"/>
  <c r="E11" i="234" s="1"/>
  <c r="G7" i="234"/>
  <c r="H7" i="234"/>
  <c r="H11" i="234" s="1"/>
  <c r="I7" i="234"/>
  <c r="I11" i="234" s="1"/>
  <c r="D7" i="234"/>
  <c r="D11" i="234" s="1"/>
  <c r="L8" i="234"/>
  <c r="L9" i="234"/>
  <c r="L10" i="234"/>
  <c r="K8" i="234"/>
  <c r="K9" i="234"/>
  <c r="K10" i="234"/>
  <c r="J8" i="234"/>
  <c r="J9" i="234"/>
  <c r="J10" i="234"/>
  <c r="F8" i="234"/>
  <c r="F9" i="234"/>
  <c r="F10" i="234"/>
  <c r="E7" i="232"/>
  <c r="G7" i="232"/>
  <c r="H7" i="232"/>
  <c r="I7" i="232"/>
  <c r="D7" i="232"/>
  <c r="L8" i="232"/>
  <c r="L10" i="232"/>
  <c r="K8" i="232"/>
  <c r="K10" i="232"/>
  <c r="J8" i="232"/>
  <c r="J10" i="232"/>
  <c r="F8" i="232"/>
  <c r="F7" i="232" s="1"/>
  <c r="F10" i="232"/>
  <c r="E6" i="233"/>
  <c r="G6" i="233"/>
  <c r="H6" i="233"/>
  <c r="I6" i="233"/>
  <c r="D6" i="233"/>
  <c r="L7" i="233"/>
  <c r="L8" i="233"/>
  <c r="L9" i="233"/>
  <c r="L10" i="233"/>
  <c r="L11" i="233"/>
  <c r="L12" i="233"/>
  <c r="L13" i="233"/>
  <c r="L14" i="233"/>
  <c r="L15" i="233"/>
  <c r="L16" i="233"/>
  <c r="L17" i="233"/>
  <c r="L18" i="233"/>
  <c r="L19" i="233"/>
  <c r="L20" i="233"/>
  <c r="L21" i="233"/>
  <c r="L22" i="233"/>
  <c r="L23" i="233"/>
  <c r="L24" i="233"/>
  <c r="L25" i="233"/>
  <c r="L26" i="233"/>
  <c r="K7" i="233"/>
  <c r="K8" i="233"/>
  <c r="K9" i="233"/>
  <c r="K10" i="233"/>
  <c r="K11" i="233"/>
  <c r="K12" i="233"/>
  <c r="K13" i="233"/>
  <c r="K14" i="233"/>
  <c r="K15" i="233"/>
  <c r="K16" i="233"/>
  <c r="K17" i="233"/>
  <c r="K18" i="233"/>
  <c r="K19" i="233"/>
  <c r="K20" i="233"/>
  <c r="K21" i="233"/>
  <c r="K22" i="233"/>
  <c r="K23" i="233"/>
  <c r="K24" i="233"/>
  <c r="K25" i="233"/>
  <c r="K26" i="233"/>
  <c r="J7" i="233"/>
  <c r="J8" i="233"/>
  <c r="J9" i="233"/>
  <c r="J10" i="233"/>
  <c r="J11" i="233"/>
  <c r="J12" i="233"/>
  <c r="J13" i="233"/>
  <c r="J14" i="233"/>
  <c r="J15" i="233"/>
  <c r="J16" i="233"/>
  <c r="J17" i="233"/>
  <c r="J18" i="233"/>
  <c r="J19" i="233"/>
  <c r="J20" i="233"/>
  <c r="J21" i="233"/>
  <c r="J22" i="233"/>
  <c r="J23" i="233"/>
  <c r="J24" i="233"/>
  <c r="J25" i="233"/>
  <c r="J26" i="233"/>
  <c r="F7" i="233"/>
  <c r="F8" i="233"/>
  <c r="F9" i="233"/>
  <c r="F10" i="233"/>
  <c r="F11" i="233"/>
  <c r="F12" i="233"/>
  <c r="F13" i="233"/>
  <c r="F14" i="233"/>
  <c r="F15" i="233"/>
  <c r="F16" i="233"/>
  <c r="F17" i="233"/>
  <c r="F18" i="233"/>
  <c r="F19" i="233"/>
  <c r="F20" i="233"/>
  <c r="F21" i="233"/>
  <c r="F22" i="233"/>
  <c r="F23" i="233"/>
  <c r="F24" i="233"/>
  <c r="F25" i="233"/>
  <c r="F26" i="233"/>
  <c r="S9" i="231"/>
  <c r="S10" i="231"/>
  <c r="S11" i="231"/>
  <c r="S8" i="231"/>
  <c r="P8" i="231"/>
  <c r="P9" i="231"/>
  <c r="P10" i="231"/>
  <c r="P11" i="231"/>
  <c r="O8" i="231"/>
  <c r="O9" i="231"/>
  <c r="O10" i="231"/>
  <c r="O11" i="231"/>
  <c r="N8" i="231"/>
  <c r="N9" i="231"/>
  <c r="N10" i="231"/>
  <c r="N11" i="231"/>
  <c r="J8" i="231"/>
  <c r="J9" i="231"/>
  <c r="J10" i="231"/>
  <c r="J11" i="231"/>
  <c r="E7" i="230"/>
  <c r="E10" i="230" s="1"/>
  <c r="G7" i="230"/>
  <c r="H7" i="230"/>
  <c r="H10" i="230" s="1"/>
  <c r="I7" i="230"/>
  <c r="I10" i="230" s="1"/>
  <c r="D7" i="230"/>
  <c r="D10" i="230" s="1"/>
  <c r="L8" i="230"/>
  <c r="L9" i="230"/>
  <c r="K8" i="230"/>
  <c r="K9" i="230"/>
  <c r="J8" i="230"/>
  <c r="J9" i="230"/>
  <c r="F8" i="230"/>
  <c r="F9" i="230"/>
  <c r="E9" i="228"/>
  <c r="G9" i="228"/>
  <c r="H9" i="228"/>
  <c r="I9" i="228"/>
  <c r="D9" i="228"/>
  <c r="E7" i="228"/>
  <c r="G7" i="228"/>
  <c r="H7" i="228"/>
  <c r="I7" i="228"/>
  <c r="D7" i="228"/>
  <c r="L8" i="228"/>
  <c r="L10" i="228"/>
  <c r="L11" i="228"/>
  <c r="L12" i="228"/>
  <c r="L13" i="228"/>
  <c r="L14" i="228"/>
  <c r="L15" i="228"/>
  <c r="L16" i="228"/>
  <c r="K8" i="228"/>
  <c r="K10" i="228"/>
  <c r="K11" i="228"/>
  <c r="K12" i="228"/>
  <c r="K13" i="228"/>
  <c r="K14" i="228"/>
  <c r="K15" i="228"/>
  <c r="K16" i="228"/>
  <c r="J8" i="228"/>
  <c r="J10" i="228"/>
  <c r="J11" i="228"/>
  <c r="J12" i="228"/>
  <c r="J13" i="228"/>
  <c r="J14" i="228"/>
  <c r="J15" i="228"/>
  <c r="J16" i="228"/>
  <c r="F8" i="228"/>
  <c r="F7" i="228" s="1"/>
  <c r="F10" i="228"/>
  <c r="F11" i="228"/>
  <c r="F12" i="228"/>
  <c r="F13" i="228"/>
  <c r="F14" i="228"/>
  <c r="F15" i="228"/>
  <c r="F16" i="228"/>
  <c r="E6" i="229"/>
  <c r="G6" i="229"/>
  <c r="H6" i="229"/>
  <c r="I6" i="229"/>
  <c r="D6" i="229"/>
  <c r="L7" i="229"/>
  <c r="L8" i="229"/>
  <c r="L9" i="229"/>
  <c r="L10" i="229"/>
  <c r="L11" i="229"/>
  <c r="L12" i="229"/>
  <c r="L13" i="229"/>
  <c r="L14" i="229"/>
  <c r="L15" i="229"/>
  <c r="L16" i="229"/>
  <c r="L17" i="229"/>
  <c r="L18" i="229"/>
  <c r="L19" i="229"/>
  <c r="L20" i="229"/>
  <c r="L21" i="229"/>
  <c r="L22" i="229"/>
  <c r="L23" i="229"/>
  <c r="L24" i="229"/>
  <c r="L25" i="229"/>
  <c r="L26" i="229"/>
  <c r="L27" i="229"/>
  <c r="L28" i="229"/>
  <c r="L29" i="229"/>
  <c r="L30" i="229"/>
  <c r="L31" i="229"/>
  <c r="K7" i="229"/>
  <c r="K8" i="229"/>
  <c r="K9" i="229"/>
  <c r="K10" i="229"/>
  <c r="K11" i="229"/>
  <c r="K12" i="229"/>
  <c r="K13" i="229"/>
  <c r="K14" i="229"/>
  <c r="K15" i="229"/>
  <c r="K16" i="229"/>
  <c r="K17" i="229"/>
  <c r="K18" i="229"/>
  <c r="K19" i="229"/>
  <c r="K20" i="229"/>
  <c r="K21" i="229"/>
  <c r="K22" i="229"/>
  <c r="K23" i="229"/>
  <c r="K24" i="229"/>
  <c r="K25" i="229"/>
  <c r="K26" i="229"/>
  <c r="K27" i="229"/>
  <c r="K28" i="229"/>
  <c r="K29" i="229"/>
  <c r="K30" i="229"/>
  <c r="K31" i="229"/>
  <c r="J7" i="229"/>
  <c r="J8" i="229"/>
  <c r="J9" i="229"/>
  <c r="J10" i="229"/>
  <c r="J11" i="229"/>
  <c r="J12" i="229"/>
  <c r="J13" i="229"/>
  <c r="J14" i="229"/>
  <c r="J15" i="229"/>
  <c r="J16" i="229"/>
  <c r="J17" i="229"/>
  <c r="J18" i="229"/>
  <c r="J19" i="229"/>
  <c r="J20" i="229"/>
  <c r="J21" i="229"/>
  <c r="J22" i="229"/>
  <c r="J23" i="229"/>
  <c r="J24" i="229"/>
  <c r="J25" i="229"/>
  <c r="J26" i="229"/>
  <c r="J27" i="229"/>
  <c r="J28" i="229"/>
  <c r="J29" i="229"/>
  <c r="J30" i="229"/>
  <c r="J31" i="229"/>
  <c r="F7" i="229"/>
  <c r="F8" i="229"/>
  <c r="F9" i="229"/>
  <c r="F10" i="229"/>
  <c r="F11" i="229"/>
  <c r="F12" i="229"/>
  <c r="F13" i="229"/>
  <c r="F14" i="229"/>
  <c r="F15" i="229"/>
  <c r="F16" i="229"/>
  <c r="F17" i="229"/>
  <c r="F18" i="229"/>
  <c r="F19" i="229"/>
  <c r="F20" i="229"/>
  <c r="F21" i="229"/>
  <c r="F22" i="229"/>
  <c r="F23" i="229"/>
  <c r="F24" i="229"/>
  <c r="F25" i="229"/>
  <c r="F26" i="229"/>
  <c r="F27" i="229"/>
  <c r="F28" i="229"/>
  <c r="F29" i="229"/>
  <c r="F30" i="229"/>
  <c r="F31" i="229"/>
  <c r="S9" i="227"/>
  <c r="S10" i="227"/>
  <c r="S11" i="227"/>
  <c r="S12" i="227"/>
  <c r="S13" i="227"/>
  <c r="S14" i="227"/>
  <c r="S15" i="227"/>
  <c r="S16" i="227"/>
  <c r="S17" i="227"/>
  <c r="S18" i="227"/>
  <c r="S19" i="227"/>
  <c r="S20" i="227"/>
  <c r="S8" i="227"/>
  <c r="P8" i="227"/>
  <c r="P9" i="227"/>
  <c r="P10" i="227"/>
  <c r="P11" i="227"/>
  <c r="P12" i="227"/>
  <c r="P13" i="227"/>
  <c r="P14" i="227"/>
  <c r="P15" i="227"/>
  <c r="P16" i="227"/>
  <c r="P17" i="227"/>
  <c r="P18" i="227"/>
  <c r="P19" i="227"/>
  <c r="P20" i="227"/>
  <c r="O8" i="227"/>
  <c r="O9" i="227"/>
  <c r="O10" i="227"/>
  <c r="O11" i="227"/>
  <c r="O12" i="227"/>
  <c r="O13" i="227"/>
  <c r="O14" i="227"/>
  <c r="O15" i="227"/>
  <c r="O16" i="227"/>
  <c r="O17" i="227"/>
  <c r="O18" i="227"/>
  <c r="O19" i="227"/>
  <c r="O20" i="227"/>
  <c r="N8" i="227"/>
  <c r="N9" i="227"/>
  <c r="N10" i="227"/>
  <c r="N11" i="227"/>
  <c r="N12" i="227"/>
  <c r="N13" i="227"/>
  <c r="N14" i="227"/>
  <c r="N15" i="227"/>
  <c r="N16" i="227"/>
  <c r="N17" i="227"/>
  <c r="N18" i="227"/>
  <c r="N19" i="227"/>
  <c r="N20" i="227"/>
  <c r="J8" i="227"/>
  <c r="J9" i="227"/>
  <c r="J10" i="227"/>
  <c r="J11" i="227"/>
  <c r="J12" i="227"/>
  <c r="J13" i="227"/>
  <c r="J14" i="227"/>
  <c r="J15" i="227"/>
  <c r="J16" i="227"/>
  <c r="J17" i="227"/>
  <c r="J18" i="227"/>
  <c r="J19" i="227"/>
  <c r="J20" i="227"/>
  <c r="E7" i="226"/>
  <c r="E14" i="226" s="1"/>
  <c r="G7" i="226"/>
  <c r="G14" i="226" s="1"/>
  <c r="H7" i="226"/>
  <c r="H14" i="226" s="1"/>
  <c r="I7" i="226"/>
  <c r="I14" i="226" s="1"/>
  <c r="D7" i="226"/>
  <c r="D14" i="226" s="1"/>
  <c r="L8" i="226"/>
  <c r="L9" i="226"/>
  <c r="L10" i="226"/>
  <c r="L11" i="226"/>
  <c r="L12" i="226"/>
  <c r="L13" i="226"/>
  <c r="K8" i="226"/>
  <c r="K9" i="226"/>
  <c r="K10" i="226"/>
  <c r="K11" i="226"/>
  <c r="K12" i="226"/>
  <c r="K13" i="226"/>
  <c r="J8" i="226"/>
  <c r="J9" i="226"/>
  <c r="J10" i="226"/>
  <c r="J11" i="226"/>
  <c r="J12" i="226"/>
  <c r="J13" i="226"/>
  <c r="F8" i="226"/>
  <c r="F9" i="226"/>
  <c r="F10" i="226"/>
  <c r="F11" i="226"/>
  <c r="F12" i="226"/>
  <c r="F13" i="226"/>
  <c r="E9" i="224"/>
  <c r="G9" i="224"/>
  <c r="H9" i="224"/>
  <c r="I9" i="224"/>
  <c r="D9" i="224"/>
  <c r="E7" i="224"/>
  <c r="G7" i="224"/>
  <c r="H7" i="224"/>
  <c r="I7" i="224"/>
  <c r="D7" i="224"/>
  <c r="L8" i="224"/>
  <c r="L10" i="224"/>
  <c r="L11" i="224"/>
  <c r="L12" i="224"/>
  <c r="L13" i="224"/>
  <c r="L14" i="224"/>
  <c r="L15" i="224"/>
  <c r="L16" i="224"/>
  <c r="L17" i="224"/>
  <c r="L18" i="224"/>
  <c r="L19" i="224"/>
  <c r="L20" i="224"/>
  <c r="L21" i="224"/>
  <c r="L22" i="224"/>
  <c r="L23" i="224"/>
  <c r="L24" i="224"/>
  <c r="L25" i="224"/>
  <c r="L26" i="224"/>
  <c r="L27" i="224"/>
  <c r="L28" i="224"/>
  <c r="L29" i="224"/>
  <c r="L30" i="224"/>
  <c r="L31" i="224"/>
  <c r="L32" i="224"/>
  <c r="L33" i="224"/>
  <c r="L34" i="224"/>
  <c r="L35" i="224"/>
  <c r="K8" i="224"/>
  <c r="K10" i="224"/>
  <c r="K11" i="224"/>
  <c r="K12" i="224"/>
  <c r="K13" i="224"/>
  <c r="K14" i="224"/>
  <c r="K15" i="224"/>
  <c r="K16" i="224"/>
  <c r="K17" i="224"/>
  <c r="K18" i="224"/>
  <c r="K19" i="224"/>
  <c r="K20" i="224"/>
  <c r="K21" i="224"/>
  <c r="K22" i="224"/>
  <c r="K23" i="224"/>
  <c r="K24" i="224"/>
  <c r="K25" i="224"/>
  <c r="K26" i="224"/>
  <c r="K27" i="224"/>
  <c r="K28" i="224"/>
  <c r="K29" i="224"/>
  <c r="K30" i="224"/>
  <c r="K31" i="224"/>
  <c r="K32" i="224"/>
  <c r="K33" i="224"/>
  <c r="K34" i="224"/>
  <c r="K35" i="224"/>
  <c r="J8" i="224"/>
  <c r="J10" i="224"/>
  <c r="J11" i="224"/>
  <c r="J12" i="224"/>
  <c r="J13" i="224"/>
  <c r="J14" i="224"/>
  <c r="J15" i="224"/>
  <c r="J16" i="224"/>
  <c r="J17" i="224"/>
  <c r="J18" i="224"/>
  <c r="J19" i="224"/>
  <c r="J20" i="224"/>
  <c r="J21" i="224"/>
  <c r="J22" i="224"/>
  <c r="J23" i="224"/>
  <c r="J24" i="224"/>
  <c r="J25" i="224"/>
  <c r="J26" i="224"/>
  <c r="J27" i="224"/>
  <c r="J28" i="224"/>
  <c r="J29" i="224"/>
  <c r="J30" i="224"/>
  <c r="J31" i="224"/>
  <c r="J32" i="224"/>
  <c r="J33" i="224"/>
  <c r="J34" i="224"/>
  <c r="J35" i="224"/>
  <c r="F8" i="224"/>
  <c r="F7" i="224" s="1"/>
  <c r="F10" i="224"/>
  <c r="F11" i="224"/>
  <c r="F12" i="224"/>
  <c r="F13" i="224"/>
  <c r="F14" i="224"/>
  <c r="F15" i="224"/>
  <c r="F16" i="224"/>
  <c r="F17" i="224"/>
  <c r="F18" i="224"/>
  <c r="F19" i="224"/>
  <c r="F20" i="224"/>
  <c r="F21" i="224"/>
  <c r="F22" i="224"/>
  <c r="F23" i="224"/>
  <c r="F24" i="224"/>
  <c r="F25" i="224"/>
  <c r="F26" i="224"/>
  <c r="F27" i="224"/>
  <c r="F28" i="224"/>
  <c r="F29" i="224"/>
  <c r="F30" i="224"/>
  <c r="F31" i="224"/>
  <c r="F32" i="224"/>
  <c r="F33" i="224"/>
  <c r="F34" i="224"/>
  <c r="F35" i="224"/>
  <c r="E6" i="225"/>
  <c r="G6" i="225"/>
  <c r="H6" i="225"/>
  <c r="I6" i="225"/>
  <c r="D6" i="225"/>
  <c r="L7" i="225"/>
  <c r="L8" i="225"/>
  <c r="L9" i="225"/>
  <c r="L10" i="225"/>
  <c r="L11" i="225"/>
  <c r="L12" i="225"/>
  <c r="L13" i="225"/>
  <c r="L14" i="225"/>
  <c r="L15" i="225"/>
  <c r="L16" i="225"/>
  <c r="L17" i="225"/>
  <c r="L18" i="225"/>
  <c r="L19" i="225"/>
  <c r="L20" i="225"/>
  <c r="L21" i="225"/>
  <c r="L22" i="225"/>
  <c r="L23" i="225"/>
  <c r="L24" i="225"/>
  <c r="L25" i="225"/>
  <c r="L26" i="225"/>
  <c r="L27" i="225"/>
  <c r="L28" i="225"/>
  <c r="L29" i="225"/>
  <c r="L30" i="225"/>
  <c r="L31" i="225"/>
  <c r="K7" i="225"/>
  <c r="K8" i="225"/>
  <c r="K9" i="225"/>
  <c r="K10" i="225"/>
  <c r="K11" i="225"/>
  <c r="K12" i="225"/>
  <c r="K13" i="225"/>
  <c r="K14" i="225"/>
  <c r="K15" i="225"/>
  <c r="K16" i="225"/>
  <c r="K17" i="225"/>
  <c r="K18" i="225"/>
  <c r="K19" i="225"/>
  <c r="K20" i="225"/>
  <c r="K21" i="225"/>
  <c r="K22" i="225"/>
  <c r="K23" i="225"/>
  <c r="K24" i="225"/>
  <c r="K25" i="225"/>
  <c r="K26" i="225"/>
  <c r="K27" i="225"/>
  <c r="K28" i="225"/>
  <c r="K29" i="225"/>
  <c r="K30" i="225"/>
  <c r="K31" i="225"/>
  <c r="J7" i="225"/>
  <c r="J8" i="225"/>
  <c r="J9" i="225"/>
  <c r="J10" i="225"/>
  <c r="J11" i="225"/>
  <c r="J12" i="225"/>
  <c r="J13" i="225"/>
  <c r="J14" i="225"/>
  <c r="J15" i="225"/>
  <c r="J16" i="225"/>
  <c r="J17" i="225"/>
  <c r="J18" i="225"/>
  <c r="J19" i="225"/>
  <c r="J20" i="225"/>
  <c r="J21" i="225"/>
  <c r="J22" i="225"/>
  <c r="J23" i="225"/>
  <c r="J24" i="225"/>
  <c r="J25" i="225"/>
  <c r="J26" i="225"/>
  <c r="J27" i="225"/>
  <c r="J28" i="225"/>
  <c r="J29" i="225"/>
  <c r="J30" i="225"/>
  <c r="J31" i="225"/>
  <c r="F7" i="225"/>
  <c r="F8" i="225"/>
  <c r="F9" i="225"/>
  <c r="F10" i="225"/>
  <c r="F11" i="225"/>
  <c r="F12" i="225"/>
  <c r="F13" i="225"/>
  <c r="F14" i="225"/>
  <c r="F15" i="225"/>
  <c r="F16" i="225"/>
  <c r="F17" i="225"/>
  <c r="F18" i="225"/>
  <c r="F19" i="225"/>
  <c r="F20" i="225"/>
  <c r="F21" i="225"/>
  <c r="F22" i="225"/>
  <c r="F23" i="225"/>
  <c r="F24" i="225"/>
  <c r="F25" i="225"/>
  <c r="F26" i="225"/>
  <c r="F27" i="225"/>
  <c r="F28" i="225"/>
  <c r="F29" i="225"/>
  <c r="F30" i="225"/>
  <c r="F31" i="225"/>
  <c r="S9" i="223"/>
  <c r="S10" i="223"/>
  <c r="S11" i="223"/>
  <c r="S12" i="223"/>
  <c r="S13" i="223"/>
  <c r="S14" i="223"/>
  <c r="S15" i="223"/>
  <c r="S16" i="223"/>
  <c r="S17" i="223"/>
  <c r="S18" i="223"/>
  <c r="S19" i="223"/>
  <c r="S20" i="223"/>
  <c r="S21" i="223"/>
  <c r="S22" i="223"/>
  <c r="S8" i="223"/>
  <c r="P8" i="223"/>
  <c r="P9" i="223"/>
  <c r="P10" i="223"/>
  <c r="P11" i="223"/>
  <c r="P12" i="223"/>
  <c r="P13" i="223"/>
  <c r="P14" i="223"/>
  <c r="P15" i="223"/>
  <c r="P16" i="223"/>
  <c r="P17" i="223"/>
  <c r="P18" i="223"/>
  <c r="P19" i="223"/>
  <c r="P20" i="223"/>
  <c r="P21" i="223"/>
  <c r="P22" i="223"/>
  <c r="O8" i="223"/>
  <c r="O9" i="223"/>
  <c r="O10" i="223"/>
  <c r="O11" i="223"/>
  <c r="O12" i="223"/>
  <c r="O13" i="223"/>
  <c r="O14" i="223"/>
  <c r="O15" i="223"/>
  <c r="O16" i="223"/>
  <c r="O17" i="223"/>
  <c r="O18" i="223"/>
  <c r="O19" i="223"/>
  <c r="O20" i="223"/>
  <c r="O21" i="223"/>
  <c r="O22" i="223"/>
  <c r="N8" i="223"/>
  <c r="N9" i="223"/>
  <c r="N10" i="223"/>
  <c r="N11" i="223"/>
  <c r="N12" i="223"/>
  <c r="N13" i="223"/>
  <c r="N14" i="223"/>
  <c r="N15" i="223"/>
  <c r="N16" i="223"/>
  <c r="N17" i="223"/>
  <c r="N18" i="223"/>
  <c r="N19" i="223"/>
  <c r="N20" i="223"/>
  <c r="N21" i="223"/>
  <c r="N22" i="223"/>
  <c r="J8" i="223"/>
  <c r="J9" i="223"/>
  <c r="J10" i="223"/>
  <c r="J11" i="223"/>
  <c r="J12" i="223"/>
  <c r="J13" i="223"/>
  <c r="J14" i="223"/>
  <c r="J15" i="223"/>
  <c r="J16" i="223"/>
  <c r="J17" i="223"/>
  <c r="J18" i="223"/>
  <c r="J19" i="223"/>
  <c r="J20" i="223"/>
  <c r="J21" i="223"/>
  <c r="J22" i="223"/>
  <c r="E7" i="222"/>
  <c r="E12" i="222" s="1"/>
  <c r="G7" i="222"/>
  <c r="G12" i="222" s="1"/>
  <c r="H7" i="222"/>
  <c r="H12" i="222" s="1"/>
  <c r="I7" i="222"/>
  <c r="I12" i="222" s="1"/>
  <c r="D7" i="222"/>
  <c r="D12" i="222" s="1"/>
  <c r="L8" i="222"/>
  <c r="L9" i="222"/>
  <c r="L10" i="222"/>
  <c r="L11" i="222"/>
  <c r="K8" i="222"/>
  <c r="K9" i="222"/>
  <c r="K10" i="222"/>
  <c r="K11" i="222"/>
  <c r="J8" i="222"/>
  <c r="J9" i="222"/>
  <c r="J10" i="222"/>
  <c r="J11" i="222"/>
  <c r="F8" i="222"/>
  <c r="F9" i="222"/>
  <c r="F10" i="222"/>
  <c r="F11" i="222"/>
  <c r="E9" i="220"/>
  <c r="G9" i="220"/>
  <c r="H9" i="220"/>
  <c r="I9" i="220"/>
  <c r="D9" i="220"/>
  <c r="E7" i="220"/>
  <c r="G7" i="220"/>
  <c r="H7" i="220"/>
  <c r="I7" i="220"/>
  <c r="D7" i="220"/>
  <c r="L8" i="220"/>
  <c r="L10" i="220"/>
  <c r="L11" i="220"/>
  <c r="L12" i="220"/>
  <c r="L13" i="220"/>
  <c r="L14" i="220"/>
  <c r="L15" i="220"/>
  <c r="L16" i="220"/>
  <c r="L17" i="220"/>
  <c r="L18" i="220"/>
  <c r="L19" i="220"/>
  <c r="L20" i="220"/>
  <c r="L21" i="220"/>
  <c r="L22" i="220"/>
  <c r="L23" i="220"/>
  <c r="L24" i="220"/>
  <c r="L25" i="220"/>
  <c r="L26" i="220"/>
  <c r="L27" i="220"/>
  <c r="L28" i="220"/>
  <c r="L29" i="220"/>
  <c r="L30" i="220"/>
  <c r="L31" i="220"/>
  <c r="L32" i="220"/>
  <c r="L33" i="220"/>
  <c r="L34" i="220"/>
  <c r="L35" i="220"/>
  <c r="K8" i="220"/>
  <c r="K10" i="220"/>
  <c r="K11" i="220"/>
  <c r="K12" i="220"/>
  <c r="K13" i="220"/>
  <c r="K14" i="220"/>
  <c r="K15" i="220"/>
  <c r="K16" i="220"/>
  <c r="K17" i="220"/>
  <c r="K18" i="220"/>
  <c r="K19" i="220"/>
  <c r="K20" i="220"/>
  <c r="K21" i="220"/>
  <c r="K22" i="220"/>
  <c r="K23" i="220"/>
  <c r="K24" i="220"/>
  <c r="K25" i="220"/>
  <c r="K26" i="220"/>
  <c r="K27" i="220"/>
  <c r="K28" i="220"/>
  <c r="K29" i="220"/>
  <c r="K30" i="220"/>
  <c r="K31" i="220"/>
  <c r="K32" i="220"/>
  <c r="K33" i="220"/>
  <c r="K34" i="220"/>
  <c r="K35" i="220"/>
  <c r="J8" i="220"/>
  <c r="J10" i="220"/>
  <c r="J11" i="220"/>
  <c r="J12" i="220"/>
  <c r="J13" i="220"/>
  <c r="J14" i="220"/>
  <c r="J15" i="220"/>
  <c r="J16" i="220"/>
  <c r="J17" i="220"/>
  <c r="J18" i="220"/>
  <c r="J19" i="220"/>
  <c r="J20" i="220"/>
  <c r="J21" i="220"/>
  <c r="J22" i="220"/>
  <c r="J23" i="220"/>
  <c r="J24" i="220"/>
  <c r="J25" i="220"/>
  <c r="J26" i="220"/>
  <c r="J27" i="220"/>
  <c r="J28" i="220"/>
  <c r="J29" i="220"/>
  <c r="J30" i="220"/>
  <c r="J31" i="220"/>
  <c r="J32" i="220"/>
  <c r="J33" i="220"/>
  <c r="J34" i="220"/>
  <c r="J35" i="220"/>
  <c r="F8" i="220"/>
  <c r="F7" i="220" s="1"/>
  <c r="F10" i="220"/>
  <c r="F11" i="220"/>
  <c r="F12" i="220"/>
  <c r="F13" i="220"/>
  <c r="F14" i="220"/>
  <c r="F15" i="220"/>
  <c r="F16" i="220"/>
  <c r="F17" i="220"/>
  <c r="F18" i="220"/>
  <c r="F19" i="220"/>
  <c r="F20" i="220"/>
  <c r="F21" i="220"/>
  <c r="F22" i="220"/>
  <c r="F23" i="220"/>
  <c r="F24" i="220"/>
  <c r="F25" i="220"/>
  <c r="F26" i="220"/>
  <c r="F27" i="220"/>
  <c r="F28" i="220"/>
  <c r="F29" i="220"/>
  <c r="F30" i="220"/>
  <c r="F31" i="220"/>
  <c r="F32" i="220"/>
  <c r="F33" i="220"/>
  <c r="F34" i="220"/>
  <c r="F35" i="220"/>
  <c r="E6" i="221"/>
  <c r="G6" i="221"/>
  <c r="H6" i="221"/>
  <c r="I6" i="221"/>
  <c r="D6" i="221"/>
  <c r="L7" i="221"/>
  <c r="L8" i="221"/>
  <c r="L9" i="221"/>
  <c r="L10" i="221"/>
  <c r="L11" i="221"/>
  <c r="L12" i="221"/>
  <c r="L13" i="221"/>
  <c r="L14" i="221"/>
  <c r="L15" i="221"/>
  <c r="L16" i="221"/>
  <c r="L17" i="221"/>
  <c r="L18" i="221"/>
  <c r="L19" i="221"/>
  <c r="L20" i="221"/>
  <c r="L21" i="221"/>
  <c r="L22" i="221"/>
  <c r="L23" i="221"/>
  <c r="L24" i="221"/>
  <c r="L25" i="221"/>
  <c r="L26" i="221"/>
  <c r="L27" i="221"/>
  <c r="L28" i="221"/>
  <c r="L29" i="221"/>
  <c r="L30" i="221"/>
  <c r="L31" i="221"/>
  <c r="K7" i="221"/>
  <c r="K8" i="221"/>
  <c r="K9" i="221"/>
  <c r="K10" i="221"/>
  <c r="K11" i="221"/>
  <c r="K12" i="221"/>
  <c r="K13" i="221"/>
  <c r="K14" i="221"/>
  <c r="K15" i="221"/>
  <c r="K16" i="221"/>
  <c r="K17" i="221"/>
  <c r="K18" i="221"/>
  <c r="K19" i="221"/>
  <c r="K20" i="221"/>
  <c r="K21" i="221"/>
  <c r="K22" i="221"/>
  <c r="K23" i="221"/>
  <c r="K24" i="221"/>
  <c r="K25" i="221"/>
  <c r="K26" i="221"/>
  <c r="K27" i="221"/>
  <c r="K28" i="221"/>
  <c r="K29" i="221"/>
  <c r="K30" i="221"/>
  <c r="K31" i="221"/>
  <c r="J7" i="221"/>
  <c r="J8" i="221"/>
  <c r="J9" i="221"/>
  <c r="J10" i="221"/>
  <c r="J11" i="221"/>
  <c r="J12" i="221"/>
  <c r="J13" i="221"/>
  <c r="J14" i="221"/>
  <c r="J15" i="221"/>
  <c r="J16" i="221"/>
  <c r="J17" i="221"/>
  <c r="J18" i="221"/>
  <c r="J19" i="221"/>
  <c r="J20" i="221"/>
  <c r="J21" i="221"/>
  <c r="J22" i="221"/>
  <c r="J23" i="221"/>
  <c r="J24" i="221"/>
  <c r="J25" i="221"/>
  <c r="J26" i="221"/>
  <c r="J27" i="221"/>
  <c r="J28" i="221"/>
  <c r="J29" i="221"/>
  <c r="J30" i="221"/>
  <c r="J31" i="221"/>
  <c r="F7" i="221"/>
  <c r="F8" i="221"/>
  <c r="F9" i="221"/>
  <c r="F10" i="221"/>
  <c r="F11" i="221"/>
  <c r="F12" i="221"/>
  <c r="F13" i="221"/>
  <c r="F14" i="221"/>
  <c r="F15" i="221"/>
  <c r="F16" i="221"/>
  <c r="F17" i="221"/>
  <c r="F18" i="221"/>
  <c r="F19" i="221"/>
  <c r="F20" i="221"/>
  <c r="F21" i="221"/>
  <c r="F22" i="221"/>
  <c r="F23" i="221"/>
  <c r="F24" i="221"/>
  <c r="F25" i="221"/>
  <c r="F26" i="221"/>
  <c r="F27" i="221"/>
  <c r="F28" i="221"/>
  <c r="F29" i="221"/>
  <c r="F30" i="221"/>
  <c r="F31" i="221"/>
  <c r="S9" i="219"/>
  <c r="S10" i="219"/>
  <c r="S11" i="219"/>
  <c r="S12" i="219"/>
  <c r="S13" i="219"/>
  <c r="S14" i="219"/>
  <c r="S15" i="219"/>
  <c r="S16" i="219"/>
  <c r="S17" i="219"/>
  <c r="S18" i="219"/>
  <c r="S8" i="219"/>
  <c r="P8" i="219"/>
  <c r="P9" i="219"/>
  <c r="P10" i="219"/>
  <c r="P11" i="219"/>
  <c r="P12" i="219"/>
  <c r="P13" i="219"/>
  <c r="P14" i="219"/>
  <c r="P15" i="219"/>
  <c r="P16" i="219"/>
  <c r="P17" i="219"/>
  <c r="P18" i="219"/>
  <c r="O8" i="219"/>
  <c r="O9" i="219"/>
  <c r="O10" i="219"/>
  <c r="O11" i="219"/>
  <c r="O12" i="219"/>
  <c r="O13" i="219"/>
  <c r="O14" i="219"/>
  <c r="O15" i="219"/>
  <c r="O16" i="219"/>
  <c r="O17" i="219"/>
  <c r="O18" i="219"/>
  <c r="N8" i="219"/>
  <c r="N9" i="219"/>
  <c r="N10" i="219"/>
  <c r="N11" i="219"/>
  <c r="N12" i="219"/>
  <c r="N13" i="219"/>
  <c r="N14" i="219"/>
  <c r="N15" i="219"/>
  <c r="N16" i="219"/>
  <c r="N17" i="219"/>
  <c r="N18" i="219"/>
  <c r="J8" i="219"/>
  <c r="J9" i="219"/>
  <c r="J10" i="219"/>
  <c r="J11" i="219"/>
  <c r="J12" i="219"/>
  <c r="J13" i="219"/>
  <c r="J14" i="219"/>
  <c r="J15" i="219"/>
  <c r="J16" i="219"/>
  <c r="J17" i="219"/>
  <c r="J18" i="219"/>
  <c r="E7" i="218"/>
  <c r="E18" i="218" s="1"/>
  <c r="G7" i="218"/>
  <c r="H7" i="218"/>
  <c r="H18" i="218" s="1"/>
  <c r="I7" i="218"/>
  <c r="I18" i="218" s="1"/>
  <c r="D7" i="218"/>
  <c r="D18" i="218" s="1"/>
  <c r="L8" i="218"/>
  <c r="L9" i="218"/>
  <c r="L10" i="218"/>
  <c r="L11" i="218"/>
  <c r="L12" i="218"/>
  <c r="L13" i="218"/>
  <c r="L14" i="218"/>
  <c r="L15" i="218"/>
  <c r="L16" i="218"/>
  <c r="L17" i="218"/>
  <c r="K8" i="218"/>
  <c r="K9" i="218"/>
  <c r="K10" i="218"/>
  <c r="K11" i="218"/>
  <c r="K12" i="218"/>
  <c r="K13" i="218"/>
  <c r="K14" i="218"/>
  <c r="K15" i="218"/>
  <c r="K16" i="218"/>
  <c r="K17" i="218"/>
  <c r="J8" i="218"/>
  <c r="J9" i="218"/>
  <c r="J10" i="218"/>
  <c r="J11" i="218"/>
  <c r="J12" i="218"/>
  <c r="J13" i="218"/>
  <c r="J14" i="218"/>
  <c r="J15" i="218"/>
  <c r="J16" i="218"/>
  <c r="J17" i="218"/>
  <c r="F8" i="218"/>
  <c r="F9" i="218"/>
  <c r="F10" i="218"/>
  <c r="F11" i="218"/>
  <c r="F12" i="218"/>
  <c r="F13" i="218"/>
  <c r="F14" i="218"/>
  <c r="F15" i="218"/>
  <c r="F16" i="218"/>
  <c r="F17" i="218"/>
  <c r="E10" i="216"/>
  <c r="G10" i="216"/>
  <c r="H10" i="216"/>
  <c r="I10" i="216"/>
  <c r="D10" i="216"/>
  <c r="E7" i="216"/>
  <c r="G7" i="216"/>
  <c r="H7" i="216"/>
  <c r="I7" i="216"/>
  <c r="D7" i="216"/>
  <c r="L8" i="216"/>
  <c r="L9" i="216"/>
  <c r="L11" i="216"/>
  <c r="L12" i="216"/>
  <c r="L13" i="216"/>
  <c r="L14" i="216"/>
  <c r="L15" i="216"/>
  <c r="L16" i="216"/>
  <c r="L17" i="216"/>
  <c r="L18" i="216"/>
  <c r="L19" i="216"/>
  <c r="L20" i="216"/>
  <c r="L21" i="216"/>
  <c r="L22" i="216"/>
  <c r="L23" i="216"/>
  <c r="L24" i="216"/>
  <c r="L25" i="216"/>
  <c r="L26" i="216"/>
  <c r="L27" i="216"/>
  <c r="L28" i="216"/>
  <c r="L29" i="216"/>
  <c r="L30" i="216"/>
  <c r="L31" i="216"/>
  <c r="L32" i="216"/>
  <c r="L33" i="216"/>
  <c r="L34" i="216"/>
  <c r="L35" i="216"/>
  <c r="L36" i="216"/>
  <c r="K8" i="216"/>
  <c r="K9" i="216"/>
  <c r="K11" i="216"/>
  <c r="K12" i="216"/>
  <c r="K13" i="216"/>
  <c r="K14" i="216"/>
  <c r="K15" i="216"/>
  <c r="K16" i="216"/>
  <c r="K17" i="216"/>
  <c r="K18" i="216"/>
  <c r="K19" i="216"/>
  <c r="K20" i="216"/>
  <c r="K21" i="216"/>
  <c r="K22" i="216"/>
  <c r="K23" i="216"/>
  <c r="K24" i="216"/>
  <c r="K25" i="216"/>
  <c r="K26" i="216"/>
  <c r="K27" i="216"/>
  <c r="K28" i="216"/>
  <c r="K29" i="216"/>
  <c r="K30" i="216"/>
  <c r="K31" i="216"/>
  <c r="K32" i="216"/>
  <c r="K33" i="216"/>
  <c r="K34" i="216"/>
  <c r="K35" i="216"/>
  <c r="K36" i="216"/>
  <c r="J8" i="216"/>
  <c r="J9" i="216"/>
  <c r="J11" i="216"/>
  <c r="J12" i="216"/>
  <c r="J13" i="216"/>
  <c r="J14" i="216"/>
  <c r="J15" i="216"/>
  <c r="J16" i="216"/>
  <c r="J17" i="216"/>
  <c r="J18" i="216"/>
  <c r="J19" i="216"/>
  <c r="J20" i="216"/>
  <c r="J21" i="216"/>
  <c r="J22" i="216"/>
  <c r="J23" i="216"/>
  <c r="J24" i="216"/>
  <c r="J25" i="216"/>
  <c r="J26" i="216"/>
  <c r="J27" i="216"/>
  <c r="J28" i="216"/>
  <c r="J29" i="216"/>
  <c r="J30" i="216"/>
  <c r="J31" i="216"/>
  <c r="J32" i="216"/>
  <c r="J33" i="216"/>
  <c r="J34" i="216"/>
  <c r="J35" i="216"/>
  <c r="J36" i="216"/>
  <c r="F8" i="216"/>
  <c r="F9" i="216"/>
  <c r="F11" i="216"/>
  <c r="F12" i="216"/>
  <c r="F13" i="216"/>
  <c r="F14" i="216"/>
  <c r="F15" i="216"/>
  <c r="F16" i="216"/>
  <c r="F17" i="216"/>
  <c r="F18" i="216"/>
  <c r="F19" i="216"/>
  <c r="F20" i="216"/>
  <c r="F21" i="216"/>
  <c r="F22" i="216"/>
  <c r="F23" i="216"/>
  <c r="F24" i="216"/>
  <c r="F25" i="216"/>
  <c r="F26" i="216"/>
  <c r="F27" i="216"/>
  <c r="F28" i="216"/>
  <c r="F29" i="216"/>
  <c r="F30" i="216"/>
  <c r="F31" i="216"/>
  <c r="F32" i="216"/>
  <c r="F33" i="216"/>
  <c r="F34" i="216"/>
  <c r="F35" i="216"/>
  <c r="F36" i="216"/>
  <c r="E6" i="217"/>
  <c r="G6" i="217"/>
  <c r="H6" i="217"/>
  <c r="I6" i="217"/>
  <c r="D6" i="217"/>
  <c r="L7" i="217"/>
  <c r="L8" i="217"/>
  <c r="L9" i="217"/>
  <c r="L10" i="217"/>
  <c r="L11" i="217"/>
  <c r="L12" i="217"/>
  <c r="L13" i="217"/>
  <c r="L14" i="217"/>
  <c r="L15" i="217"/>
  <c r="L16" i="217"/>
  <c r="L17" i="217"/>
  <c r="L18" i="217"/>
  <c r="L19" i="217"/>
  <c r="L20" i="217"/>
  <c r="L21" i="217"/>
  <c r="L22" i="217"/>
  <c r="L23" i="217"/>
  <c r="L24" i="217"/>
  <c r="L25" i="217"/>
  <c r="L26" i="217"/>
  <c r="L27" i="217"/>
  <c r="L28" i="217"/>
  <c r="L29" i="217"/>
  <c r="L30" i="217"/>
  <c r="L31" i="217"/>
  <c r="K7" i="217"/>
  <c r="K8" i="217"/>
  <c r="K9" i="217"/>
  <c r="K10" i="217"/>
  <c r="K11" i="217"/>
  <c r="K12" i="217"/>
  <c r="K13" i="217"/>
  <c r="K14" i="217"/>
  <c r="K15" i="217"/>
  <c r="K16" i="217"/>
  <c r="K17" i="217"/>
  <c r="K18" i="217"/>
  <c r="K19" i="217"/>
  <c r="K20" i="217"/>
  <c r="K21" i="217"/>
  <c r="K22" i="217"/>
  <c r="K23" i="217"/>
  <c r="K24" i="217"/>
  <c r="K25" i="217"/>
  <c r="K26" i="217"/>
  <c r="K27" i="217"/>
  <c r="K28" i="217"/>
  <c r="K29" i="217"/>
  <c r="K30" i="217"/>
  <c r="K31" i="217"/>
  <c r="J7" i="217"/>
  <c r="J8" i="217"/>
  <c r="J9" i="217"/>
  <c r="J10" i="217"/>
  <c r="J11" i="217"/>
  <c r="J12" i="217"/>
  <c r="J13" i="217"/>
  <c r="J14" i="217"/>
  <c r="J15" i="217"/>
  <c r="J16" i="217"/>
  <c r="J17" i="217"/>
  <c r="J18" i="217"/>
  <c r="J19" i="217"/>
  <c r="J20" i="217"/>
  <c r="J21" i="217"/>
  <c r="J22" i="217"/>
  <c r="J23" i="217"/>
  <c r="J24" i="217"/>
  <c r="J25" i="217"/>
  <c r="J26" i="217"/>
  <c r="J27" i="217"/>
  <c r="J28" i="217"/>
  <c r="J29" i="217"/>
  <c r="J30" i="217"/>
  <c r="J31" i="217"/>
  <c r="F7" i="217"/>
  <c r="F8" i="217"/>
  <c r="F9" i="217"/>
  <c r="F10" i="217"/>
  <c r="F11" i="217"/>
  <c r="F12" i="217"/>
  <c r="F13" i="217"/>
  <c r="F14" i="217"/>
  <c r="F15" i="217"/>
  <c r="F16" i="217"/>
  <c r="F17" i="217"/>
  <c r="F18" i="217"/>
  <c r="F19" i="217"/>
  <c r="F20" i="217"/>
  <c r="F21" i="217"/>
  <c r="F22" i="217"/>
  <c r="F23" i="217"/>
  <c r="F24" i="217"/>
  <c r="F25" i="217"/>
  <c r="F26" i="217"/>
  <c r="F27" i="217"/>
  <c r="F28" i="217"/>
  <c r="F29" i="217"/>
  <c r="F30" i="217"/>
  <c r="F31" i="217"/>
  <c r="S9" i="215"/>
  <c r="S10" i="215"/>
  <c r="S11" i="215"/>
  <c r="S12" i="215"/>
  <c r="S8" i="215"/>
  <c r="P8" i="215"/>
  <c r="P9" i="215"/>
  <c r="P10" i="215"/>
  <c r="P11" i="215"/>
  <c r="P12" i="215"/>
  <c r="O8" i="215"/>
  <c r="O9" i="215"/>
  <c r="O10" i="215"/>
  <c r="O11" i="215"/>
  <c r="O12" i="215"/>
  <c r="N8" i="215"/>
  <c r="N9" i="215"/>
  <c r="N10" i="215"/>
  <c r="N11" i="215"/>
  <c r="N12" i="215"/>
  <c r="J8" i="215"/>
  <c r="J9" i="215"/>
  <c r="J10" i="215"/>
  <c r="J11" i="215"/>
  <c r="J12" i="215"/>
  <c r="E7" i="214"/>
  <c r="E11" i="214" s="1"/>
  <c r="G7" i="214"/>
  <c r="H7" i="214"/>
  <c r="H11" i="214" s="1"/>
  <c r="I7" i="214"/>
  <c r="I11" i="214" s="1"/>
  <c r="D7" i="214"/>
  <c r="D11" i="214" s="1"/>
  <c r="L8" i="214"/>
  <c r="L9" i="214"/>
  <c r="L10" i="214"/>
  <c r="K8" i="214"/>
  <c r="K9" i="214"/>
  <c r="K10" i="214"/>
  <c r="J8" i="214"/>
  <c r="J9" i="214"/>
  <c r="J10" i="214"/>
  <c r="F8" i="214"/>
  <c r="F9" i="214"/>
  <c r="F10" i="214"/>
  <c r="E10" i="212"/>
  <c r="G10" i="212"/>
  <c r="H10" i="212"/>
  <c r="I10" i="212"/>
  <c r="D10" i="212"/>
  <c r="E7" i="212"/>
  <c r="G7" i="212"/>
  <c r="H7" i="212"/>
  <c r="I7" i="212"/>
  <c r="D7" i="212"/>
  <c r="L8" i="212"/>
  <c r="L9" i="212"/>
  <c r="L11" i="212"/>
  <c r="L12" i="212"/>
  <c r="L13" i="212"/>
  <c r="K8" i="212"/>
  <c r="K9" i="212"/>
  <c r="K11" i="212"/>
  <c r="K12" i="212"/>
  <c r="K13" i="212"/>
  <c r="J8" i="212"/>
  <c r="J9" i="212"/>
  <c r="J11" i="212"/>
  <c r="J12" i="212"/>
  <c r="J13" i="212"/>
  <c r="F8" i="212"/>
  <c r="F9" i="212"/>
  <c r="F11" i="212"/>
  <c r="F10" i="212" s="1"/>
  <c r="F12" i="212"/>
  <c r="F13" i="212"/>
  <c r="E6" i="213"/>
  <c r="G6" i="213"/>
  <c r="H6" i="213"/>
  <c r="I6" i="213"/>
  <c r="D6" i="213"/>
  <c r="L7" i="213"/>
  <c r="L8" i="213"/>
  <c r="L9" i="213"/>
  <c r="L10" i="213"/>
  <c r="L11" i="213"/>
  <c r="L12" i="213"/>
  <c r="L13" i="213"/>
  <c r="L14" i="213"/>
  <c r="L15" i="213"/>
  <c r="L16" i="213"/>
  <c r="K7" i="213"/>
  <c r="K8" i="213"/>
  <c r="K9" i="213"/>
  <c r="K10" i="213"/>
  <c r="K11" i="213"/>
  <c r="K12" i="213"/>
  <c r="K13" i="213"/>
  <c r="K14" i="213"/>
  <c r="K15" i="213"/>
  <c r="K16" i="213"/>
  <c r="J7" i="213"/>
  <c r="J8" i="213"/>
  <c r="J9" i="213"/>
  <c r="J10" i="213"/>
  <c r="J11" i="213"/>
  <c r="J12" i="213"/>
  <c r="J13" i="213"/>
  <c r="J14" i="213"/>
  <c r="J15" i="213"/>
  <c r="J16" i="213"/>
  <c r="F7" i="213"/>
  <c r="F8" i="213"/>
  <c r="F9" i="213"/>
  <c r="F10" i="213"/>
  <c r="F11" i="213"/>
  <c r="F12" i="213"/>
  <c r="F13" i="213"/>
  <c r="F14" i="213"/>
  <c r="F15" i="213"/>
  <c r="F16" i="213"/>
  <c r="S9" i="211"/>
  <c r="S10" i="211"/>
  <c r="S11" i="211"/>
  <c r="S12" i="211"/>
  <c r="S13" i="211"/>
  <c r="S14" i="211"/>
  <c r="S15" i="211"/>
  <c r="S16" i="211"/>
  <c r="S17" i="211"/>
  <c r="S18" i="211"/>
  <c r="S19" i="211"/>
  <c r="S20" i="211"/>
  <c r="S21" i="211"/>
  <c r="S8" i="211"/>
  <c r="P8" i="211"/>
  <c r="P9" i="211"/>
  <c r="P10" i="211"/>
  <c r="P11" i="211"/>
  <c r="P12" i="211"/>
  <c r="P13" i="211"/>
  <c r="P14" i="211"/>
  <c r="P15" i="211"/>
  <c r="P16" i="211"/>
  <c r="P17" i="211"/>
  <c r="P18" i="211"/>
  <c r="P19" i="211"/>
  <c r="P20" i="211"/>
  <c r="P21" i="211"/>
  <c r="O8" i="211"/>
  <c r="O9" i="211"/>
  <c r="O10" i="211"/>
  <c r="O11" i="211"/>
  <c r="O12" i="211"/>
  <c r="O13" i="211"/>
  <c r="O14" i="211"/>
  <c r="O15" i="211"/>
  <c r="O16" i="211"/>
  <c r="O17" i="211"/>
  <c r="O18" i="211"/>
  <c r="O19" i="211"/>
  <c r="O20" i="211"/>
  <c r="O21" i="211"/>
  <c r="N8" i="211"/>
  <c r="N9" i="211"/>
  <c r="N10" i="211"/>
  <c r="N11" i="211"/>
  <c r="N12" i="211"/>
  <c r="N13" i="211"/>
  <c r="N14" i="211"/>
  <c r="N15" i="211"/>
  <c r="N16" i="211"/>
  <c r="N17" i="211"/>
  <c r="N18" i="211"/>
  <c r="N19" i="211"/>
  <c r="N20" i="211"/>
  <c r="N21" i="211"/>
  <c r="J8" i="211"/>
  <c r="J9" i="211"/>
  <c r="J10" i="211"/>
  <c r="J11" i="211"/>
  <c r="J12" i="211"/>
  <c r="J13" i="211"/>
  <c r="J14" i="211"/>
  <c r="J15" i="211"/>
  <c r="J16" i="211"/>
  <c r="J17" i="211"/>
  <c r="J18" i="211"/>
  <c r="J19" i="211"/>
  <c r="J20" i="211"/>
  <c r="J21" i="211"/>
  <c r="E7" i="210"/>
  <c r="E12" i="210" s="1"/>
  <c r="G7" i="210"/>
  <c r="H7" i="210"/>
  <c r="H12" i="210" s="1"/>
  <c r="I7" i="210"/>
  <c r="I12" i="210" s="1"/>
  <c r="D7" i="210"/>
  <c r="D12" i="210" s="1"/>
  <c r="L8" i="210"/>
  <c r="L9" i="210"/>
  <c r="L10" i="210"/>
  <c r="L11" i="210"/>
  <c r="K8" i="210"/>
  <c r="K9" i="210"/>
  <c r="K10" i="210"/>
  <c r="K11" i="210"/>
  <c r="J8" i="210"/>
  <c r="J9" i="210"/>
  <c r="J10" i="210"/>
  <c r="J11" i="210"/>
  <c r="F8" i="210"/>
  <c r="F9" i="210"/>
  <c r="F10" i="210"/>
  <c r="F11" i="210"/>
  <c r="E9" i="208"/>
  <c r="G9" i="208"/>
  <c r="H9" i="208"/>
  <c r="I9" i="208"/>
  <c r="D9" i="208"/>
  <c r="E7" i="208"/>
  <c r="G7" i="208"/>
  <c r="H7" i="208"/>
  <c r="I7" i="208"/>
  <c r="D7" i="208"/>
  <c r="L8" i="208"/>
  <c r="L10" i="208"/>
  <c r="L11" i="208"/>
  <c r="L12" i="208"/>
  <c r="L13" i="208"/>
  <c r="L14" i="208"/>
  <c r="L15" i="208"/>
  <c r="L16" i="208"/>
  <c r="L17" i="208"/>
  <c r="L18" i="208"/>
  <c r="L19" i="208"/>
  <c r="L20" i="208"/>
  <c r="L21" i="208"/>
  <c r="L22" i="208"/>
  <c r="L23" i="208"/>
  <c r="L24" i="208"/>
  <c r="L25" i="208"/>
  <c r="L26" i="208"/>
  <c r="K8" i="208"/>
  <c r="K10" i="208"/>
  <c r="K11" i="208"/>
  <c r="K12" i="208"/>
  <c r="K13" i="208"/>
  <c r="K14" i="208"/>
  <c r="K15" i="208"/>
  <c r="K16" i="208"/>
  <c r="K17" i="208"/>
  <c r="K18" i="208"/>
  <c r="K19" i="208"/>
  <c r="K20" i="208"/>
  <c r="K21" i="208"/>
  <c r="K22" i="208"/>
  <c r="K23" i="208"/>
  <c r="K24" i="208"/>
  <c r="K25" i="208"/>
  <c r="K26" i="208"/>
  <c r="J8" i="208"/>
  <c r="J10" i="208"/>
  <c r="J11" i="208"/>
  <c r="J12" i="208"/>
  <c r="J13" i="208"/>
  <c r="J14" i="208"/>
  <c r="J15" i="208"/>
  <c r="J16" i="208"/>
  <c r="J17" i="208"/>
  <c r="J18" i="208"/>
  <c r="J19" i="208"/>
  <c r="J20" i="208"/>
  <c r="J21" i="208"/>
  <c r="J22" i="208"/>
  <c r="J23" i="208"/>
  <c r="J24" i="208"/>
  <c r="J25" i="208"/>
  <c r="J26" i="208"/>
  <c r="F8" i="208"/>
  <c r="F7" i="208" s="1"/>
  <c r="F10" i="208"/>
  <c r="F11" i="208"/>
  <c r="F12" i="208"/>
  <c r="F13" i="208"/>
  <c r="F14" i="208"/>
  <c r="F15" i="208"/>
  <c r="F16" i="208"/>
  <c r="F17" i="208"/>
  <c r="F18" i="208"/>
  <c r="F19" i="208"/>
  <c r="F20" i="208"/>
  <c r="F21" i="208"/>
  <c r="F22" i="208"/>
  <c r="F23" i="208"/>
  <c r="F24" i="208"/>
  <c r="F25" i="208"/>
  <c r="F26" i="208"/>
  <c r="E6" i="209"/>
  <c r="G6" i="209"/>
  <c r="H6" i="209"/>
  <c r="I6" i="209"/>
  <c r="D6" i="209"/>
  <c r="L7" i="209"/>
  <c r="L8" i="209"/>
  <c r="L9" i="209"/>
  <c r="L10" i="209"/>
  <c r="L11" i="209"/>
  <c r="L12" i="209"/>
  <c r="L13" i="209"/>
  <c r="L14" i="209"/>
  <c r="L15" i="209"/>
  <c r="L16" i="209"/>
  <c r="L17" i="209"/>
  <c r="L18" i="209"/>
  <c r="L19" i="209"/>
  <c r="L20" i="209"/>
  <c r="L21" i="209"/>
  <c r="L22" i="209"/>
  <c r="L23" i="209"/>
  <c r="L24" i="209"/>
  <c r="L25" i="209"/>
  <c r="L26" i="209"/>
  <c r="L27" i="209"/>
  <c r="L28" i="209"/>
  <c r="L29" i="209"/>
  <c r="L30" i="209"/>
  <c r="L31" i="209"/>
  <c r="K7" i="209"/>
  <c r="K8" i="209"/>
  <c r="K9" i="209"/>
  <c r="K10" i="209"/>
  <c r="K11" i="209"/>
  <c r="K12" i="209"/>
  <c r="K13" i="209"/>
  <c r="K14" i="209"/>
  <c r="K15" i="209"/>
  <c r="K16" i="209"/>
  <c r="K17" i="209"/>
  <c r="K18" i="209"/>
  <c r="K19" i="209"/>
  <c r="K20" i="209"/>
  <c r="K21" i="209"/>
  <c r="K22" i="209"/>
  <c r="K23" i="209"/>
  <c r="K24" i="209"/>
  <c r="K25" i="209"/>
  <c r="K26" i="209"/>
  <c r="K27" i="209"/>
  <c r="K28" i="209"/>
  <c r="K29" i="209"/>
  <c r="K30" i="209"/>
  <c r="K31" i="209"/>
  <c r="J7" i="209"/>
  <c r="J8" i="209"/>
  <c r="J9" i="209"/>
  <c r="J10" i="209"/>
  <c r="J11" i="209"/>
  <c r="J12" i="209"/>
  <c r="J13" i="209"/>
  <c r="J14" i="209"/>
  <c r="J15" i="209"/>
  <c r="J16" i="209"/>
  <c r="J17" i="209"/>
  <c r="J18" i="209"/>
  <c r="J19" i="209"/>
  <c r="J20" i="209"/>
  <c r="J21" i="209"/>
  <c r="J22" i="209"/>
  <c r="J23" i="209"/>
  <c r="J24" i="209"/>
  <c r="J25" i="209"/>
  <c r="J26" i="209"/>
  <c r="J27" i="209"/>
  <c r="J28" i="209"/>
  <c r="J29" i="209"/>
  <c r="J30" i="209"/>
  <c r="J31" i="209"/>
  <c r="F7" i="209"/>
  <c r="F8" i="209"/>
  <c r="F9" i="209"/>
  <c r="F10" i="209"/>
  <c r="F11" i="209"/>
  <c r="F12" i="209"/>
  <c r="F13" i="209"/>
  <c r="F14" i="209"/>
  <c r="F15" i="209"/>
  <c r="F16" i="209"/>
  <c r="F17" i="209"/>
  <c r="F18" i="209"/>
  <c r="F19" i="209"/>
  <c r="F20" i="209"/>
  <c r="F21" i="209"/>
  <c r="F22" i="209"/>
  <c r="F23" i="209"/>
  <c r="F24" i="209"/>
  <c r="F25" i="209"/>
  <c r="F26" i="209"/>
  <c r="F27" i="209"/>
  <c r="F28" i="209"/>
  <c r="F29" i="209"/>
  <c r="F30" i="209"/>
  <c r="F31" i="209"/>
  <c r="S9" i="207"/>
  <c r="S10" i="207"/>
  <c r="S11" i="207"/>
  <c r="S12" i="207"/>
  <c r="S13" i="207"/>
  <c r="S14" i="207"/>
  <c r="S15" i="207"/>
  <c r="S16" i="207"/>
  <c r="S17" i="207"/>
  <c r="S8" i="207"/>
  <c r="P8" i="207"/>
  <c r="P9" i="207"/>
  <c r="P10" i="207"/>
  <c r="P11" i="207"/>
  <c r="P12" i="207"/>
  <c r="P13" i="207"/>
  <c r="P14" i="207"/>
  <c r="P15" i="207"/>
  <c r="P16" i="207"/>
  <c r="P17" i="207"/>
  <c r="O8" i="207"/>
  <c r="O9" i="207"/>
  <c r="O10" i="207"/>
  <c r="O11" i="207"/>
  <c r="O12" i="207"/>
  <c r="O13" i="207"/>
  <c r="O14" i="207"/>
  <c r="O15" i="207"/>
  <c r="O16" i="207"/>
  <c r="O17" i="207"/>
  <c r="N8" i="207"/>
  <c r="N9" i="207"/>
  <c r="N10" i="207"/>
  <c r="N11" i="207"/>
  <c r="N12" i="207"/>
  <c r="N13" i="207"/>
  <c r="N14" i="207"/>
  <c r="N15" i="207"/>
  <c r="N16" i="207"/>
  <c r="N17" i="207"/>
  <c r="J8" i="207"/>
  <c r="J9" i="207"/>
  <c r="J10" i="207"/>
  <c r="J11" i="207"/>
  <c r="J12" i="207"/>
  <c r="J13" i="207"/>
  <c r="J14" i="207"/>
  <c r="J15" i="207"/>
  <c r="J16" i="207"/>
  <c r="J17" i="207"/>
  <c r="E7" i="206"/>
  <c r="E12" i="206" s="1"/>
  <c r="G7" i="206"/>
  <c r="H7" i="206"/>
  <c r="H12" i="206" s="1"/>
  <c r="I7" i="206"/>
  <c r="I12" i="206" s="1"/>
  <c r="D7" i="206"/>
  <c r="D12" i="206" s="1"/>
  <c r="L8" i="206"/>
  <c r="L9" i="206"/>
  <c r="L10" i="206"/>
  <c r="L11" i="206"/>
  <c r="K8" i="206"/>
  <c r="K9" i="206"/>
  <c r="K10" i="206"/>
  <c r="K11" i="206"/>
  <c r="J8" i="206"/>
  <c r="J9" i="206"/>
  <c r="J10" i="206"/>
  <c r="J11" i="206"/>
  <c r="F8" i="206"/>
  <c r="F9" i="206"/>
  <c r="F10" i="206"/>
  <c r="F11" i="206"/>
  <c r="E7" i="204"/>
  <c r="G7" i="204"/>
  <c r="H7" i="204"/>
  <c r="I7" i="204"/>
  <c r="D7" i="204"/>
  <c r="L8" i="204"/>
  <c r="L10" i="204"/>
  <c r="K8" i="204"/>
  <c r="K10" i="204"/>
  <c r="J8" i="204"/>
  <c r="J10" i="204"/>
  <c r="F8" i="204"/>
  <c r="F7" i="204" s="1"/>
  <c r="F10" i="204"/>
  <c r="E6" i="205"/>
  <c r="G6" i="205"/>
  <c r="H6" i="205"/>
  <c r="I6" i="205"/>
  <c r="D6" i="205"/>
  <c r="L7" i="205"/>
  <c r="L8" i="205"/>
  <c r="L9" i="205"/>
  <c r="L10" i="205"/>
  <c r="L11" i="205"/>
  <c r="L12" i="205"/>
  <c r="L13" i="205"/>
  <c r="L14" i="205"/>
  <c r="L15" i="205"/>
  <c r="L16" i="205"/>
  <c r="L17" i="205"/>
  <c r="K7" i="205"/>
  <c r="K8" i="205"/>
  <c r="K9" i="205"/>
  <c r="K10" i="205"/>
  <c r="K11" i="205"/>
  <c r="K12" i="205"/>
  <c r="K13" i="205"/>
  <c r="K14" i="205"/>
  <c r="K15" i="205"/>
  <c r="K16" i="205"/>
  <c r="K17" i="205"/>
  <c r="J7" i="205"/>
  <c r="J8" i="205"/>
  <c r="J9" i="205"/>
  <c r="J10" i="205"/>
  <c r="J11" i="205"/>
  <c r="J12" i="205"/>
  <c r="J13" i="205"/>
  <c r="J14" i="205"/>
  <c r="J15" i="205"/>
  <c r="J16" i="205"/>
  <c r="J17" i="205"/>
  <c r="F7" i="205"/>
  <c r="F8" i="205"/>
  <c r="F9" i="205"/>
  <c r="F10" i="205"/>
  <c r="F11" i="205"/>
  <c r="F12" i="205"/>
  <c r="F13" i="205"/>
  <c r="F14" i="205"/>
  <c r="F15" i="205"/>
  <c r="F16" i="205"/>
  <c r="F17" i="205"/>
  <c r="S9" i="203"/>
  <c r="S10" i="203"/>
  <c r="S11" i="203"/>
  <c r="S12" i="203"/>
  <c r="S13" i="203"/>
  <c r="S14" i="203"/>
  <c r="S15" i="203"/>
  <c r="S16" i="203"/>
  <c r="S17" i="203"/>
  <c r="S8" i="203"/>
  <c r="P8" i="203"/>
  <c r="P9" i="203"/>
  <c r="P10" i="203"/>
  <c r="P11" i="203"/>
  <c r="P12" i="203"/>
  <c r="P13" i="203"/>
  <c r="P14" i="203"/>
  <c r="P15" i="203"/>
  <c r="P16" i="203"/>
  <c r="P17" i="203"/>
  <c r="O8" i="203"/>
  <c r="O9" i="203"/>
  <c r="O10" i="203"/>
  <c r="O11" i="203"/>
  <c r="O12" i="203"/>
  <c r="O13" i="203"/>
  <c r="O14" i="203"/>
  <c r="O15" i="203"/>
  <c r="O16" i="203"/>
  <c r="O17" i="203"/>
  <c r="N8" i="203"/>
  <c r="N9" i="203"/>
  <c r="N10" i="203"/>
  <c r="N11" i="203"/>
  <c r="N12" i="203"/>
  <c r="N13" i="203"/>
  <c r="N14" i="203"/>
  <c r="N15" i="203"/>
  <c r="N16" i="203"/>
  <c r="N17" i="203"/>
  <c r="J8" i="203"/>
  <c r="J9" i="203"/>
  <c r="J10" i="203"/>
  <c r="J11" i="203"/>
  <c r="J12" i="203"/>
  <c r="J13" i="203"/>
  <c r="J14" i="203"/>
  <c r="J15" i="203"/>
  <c r="J16" i="203"/>
  <c r="J17" i="203"/>
  <c r="E7" i="202"/>
  <c r="E11" i="202" s="1"/>
  <c r="G7" i="202"/>
  <c r="H7" i="202"/>
  <c r="H11" i="202" s="1"/>
  <c r="I7" i="202"/>
  <c r="I11" i="202" s="1"/>
  <c r="D7" i="202"/>
  <c r="D11" i="202" s="1"/>
  <c r="L8" i="202"/>
  <c r="L9" i="202"/>
  <c r="L10" i="202"/>
  <c r="K8" i="202"/>
  <c r="K9" i="202"/>
  <c r="K10" i="202"/>
  <c r="J8" i="202"/>
  <c r="J9" i="202"/>
  <c r="J10" i="202"/>
  <c r="F8" i="202"/>
  <c r="F9" i="202"/>
  <c r="F10" i="202"/>
  <c r="E7" i="200"/>
  <c r="G7" i="200"/>
  <c r="H7" i="200"/>
  <c r="I7" i="200"/>
  <c r="D7" i="200"/>
  <c r="L8" i="200"/>
  <c r="L10" i="200"/>
  <c r="K8" i="200"/>
  <c r="K10" i="200"/>
  <c r="J8" i="200"/>
  <c r="J10" i="200"/>
  <c r="F8" i="200"/>
  <c r="F7" i="200" s="1"/>
  <c r="F10" i="200"/>
  <c r="E6" i="201"/>
  <c r="G6" i="201"/>
  <c r="H6" i="201"/>
  <c r="I6" i="201"/>
  <c r="D6" i="201"/>
  <c r="L7" i="201"/>
  <c r="L8" i="201"/>
  <c r="L9" i="201"/>
  <c r="L10" i="201"/>
  <c r="L11" i="201"/>
  <c r="L12" i="201"/>
  <c r="L13" i="201"/>
  <c r="L14" i="201"/>
  <c r="L15" i="201"/>
  <c r="L16" i="201"/>
  <c r="L17" i="201"/>
  <c r="L18" i="201"/>
  <c r="L19" i="201"/>
  <c r="L20" i="201"/>
  <c r="L21" i="201"/>
  <c r="L22" i="201"/>
  <c r="L23" i="201"/>
  <c r="L24" i="201"/>
  <c r="L25" i="201"/>
  <c r="L26" i="201"/>
  <c r="L27" i="201"/>
  <c r="L28" i="201"/>
  <c r="L29" i="201"/>
  <c r="L30" i="201"/>
  <c r="L31" i="201"/>
  <c r="K7" i="201"/>
  <c r="K8" i="201"/>
  <c r="K9" i="201"/>
  <c r="K10" i="201"/>
  <c r="K11" i="201"/>
  <c r="K12" i="201"/>
  <c r="K13" i="201"/>
  <c r="K14" i="201"/>
  <c r="K15" i="201"/>
  <c r="K16" i="201"/>
  <c r="K17" i="201"/>
  <c r="K18" i="201"/>
  <c r="K19" i="201"/>
  <c r="K20" i="201"/>
  <c r="K21" i="201"/>
  <c r="K22" i="201"/>
  <c r="K23" i="201"/>
  <c r="K24" i="201"/>
  <c r="K25" i="201"/>
  <c r="K26" i="201"/>
  <c r="K27" i="201"/>
  <c r="K28" i="201"/>
  <c r="K29" i="201"/>
  <c r="K30" i="201"/>
  <c r="K31" i="201"/>
  <c r="J7" i="201"/>
  <c r="J8" i="201"/>
  <c r="J9" i="201"/>
  <c r="J10" i="201"/>
  <c r="J11" i="201"/>
  <c r="J12" i="201"/>
  <c r="J13" i="201"/>
  <c r="J14" i="201"/>
  <c r="J15" i="201"/>
  <c r="J16" i="201"/>
  <c r="J17" i="201"/>
  <c r="J18" i="201"/>
  <c r="J19" i="201"/>
  <c r="J20" i="201"/>
  <c r="J21" i="201"/>
  <c r="J22" i="201"/>
  <c r="J23" i="201"/>
  <c r="J24" i="201"/>
  <c r="J25" i="201"/>
  <c r="J26" i="201"/>
  <c r="J27" i="201"/>
  <c r="J28" i="201"/>
  <c r="J29" i="201"/>
  <c r="J30" i="201"/>
  <c r="J31" i="201"/>
  <c r="F7" i="201"/>
  <c r="F8" i="201"/>
  <c r="F9" i="201"/>
  <c r="F10" i="201"/>
  <c r="F11" i="201"/>
  <c r="F12" i="201"/>
  <c r="F13" i="201"/>
  <c r="F14" i="201"/>
  <c r="F15" i="201"/>
  <c r="F16" i="201"/>
  <c r="F17" i="201"/>
  <c r="F18" i="201"/>
  <c r="F19" i="201"/>
  <c r="F20" i="201"/>
  <c r="F21" i="201"/>
  <c r="F22" i="201"/>
  <c r="F23" i="201"/>
  <c r="F24" i="201"/>
  <c r="F25" i="201"/>
  <c r="F26" i="201"/>
  <c r="F27" i="201"/>
  <c r="F28" i="201"/>
  <c r="F29" i="201"/>
  <c r="F30" i="201"/>
  <c r="F31" i="201"/>
  <c r="S9" i="199"/>
  <c r="S10" i="199"/>
  <c r="S11" i="199"/>
  <c r="S8" i="199"/>
  <c r="P8" i="199"/>
  <c r="P9" i="199"/>
  <c r="P10" i="199"/>
  <c r="P11" i="199"/>
  <c r="O8" i="199"/>
  <c r="O9" i="199"/>
  <c r="O10" i="199"/>
  <c r="O11" i="199"/>
  <c r="N8" i="199"/>
  <c r="N9" i="199"/>
  <c r="N10" i="199"/>
  <c r="N11" i="199"/>
  <c r="J8" i="199"/>
  <c r="J9" i="199"/>
  <c r="J10" i="199"/>
  <c r="J11" i="199"/>
  <c r="E7" i="198"/>
  <c r="E10" i="198" s="1"/>
  <c r="G7" i="198"/>
  <c r="H7" i="198"/>
  <c r="H10" i="198" s="1"/>
  <c r="I7" i="198"/>
  <c r="I10" i="198" s="1"/>
  <c r="D7" i="198"/>
  <c r="D10" i="198" s="1"/>
  <c r="L8" i="198"/>
  <c r="L9" i="198"/>
  <c r="K8" i="198"/>
  <c r="K9" i="198"/>
  <c r="J8" i="198"/>
  <c r="J9" i="198"/>
  <c r="F8" i="198"/>
  <c r="F9" i="198"/>
  <c r="E7" i="196"/>
  <c r="G7" i="196"/>
  <c r="H7" i="196"/>
  <c r="I7" i="196"/>
  <c r="D7" i="196"/>
  <c r="L8" i="196"/>
  <c r="L10" i="196"/>
  <c r="K8" i="196"/>
  <c r="K10" i="196"/>
  <c r="J8" i="196"/>
  <c r="J10" i="196"/>
  <c r="F8" i="196"/>
  <c r="F7" i="196" s="1"/>
  <c r="F10" i="196"/>
  <c r="E6" i="197"/>
  <c r="G6" i="197"/>
  <c r="H6" i="197"/>
  <c r="I6" i="197"/>
  <c r="D6" i="197"/>
  <c r="L7" i="197"/>
  <c r="L8" i="197"/>
  <c r="L9" i="197"/>
  <c r="L10" i="197"/>
  <c r="L11" i="197"/>
  <c r="L12" i="197"/>
  <c r="L13" i="197"/>
  <c r="L14" i="197"/>
  <c r="L15" i="197"/>
  <c r="L16" i="197"/>
  <c r="L17" i="197"/>
  <c r="L18" i="197"/>
  <c r="L19" i="197"/>
  <c r="L20" i="197"/>
  <c r="L21" i="197"/>
  <c r="L22" i="197"/>
  <c r="L23" i="197"/>
  <c r="L24" i="197"/>
  <c r="L25" i="197"/>
  <c r="L26" i="197"/>
  <c r="L27" i="197"/>
  <c r="L28" i="197"/>
  <c r="L29" i="197"/>
  <c r="L30" i="197"/>
  <c r="L31" i="197"/>
  <c r="K7" i="197"/>
  <c r="K8" i="197"/>
  <c r="K9" i="197"/>
  <c r="K10" i="197"/>
  <c r="K11" i="197"/>
  <c r="K12" i="197"/>
  <c r="K13" i="197"/>
  <c r="K14" i="197"/>
  <c r="K15" i="197"/>
  <c r="K16" i="197"/>
  <c r="K17" i="197"/>
  <c r="K18" i="197"/>
  <c r="K19" i="197"/>
  <c r="K20" i="197"/>
  <c r="K21" i="197"/>
  <c r="K22" i="197"/>
  <c r="K23" i="197"/>
  <c r="K24" i="197"/>
  <c r="K25" i="197"/>
  <c r="K26" i="197"/>
  <c r="K27" i="197"/>
  <c r="K28" i="197"/>
  <c r="K29" i="197"/>
  <c r="K30" i="197"/>
  <c r="K31" i="197"/>
  <c r="J7" i="197"/>
  <c r="J8" i="197"/>
  <c r="J9" i="197"/>
  <c r="J10" i="197"/>
  <c r="J11" i="197"/>
  <c r="J12" i="197"/>
  <c r="J13" i="197"/>
  <c r="J14" i="197"/>
  <c r="J15" i="197"/>
  <c r="J16" i="197"/>
  <c r="J17" i="197"/>
  <c r="J18" i="197"/>
  <c r="J19" i="197"/>
  <c r="J20" i="197"/>
  <c r="J21" i="197"/>
  <c r="J22" i="197"/>
  <c r="J23" i="197"/>
  <c r="J24" i="197"/>
  <c r="J25" i="197"/>
  <c r="J26" i="197"/>
  <c r="J27" i="197"/>
  <c r="J28" i="197"/>
  <c r="J29" i="197"/>
  <c r="J30" i="197"/>
  <c r="J31" i="197"/>
  <c r="F7" i="197"/>
  <c r="F8" i="197"/>
  <c r="F9" i="197"/>
  <c r="F10" i="197"/>
  <c r="F11" i="197"/>
  <c r="F12" i="197"/>
  <c r="F13" i="197"/>
  <c r="F14" i="197"/>
  <c r="F15" i="197"/>
  <c r="F16" i="197"/>
  <c r="F17" i="197"/>
  <c r="F18" i="197"/>
  <c r="F19" i="197"/>
  <c r="F20" i="197"/>
  <c r="F21" i="197"/>
  <c r="F22" i="197"/>
  <c r="F23" i="197"/>
  <c r="F24" i="197"/>
  <c r="F25" i="197"/>
  <c r="F26" i="197"/>
  <c r="F27" i="197"/>
  <c r="F28" i="197"/>
  <c r="F29" i="197"/>
  <c r="F30" i="197"/>
  <c r="F31" i="197"/>
  <c r="S9" i="195"/>
  <c r="S10" i="195"/>
  <c r="S11" i="195"/>
  <c r="S12" i="195"/>
  <c r="S13" i="195"/>
  <c r="S14" i="195"/>
  <c r="S15" i="195"/>
  <c r="S16" i="195"/>
  <c r="S17" i="195"/>
  <c r="S18" i="195"/>
  <c r="S8" i="195"/>
  <c r="P8" i="195"/>
  <c r="P9" i="195"/>
  <c r="P10" i="195"/>
  <c r="P11" i="195"/>
  <c r="P12" i="195"/>
  <c r="P13" i="195"/>
  <c r="P14" i="195"/>
  <c r="P15" i="195"/>
  <c r="P16" i="195"/>
  <c r="P17" i="195"/>
  <c r="P18" i="195"/>
  <c r="O8" i="195"/>
  <c r="O9" i="195"/>
  <c r="O10" i="195"/>
  <c r="O11" i="195"/>
  <c r="O12" i="195"/>
  <c r="O13" i="195"/>
  <c r="O14" i="195"/>
  <c r="O15" i="195"/>
  <c r="O16" i="195"/>
  <c r="O17" i="195"/>
  <c r="O18" i="195"/>
  <c r="N8" i="195"/>
  <c r="N9" i="195"/>
  <c r="N10" i="195"/>
  <c r="N11" i="195"/>
  <c r="N12" i="195"/>
  <c r="N13" i="195"/>
  <c r="N14" i="195"/>
  <c r="N15" i="195"/>
  <c r="N16" i="195"/>
  <c r="N17" i="195"/>
  <c r="N18" i="195"/>
  <c r="J8" i="195"/>
  <c r="J9" i="195"/>
  <c r="J10" i="195"/>
  <c r="J11" i="195"/>
  <c r="J12" i="195"/>
  <c r="J13" i="195"/>
  <c r="J14" i="195"/>
  <c r="J15" i="195"/>
  <c r="J16" i="195"/>
  <c r="J17" i="195"/>
  <c r="J18" i="195"/>
  <c r="E7" i="194"/>
  <c r="E14" i="194" s="1"/>
  <c r="G7" i="194"/>
  <c r="H7" i="194"/>
  <c r="H14" i="194" s="1"/>
  <c r="I7" i="194"/>
  <c r="I14" i="194" s="1"/>
  <c r="D7" i="194"/>
  <c r="D14" i="194" s="1"/>
  <c r="L8" i="194"/>
  <c r="L9" i="194"/>
  <c r="L10" i="194"/>
  <c r="L11" i="194"/>
  <c r="L12" i="194"/>
  <c r="L13" i="194"/>
  <c r="K8" i="194"/>
  <c r="K9" i="194"/>
  <c r="K10" i="194"/>
  <c r="K11" i="194"/>
  <c r="K12" i="194"/>
  <c r="K13" i="194"/>
  <c r="J8" i="194"/>
  <c r="J9" i="194"/>
  <c r="J10" i="194"/>
  <c r="J11" i="194"/>
  <c r="J12" i="194"/>
  <c r="J13" i="194"/>
  <c r="F8" i="194"/>
  <c r="F9" i="194"/>
  <c r="F10" i="194"/>
  <c r="F11" i="194"/>
  <c r="F12" i="194"/>
  <c r="F13" i="194"/>
  <c r="E7" i="192"/>
  <c r="G7" i="192"/>
  <c r="H7" i="192"/>
  <c r="I7" i="192"/>
  <c r="D7" i="192"/>
  <c r="L8" i="192"/>
  <c r="L9" i="192"/>
  <c r="L10" i="192"/>
  <c r="L12" i="192"/>
  <c r="K8" i="192"/>
  <c r="K9" i="192"/>
  <c r="K10" i="192"/>
  <c r="K12" i="192"/>
  <c r="J8" i="192"/>
  <c r="J9" i="192"/>
  <c r="J10" i="192"/>
  <c r="J12" i="192"/>
  <c r="F8" i="192"/>
  <c r="F9" i="192"/>
  <c r="F10" i="192"/>
  <c r="F12" i="192"/>
  <c r="E6" i="193"/>
  <c r="G6" i="193"/>
  <c r="H6" i="193"/>
  <c r="I6" i="193"/>
  <c r="D6" i="193"/>
  <c r="L7" i="193"/>
  <c r="L8" i="193"/>
  <c r="L9" i="193"/>
  <c r="L10" i="193"/>
  <c r="L11" i="193"/>
  <c r="K7" i="193"/>
  <c r="K8" i="193"/>
  <c r="K9" i="193"/>
  <c r="K10" i="193"/>
  <c r="K11" i="193"/>
  <c r="J7" i="193"/>
  <c r="J8" i="193"/>
  <c r="J9" i="193"/>
  <c r="J10" i="193"/>
  <c r="J11" i="193"/>
  <c r="F7" i="193"/>
  <c r="F8" i="193"/>
  <c r="F9" i="193"/>
  <c r="F10" i="193"/>
  <c r="F11" i="193"/>
  <c r="S9" i="191"/>
  <c r="S10" i="191"/>
  <c r="S11" i="191"/>
  <c r="S12" i="191"/>
  <c r="S13" i="191"/>
  <c r="S14" i="191"/>
  <c r="S15" i="191"/>
  <c r="S16" i="191"/>
  <c r="S8" i="191"/>
  <c r="P8" i="191"/>
  <c r="P9" i="191"/>
  <c r="P10" i="191"/>
  <c r="P11" i="191"/>
  <c r="P12" i="191"/>
  <c r="P13" i="191"/>
  <c r="P14" i="191"/>
  <c r="P15" i="191"/>
  <c r="P16" i="191"/>
  <c r="O8" i="191"/>
  <c r="O9" i="191"/>
  <c r="O10" i="191"/>
  <c r="O11" i="191"/>
  <c r="O12" i="191"/>
  <c r="O13" i="191"/>
  <c r="O14" i="191"/>
  <c r="O15" i="191"/>
  <c r="O16" i="191"/>
  <c r="N8" i="191"/>
  <c r="N9" i="191"/>
  <c r="N10" i="191"/>
  <c r="N11" i="191"/>
  <c r="N12" i="191"/>
  <c r="N13" i="191"/>
  <c r="N14" i="191"/>
  <c r="N15" i="191"/>
  <c r="N16" i="191"/>
  <c r="J8" i="191"/>
  <c r="J9" i="191"/>
  <c r="J10" i="191"/>
  <c r="J11" i="191"/>
  <c r="J12" i="191"/>
  <c r="J13" i="191"/>
  <c r="J14" i="191"/>
  <c r="J15" i="191"/>
  <c r="J16" i="191"/>
  <c r="E7" i="190"/>
  <c r="E12" i="190" s="1"/>
  <c r="G7" i="190"/>
  <c r="G12" i="190" s="1"/>
  <c r="H7" i="190"/>
  <c r="H12" i="190" s="1"/>
  <c r="I7" i="190"/>
  <c r="I12" i="190" s="1"/>
  <c r="D7" i="190"/>
  <c r="D12" i="190" s="1"/>
  <c r="L8" i="190"/>
  <c r="L9" i="190"/>
  <c r="L10" i="190"/>
  <c r="L11" i="190"/>
  <c r="K8" i="190"/>
  <c r="K9" i="190"/>
  <c r="K10" i="190"/>
  <c r="K11" i="190"/>
  <c r="J8" i="190"/>
  <c r="J9" i="190"/>
  <c r="J10" i="190"/>
  <c r="J11" i="190"/>
  <c r="F8" i="190"/>
  <c r="F9" i="190"/>
  <c r="F10" i="190"/>
  <c r="F11" i="190"/>
  <c r="E13" i="188"/>
  <c r="G13" i="188"/>
  <c r="H13" i="188"/>
  <c r="I13" i="188"/>
  <c r="D13" i="188"/>
  <c r="E7" i="188"/>
  <c r="G7" i="188"/>
  <c r="H7" i="188"/>
  <c r="I7" i="188"/>
  <c r="D7" i="188"/>
  <c r="L8" i="188"/>
  <c r="L9" i="188"/>
  <c r="L10" i="188"/>
  <c r="L11" i="188"/>
  <c r="L12" i="188"/>
  <c r="L14" i="188"/>
  <c r="L15" i="188"/>
  <c r="L16" i="188"/>
  <c r="L17" i="188"/>
  <c r="L18" i="188"/>
  <c r="K8" i="188"/>
  <c r="K9" i="188"/>
  <c r="K10" i="188"/>
  <c r="K11" i="188"/>
  <c r="K12" i="188"/>
  <c r="K14" i="188"/>
  <c r="K15" i="188"/>
  <c r="K16" i="188"/>
  <c r="K17" i="188"/>
  <c r="K18" i="188"/>
  <c r="J8" i="188"/>
  <c r="J9" i="188"/>
  <c r="J10" i="188"/>
  <c r="J11" i="188"/>
  <c r="J12" i="188"/>
  <c r="J14" i="188"/>
  <c r="J15" i="188"/>
  <c r="J16" i="188"/>
  <c r="J17" i="188"/>
  <c r="J18" i="188"/>
  <c r="F8" i="188"/>
  <c r="F9" i="188"/>
  <c r="F10" i="188"/>
  <c r="F11" i="188"/>
  <c r="F12" i="188"/>
  <c r="F14" i="188"/>
  <c r="F15" i="188"/>
  <c r="F16" i="188"/>
  <c r="F17" i="188"/>
  <c r="F18" i="188"/>
  <c r="E6" i="189"/>
  <c r="G6" i="189"/>
  <c r="H6" i="189"/>
  <c r="I6" i="189"/>
  <c r="D6" i="189"/>
  <c r="L7" i="189"/>
  <c r="L8" i="189"/>
  <c r="L9" i="189"/>
  <c r="L10" i="189"/>
  <c r="L11" i="189"/>
  <c r="L12" i="189"/>
  <c r="L13" i="189"/>
  <c r="L14" i="189"/>
  <c r="L15" i="189"/>
  <c r="L16" i="189"/>
  <c r="L17" i="189"/>
  <c r="L18" i="189"/>
  <c r="K7" i="189"/>
  <c r="K8" i="189"/>
  <c r="K9" i="189"/>
  <c r="K10" i="189"/>
  <c r="K11" i="189"/>
  <c r="K12" i="189"/>
  <c r="K13" i="189"/>
  <c r="K14" i="189"/>
  <c r="K15" i="189"/>
  <c r="K16" i="189"/>
  <c r="K17" i="189"/>
  <c r="K18" i="189"/>
  <c r="J7" i="189"/>
  <c r="J8" i="189"/>
  <c r="J9" i="189"/>
  <c r="J10" i="189"/>
  <c r="J11" i="189"/>
  <c r="J12" i="189"/>
  <c r="J13" i="189"/>
  <c r="J14" i="189"/>
  <c r="J15" i="189"/>
  <c r="J16" i="189"/>
  <c r="J17" i="189"/>
  <c r="J18" i="189"/>
  <c r="F7" i="189"/>
  <c r="F8" i="189"/>
  <c r="F9" i="189"/>
  <c r="F10" i="189"/>
  <c r="F11" i="189"/>
  <c r="F12" i="189"/>
  <c r="F13" i="189"/>
  <c r="F14" i="189"/>
  <c r="F15" i="189"/>
  <c r="F16" i="189"/>
  <c r="F17" i="189"/>
  <c r="F18" i="189"/>
  <c r="S9" i="187"/>
  <c r="S10" i="187"/>
  <c r="S11" i="187"/>
  <c r="S12" i="187"/>
  <c r="S13" i="187"/>
  <c r="S14" i="187"/>
  <c r="S15" i="187"/>
  <c r="S16" i="187"/>
  <c r="S17" i="187"/>
  <c r="S8" i="187"/>
  <c r="P8" i="187"/>
  <c r="P9" i="187"/>
  <c r="P10" i="187"/>
  <c r="P11" i="187"/>
  <c r="P12" i="187"/>
  <c r="P13" i="187"/>
  <c r="P14" i="187"/>
  <c r="P15" i="187"/>
  <c r="P16" i="187"/>
  <c r="P17" i="187"/>
  <c r="O8" i="187"/>
  <c r="O9" i="187"/>
  <c r="O10" i="187"/>
  <c r="O11" i="187"/>
  <c r="O12" i="187"/>
  <c r="O13" i="187"/>
  <c r="O14" i="187"/>
  <c r="O15" i="187"/>
  <c r="O16" i="187"/>
  <c r="O17" i="187"/>
  <c r="N8" i="187"/>
  <c r="N9" i="187"/>
  <c r="N10" i="187"/>
  <c r="N11" i="187"/>
  <c r="N12" i="187"/>
  <c r="N13" i="187"/>
  <c r="N14" i="187"/>
  <c r="N15" i="187"/>
  <c r="N16" i="187"/>
  <c r="N17" i="187"/>
  <c r="J8" i="187"/>
  <c r="J9" i="187"/>
  <c r="J10" i="187"/>
  <c r="J11" i="187"/>
  <c r="J12" i="187"/>
  <c r="J13" i="187"/>
  <c r="J14" i="187"/>
  <c r="J15" i="187"/>
  <c r="J16" i="187"/>
  <c r="J17" i="187"/>
  <c r="E7" i="186"/>
  <c r="E12" i="186" s="1"/>
  <c r="G7" i="186"/>
  <c r="H7" i="186"/>
  <c r="H12" i="186" s="1"/>
  <c r="I7" i="186"/>
  <c r="I12" i="186" s="1"/>
  <c r="D7" i="186"/>
  <c r="D12" i="186" s="1"/>
  <c r="L8" i="186"/>
  <c r="L9" i="186"/>
  <c r="L10" i="186"/>
  <c r="L11" i="186"/>
  <c r="K8" i="186"/>
  <c r="K9" i="186"/>
  <c r="K10" i="186"/>
  <c r="K11" i="186"/>
  <c r="J8" i="186"/>
  <c r="J9" i="186"/>
  <c r="J10" i="186"/>
  <c r="J11" i="186"/>
  <c r="F8" i="186"/>
  <c r="F9" i="186"/>
  <c r="F10" i="186"/>
  <c r="F11" i="186"/>
  <c r="E12" i="184"/>
  <c r="G12" i="184"/>
  <c r="H12" i="184"/>
  <c r="I12" i="184"/>
  <c r="D12" i="184"/>
  <c r="E7" i="184"/>
  <c r="G7" i="184"/>
  <c r="H7" i="184"/>
  <c r="I7" i="184"/>
  <c r="D7" i="184"/>
  <c r="L8" i="184"/>
  <c r="L9" i="184"/>
  <c r="L10" i="184"/>
  <c r="L11" i="184"/>
  <c r="L13" i="184"/>
  <c r="L14" i="184"/>
  <c r="L15" i="184"/>
  <c r="L16" i="184"/>
  <c r="K8" i="184"/>
  <c r="K9" i="184"/>
  <c r="K10" i="184"/>
  <c r="K11" i="184"/>
  <c r="K13" i="184"/>
  <c r="K14" i="184"/>
  <c r="K15" i="184"/>
  <c r="K16" i="184"/>
  <c r="J8" i="184"/>
  <c r="J9" i="184"/>
  <c r="J10" i="184"/>
  <c r="J11" i="184"/>
  <c r="J13" i="184"/>
  <c r="J14" i="184"/>
  <c r="J15" i="184"/>
  <c r="J16" i="184"/>
  <c r="F8" i="184"/>
  <c r="F9" i="184"/>
  <c r="F10" i="184"/>
  <c r="F11" i="184"/>
  <c r="F13" i="184"/>
  <c r="F14" i="184"/>
  <c r="F15" i="184"/>
  <c r="F16" i="184"/>
  <c r="E6" i="185"/>
  <c r="G6" i="185"/>
  <c r="H6" i="185"/>
  <c r="I6" i="185"/>
  <c r="D6" i="185"/>
  <c r="L7" i="185"/>
  <c r="L8" i="185"/>
  <c r="L9" i="185"/>
  <c r="L10" i="185"/>
  <c r="L11" i="185"/>
  <c r="L12" i="185"/>
  <c r="L13" i="185"/>
  <c r="L14" i="185"/>
  <c r="L15" i="185"/>
  <c r="L16" i="185"/>
  <c r="L17" i="185"/>
  <c r="L18" i="185"/>
  <c r="L19" i="185"/>
  <c r="L20" i="185"/>
  <c r="L21" i="185"/>
  <c r="L22" i="185"/>
  <c r="L23" i="185"/>
  <c r="L24" i="185"/>
  <c r="L25" i="185"/>
  <c r="L26" i="185"/>
  <c r="L27" i="185"/>
  <c r="K7" i="185"/>
  <c r="K8" i="185"/>
  <c r="K9" i="185"/>
  <c r="K10" i="185"/>
  <c r="K11" i="185"/>
  <c r="K12" i="185"/>
  <c r="K13" i="185"/>
  <c r="K14" i="185"/>
  <c r="K15" i="185"/>
  <c r="K16" i="185"/>
  <c r="K17" i="185"/>
  <c r="K18" i="185"/>
  <c r="K19" i="185"/>
  <c r="K20" i="185"/>
  <c r="K21" i="185"/>
  <c r="K22" i="185"/>
  <c r="K23" i="185"/>
  <c r="K24" i="185"/>
  <c r="K25" i="185"/>
  <c r="K26" i="185"/>
  <c r="K27" i="185"/>
  <c r="J7" i="185"/>
  <c r="J8" i="185"/>
  <c r="J9" i="185"/>
  <c r="J10" i="185"/>
  <c r="J11" i="185"/>
  <c r="J12" i="185"/>
  <c r="J13" i="185"/>
  <c r="J14" i="185"/>
  <c r="J15" i="185"/>
  <c r="J16" i="185"/>
  <c r="J17" i="185"/>
  <c r="J18" i="185"/>
  <c r="J19" i="185"/>
  <c r="J20" i="185"/>
  <c r="J21" i="185"/>
  <c r="J22" i="185"/>
  <c r="J23" i="185"/>
  <c r="J24" i="185"/>
  <c r="J25" i="185"/>
  <c r="J26" i="185"/>
  <c r="J27" i="185"/>
  <c r="F7" i="185"/>
  <c r="F8" i="185"/>
  <c r="F9" i="185"/>
  <c r="F10" i="185"/>
  <c r="F11" i="185"/>
  <c r="F12" i="185"/>
  <c r="F13" i="185"/>
  <c r="F14" i="185"/>
  <c r="F15" i="185"/>
  <c r="F16" i="185"/>
  <c r="F17" i="185"/>
  <c r="F18" i="185"/>
  <c r="F19" i="185"/>
  <c r="F20" i="185"/>
  <c r="F21" i="185"/>
  <c r="F22" i="185"/>
  <c r="F23" i="185"/>
  <c r="F24" i="185"/>
  <c r="F25" i="185"/>
  <c r="F26" i="185"/>
  <c r="F27" i="185"/>
  <c r="S9" i="183"/>
  <c r="S10" i="183"/>
  <c r="S11" i="183"/>
  <c r="S12" i="183"/>
  <c r="S13" i="183"/>
  <c r="S14" i="183"/>
  <c r="S15" i="183"/>
  <c r="S16" i="183"/>
  <c r="S17" i="183"/>
  <c r="S18" i="183"/>
  <c r="S19" i="183"/>
  <c r="S20" i="183"/>
  <c r="S21" i="183"/>
  <c r="S22" i="183"/>
  <c r="S23" i="183"/>
  <c r="S24" i="183"/>
  <c r="S8" i="183"/>
  <c r="P8" i="183"/>
  <c r="P9" i="183"/>
  <c r="P10" i="183"/>
  <c r="P11" i="183"/>
  <c r="P12" i="183"/>
  <c r="P13" i="183"/>
  <c r="P14" i="183"/>
  <c r="P15" i="183"/>
  <c r="P16" i="183"/>
  <c r="P17" i="183"/>
  <c r="P18" i="183"/>
  <c r="P19" i="183"/>
  <c r="P20" i="183"/>
  <c r="P21" i="183"/>
  <c r="P22" i="183"/>
  <c r="P23" i="183"/>
  <c r="P24" i="183"/>
  <c r="O8" i="183"/>
  <c r="O9" i="183"/>
  <c r="O10" i="183"/>
  <c r="O11" i="183"/>
  <c r="O12" i="183"/>
  <c r="O13" i="183"/>
  <c r="O14" i="183"/>
  <c r="O15" i="183"/>
  <c r="O16" i="183"/>
  <c r="O17" i="183"/>
  <c r="O18" i="183"/>
  <c r="O19" i="183"/>
  <c r="O20" i="183"/>
  <c r="O21" i="183"/>
  <c r="O22" i="183"/>
  <c r="O23" i="183"/>
  <c r="O24" i="183"/>
  <c r="N8" i="183"/>
  <c r="N9" i="183"/>
  <c r="N10" i="183"/>
  <c r="N11" i="183"/>
  <c r="N12" i="183"/>
  <c r="N13" i="183"/>
  <c r="N14" i="183"/>
  <c r="N15" i="183"/>
  <c r="N16" i="183"/>
  <c r="N17" i="183"/>
  <c r="N18" i="183"/>
  <c r="N19" i="183"/>
  <c r="N20" i="183"/>
  <c r="N21" i="183"/>
  <c r="N22" i="183"/>
  <c r="N23" i="183"/>
  <c r="N24" i="183"/>
  <c r="J8" i="183"/>
  <c r="J9" i="183"/>
  <c r="J10" i="183"/>
  <c r="J11" i="183"/>
  <c r="J12" i="183"/>
  <c r="J13" i="183"/>
  <c r="J14" i="183"/>
  <c r="J15" i="183"/>
  <c r="J16" i="183"/>
  <c r="J17" i="183"/>
  <c r="J18" i="183"/>
  <c r="J19" i="183"/>
  <c r="J20" i="183"/>
  <c r="J21" i="183"/>
  <c r="J22" i="183"/>
  <c r="J23" i="183"/>
  <c r="J24" i="183"/>
  <c r="E7" i="182"/>
  <c r="E13" i="182" s="1"/>
  <c r="G7" i="182"/>
  <c r="H7" i="182"/>
  <c r="H13" i="182" s="1"/>
  <c r="I7" i="182"/>
  <c r="I13" i="182" s="1"/>
  <c r="D7" i="182"/>
  <c r="D13" i="182" s="1"/>
  <c r="L8" i="182"/>
  <c r="L9" i="182"/>
  <c r="L10" i="182"/>
  <c r="L11" i="182"/>
  <c r="L12" i="182"/>
  <c r="K8" i="182"/>
  <c r="K9" i="182"/>
  <c r="K10" i="182"/>
  <c r="K11" i="182"/>
  <c r="K12" i="182"/>
  <c r="J8" i="182"/>
  <c r="J9" i="182"/>
  <c r="J10" i="182"/>
  <c r="J11" i="182"/>
  <c r="J12" i="182"/>
  <c r="F8" i="182"/>
  <c r="F9" i="182"/>
  <c r="F10" i="182"/>
  <c r="F11" i="182"/>
  <c r="F12" i="182"/>
  <c r="E10" i="180"/>
  <c r="G10" i="180"/>
  <c r="H10" i="180"/>
  <c r="I10" i="180"/>
  <c r="D10" i="180"/>
  <c r="E7" i="180"/>
  <c r="G7" i="180"/>
  <c r="H7" i="180"/>
  <c r="I7" i="180"/>
  <c r="D7" i="180"/>
  <c r="L8" i="180"/>
  <c r="L9" i="180"/>
  <c r="L11" i="180"/>
  <c r="L12" i="180"/>
  <c r="K8" i="180"/>
  <c r="K9" i="180"/>
  <c r="K11" i="180"/>
  <c r="K12" i="180"/>
  <c r="J8" i="180"/>
  <c r="J9" i="180"/>
  <c r="J11" i="180"/>
  <c r="J12" i="180"/>
  <c r="F8" i="180"/>
  <c r="F9" i="180"/>
  <c r="F11" i="180"/>
  <c r="F10" i="180" s="1"/>
  <c r="F12" i="180"/>
  <c r="E6" i="181"/>
  <c r="G6" i="181"/>
  <c r="H6" i="181"/>
  <c r="I6" i="181"/>
  <c r="D6" i="181"/>
  <c r="L7" i="181"/>
  <c r="L8" i="181"/>
  <c r="L9" i="181"/>
  <c r="L10" i="181"/>
  <c r="L11" i="181"/>
  <c r="L12" i="181"/>
  <c r="L13" i="181"/>
  <c r="L14" i="181"/>
  <c r="L15" i="181"/>
  <c r="L16" i="181"/>
  <c r="L17" i="181"/>
  <c r="L18" i="181"/>
  <c r="L19" i="181"/>
  <c r="L20" i="181"/>
  <c r="L21" i="181"/>
  <c r="K7" i="181"/>
  <c r="K8" i="181"/>
  <c r="K9" i="181"/>
  <c r="K10" i="181"/>
  <c r="K11" i="181"/>
  <c r="K12" i="181"/>
  <c r="K13" i="181"/>
  <c r="K14" i="181"/>
  <c r="K15" i="181"/>
  <c r="K16" i="181"/>
  <c r="K17" i="181"/>
  <c r="K18" i="181"/>
  <c r="K19" i="181"/>
  <c r="K20" i="181"/>
  <c r="K21" i="181"/>
  <c r="J7" i="181"/>
  <c r="J8" i="181"/>
  <c r="J9" i="181"/>
  <c r="J10" i="181"/>
  <c r="J11" i="181"/>
  <c r="J12" i="181"/>
  <c r="J13" i="181"/>
  <c r="J14" i="181"/>
  <c r="J15" i="181"/>
  <c r="J16" i="181"/>
  <c r="J17" i="181"/>
  <c r="J18" i="181"/>
  <c r="J19" i="181"/>
  <c r="J20" i="181"/>
  <c r="J21" i="181"/>
  <c r="F7" i="181"/>
  <c r="F8" i="181"/>
  <c r="F9" i="181"/>
  <c r="F10" i="181"/>
  <c r="F11" i="181"/>
  <c r="F12" i="181"/>
  <c r="F13" i="181"/>
  <c r="F14" i="181"/>
  <c r="F15" i="181"/>
  <c r="F16" i="181"/>
  <c r="F17" i="181"/>
  <c r="F18" i="181"/>
  <c r="F19" i="181"/>
  <c r="F20" i="181"/>
  <c r="F21" i="181"/>
  <c r="S9" i="179"/>
  <c r="S10" i="179"/>
  <c r="S11" i="179"/>
  <c r="S12" i="179"/>
  <c r="S13" i="179"/>
  <c r="S14" i="179"/>
  <c r="S15" i="179"/>
  <c r="S16" i="179"/>
  <c r="S17" i="179"/>
  <c r="S18" i="179"/>
  <c r="S19" i="179"/>
  <c r="S20" i="179"/>
  <c r="S21" i="179"/>
  <c r="S22" i="179"/>
  <c r="S23" i="179"/>
  <c r="S8" i="179"/>
  <c r="P8" i="179"/>
  <c r="P9" i="179"/>
  <c r="P10" i="179"/>
  <c r="P11" i="179"/>
  <c r="P12" i="179"/>
  <c r="P13" i="179"/>
  <c r="P14" i="179"/>
  <c r="P15" i="179"/>
  <c r="P16" i="179"/>
  <c r="P17" i="179"/>
  <c r="P18" i="179"/>
  <c r="P19" i="179"/>
  <c r="P20" i="179"/>
  <c r="P21" i="179"/>
  <c r="P22" i="179"/>
  <c r="P23" i="179"/>
  <c r="O8" i="179"/>
  <c r="O9" i="179"/>
  <c r="O10" i="179"/>
  <c r="O11" i="179"/>
  <c r="O12" i="179"/>
  <c r="O13" i="179"/>
  <c r="O14" i="179"/>
  <c r="O15" i="179"/>
  <c r="O16" i="179"/>
  <c r="O17" i="179"/>
  <c r="O18" i="179"/>
  <c r="O19" i="179"/>
  <c r="O20" i="179"/>
  <c r="O21" i="179"/>
  <c r="O22" i="179"/>
  <c r="O23" i="179"/>
  <c r="N8" i="179"/>
  <c r="N9" i="179"/>
  <c r="N10" i="179"/>
  <c r="N11" i="179"/>
  <c r="N12" i="179"/>
  <c r="N13" i="179"/>
  <c r="N14" i="179"/>
  <c r="N15" i="179"/>
  <c r="N16" i="179"/>
  <c r="N17" i="179"/>
  <c r="N18" i="179"/>
  <c r="N19" i="179"/>
  <c r="N20" i="179"/>
  <c r="N21" i="179"/>
  <c r="N22" i="179"/>
  <c r="N23" i="179"/>
  <c r="J8" i="179"/>
  <c r="J9" i="179"/>
  <c r="J10" i="179"/>
  <c r="J11" i="179"/>
  <c r="J12" i="179"/>
  <c r="J13" i="179"/>
  <c r="J14" i="179"/>
  <c r="J15" i="179"/>
  <c r="J16" i="179"/>
  <c r="J17" i="179"/>
  <c r="J18" i="179"/>
  <c r="J19" i="179"/>
  <c r="J20" i="179"/>
  <c r="J21" i="179"/>
  <c r="J22" i="179"/>
  <c r="J23" i="179"/>
  <c r="E7" i="178"/>
  <c r="E12" i="178" s="1"/>
  <c r="G7" i="178"/>
  <c r="H7" i="178"/>
  <c r="H12" i="178" s="1"/>
  <c r="I7" i="178"/>
  <c r="I12" i="178" s="1"/>
  <c r="D7" i="178"/>
  <c r="D12" i="178" s="1"/>
  <c r="L8" i="178"/>
  <c r="L9" i="178"/>
  <c r="L10" i="178"/>
  <c r="L11" i="178"/>
  <c r="K8" i="178"/>
  <c r="K9" i="178"/>
  <c r="K10" i="178"/>
  <c r="K11" i="178"/>
  <c r="J8" i="178"/>
  <c r="J9" i="178"/>
  <c r="J10" i="178"/>
  <c r="J11" i="178"/>
  <c r="F8" i="178"/>
  <c r="F9" i="178"/>
  <c r="F10" i="178"/>
  <c r="F11" i="178"/>
  <c r="E9" i="176"/>
  <c r="G9" i="176"/>
  <c r="H9" i="176"/>
  <c r="I9" i="176"/>
  <c r="D9" i="176"/>
  <c r="E7" i="176"/>
  <c r="G7" i="176"/>
  <c r="H7" i="176"/>
  <c r="I7" i="176"/>
  <c r="D7" i="176"/>
  <c r="L8" i="176"/>
  <c r="L10" i="176"/>
  <c r="L11" i="176"/>
  <c r="L12" i="176"/>
  <c r="L13" i="176"/>
  <c r="L14" i="176"/>
  <c r="L15" i="176"/>
  <c r="L16" i="176"/>
  <c r="L17" i="176"/>
  <c r="L18" i="176"/>
  <c r="L19" i="176"/>
  <c r="L20" i="176"/>
  <c r="L21" i="176"/>
  <c r="L22" i="176"/>
  <c r="L23" i="176"/>
  <c r="L24" i="176"/>
  <c r="L25" i="176"/>
  <c r="L26" i="176"/>
  <c r="L27" i="176"/>
  <c r="L28" i="176"/>
  <c r="L29" i="176"/>
  <c r="L30" i="176"/>
  <c r="L31" i="176"/>
  <c r="L32" i="176"/>
  <c r="L33" i="176"/>
  <c r="L34" i="176"/>
  <c r="L35" i="176"/>
  <c r="K8" i="176"/>
  <c r="K10" i="176"/>
  <c r="K11" i="176"/>
  <c r="K12" i="176"/>
  <c r="K13" i="176"/>
  <c r="K14" i="176"/>
  <c r="K15" i="176"/>
  <c r="K16" i="176"/>
  <c r="K17" i="176"/>
  <c r="K18" i="176"/>
  <c r="K19" i="176"/>
  <c r="K20" i="176"/>
  <c r="K21" i="176"/>
  <c r="K22" i="176"/>
  <c r="K23" i="176"/>
  <c r="K24" i="176"/>
  <c r="K25" i="176"/>
  <c r="K26" i="176"/>
  <c r="K27" i="176"/>
  <c r="K28" i="176"/>
  <c r="K29" i="176"/>
  <c r="K30" i="176"/>
  <c r="K31" i="176"/>
  <c r="K32" i="176"/>
  <c r="K33" i="176"/>
  <c r="K34" i="176"/>
  <c r="K35" i="176"/>
  <c r="J8" i="176"/>
  <c r="J10" i="176"/>
  <c r="J11" i="176"/>
  <c r="J12" i="176"/>
  <c r="J13" i="176"/>
  <c r="J14" i="176"/>
  <c r="J15" i="176"/>
  <c r="J16" i="176"/>
  <c r="J17" i="176"/>
  <c r="J18" i="176"/>
  <c r="J19" i="176"/>
  <c r="J20" i="176"/>
  <c r="J21" i="176"/>
  <c r="J22" i="176"/>
  <c r="J23" i="176"/>
  <c r="J24" i="176"/>
  <c r="J25" i="176"/>
  <c r="J26" i="176"/>
  <c r="J27" i="176"/>
  <c r="J28" i="176"/>
  <c r="J29" i="176"/>
  <c r="J30" i="176"/>
  <c r="J31" i="176"/>
  <c r="J32" i="176"/>
  <c r="J33" i="176"/>
  <c r="J34" i="176"/>
  <c r="J35" i="176"/>
  <c r="F8" i="176"/>
  <c r="F7" i="176" s="1"/>
  <c r="F10" i="176"/>
  <c r="F11" i="176"/>
  <c r="F12" i="176"/>
  <c r="F13" i="176"/>
  <c r="F14" i="176"/>
  <c r="F15" i="176"/>
  <c r="F16" i="176"/>
  <c r="F17" i="176"/>
  <c r="F18" i="176"/>
  <c r="F19" i="176"/>
  <c r="F20" i="176"/>
  <c r="F21" i="176"/>
  <c r="F22" i="176"/>
  <c r="F23" i="176"/>
  <c r="F24" i="176"/>
  <c r="F25" i="176"/>
  <c r="F26" i="176"/>
  <c r="F27" i="176"/>
  <c r="F28" i="176"/>
  <c r="F29" i="176"/>
  <c r="F30" i="176"/>
  <c r="F31" i="176"/>
  <c r="F32" i="176"/>
  <c r="F33" i="176"/>
  <c r="F34" i="176"/>
  <c r="F35" i="176"/>
  <c r="E6" i="177"/>
  <c r="G6" i="177"/>
  <c r="H6" i="177"/>
  <c r="I6" i="177"/>
  <c r="D6" i="177"/>
  <c r="L7" i="177"/>
  <c r="L8" i="177"/>
  <c r="L9" i="177"/>
  <c r="L10" i="177"/>
  <c r="L11" i="177"/>
  <c r="L12" i="177"/>
  <c r="L13" i="177"/>
  <c r="L14" i="177"/>
  <c r="L15" i="177"/>
  <c r="L16" i="177"/>
  <c r="L17" i="177"/>
  <c r="L18" i="177"/>
  <c r="L19" i="177"/>
  <c r="L20" i="177"/>
  <c r="L21" i="177"/>
  <c r="L22" i="177"/>
  <c r="L23" i="177"/>
  <c r="L24" i="177"/>
  <c r="L25" i="177"/>
  <c r="L26" i="177"/>
  <c r="L27" i="177"/>
  <c r="L28" i="177"/>
  <c r="L29" i="177"/>
  <c r="L30" i="177"/>
  <c r="L31" i="177"/>
  <c r="K7" i="177"/>
  <c r="K8" i="177"/>
  <c r="K9" i="177"/>
  <c r="K10" i="177"/>
  <c r="K11" i="177"/>
  <c r="K12" i="177"/>
  <c r="K13" i="177"/>
  <c r="K14" i="177"/>
  <c r="K15" i="177"/>
  <c r="K16" i="177"/>
  <c r="K17" i="177"/>
  <c r="K18" i="177"/>
  <c r="K19" i="177"/>
  <c r="K20" i="177"/>
  <c r="K21" i="177"/>
  <c r="K22" i="177"/>
  <c r="K23" i="177"/>
  <c r="K24" i="177"/>
  <c r="K25" i="177"/>
  <c r="K26" i="177"/>
  <c r="K27" i="177"/>
  <c r="K28" i="177"/>
  <c r="K29" i="177"/>
  <c r="K30" i="177"/>
  <c r="K31" i="177"/>
  <c r="J7" i="177"/>
  <c r="J8" i="177"/>
  <c r="J9" i="177"/>
  <c r="J10" i="177"/>
  <c r="J11" i="177"/>
  <c r="J12" i="177"/>
  <c r="J13" i="177"/>
  <c r="J14" i="177"/>
  <c r="J15" i="177"/>
  <c r="J16" i="177"/>
  <c r="J17" i="177"/>
  <c r="J18" i="177"/>
  <c r="J19" i="177"/>
  <c r="J20" i="177"/>
  <c r="J21" i="177"/>
  <c r="J22" i="177"/>
  <c r="J23" i="177"/>
  <c r="J24" i="177"/>
  <c r="J25" i="177"/>
  <c r="J26" i="177"/>
  <c r="J27" i="177"/>
  <c r="J28" i="177"/>
  <c r="J29" i="177"/>
  <c r="J30" i="177"/>
  <c r="J31" i="177"/>
  <c r="F7" i="177"/>
  <c r="F8" i="177"/>
  <c r="F9" i="177"/>
  <c r="F10" i="177"/>
  <c r="F11" i="177"/>
  <c r="F12" i="177"/>
  <c r="F13" i="177"/>
  <c r="F14" i="177"/>
  <c r="F15" i="177"/>
  <c r="F16" i="177"/>
  <c r="F17" i="177"/>
  <c r="F18" i="177"/>
  <c r="F19" i="177"/>
  <c r="F20" i="177"/>
  <c r="F21" i="177"/>
  <c r="F22" i="177"/>
  <c r="F23" i="177"/>
  <c r="F24" i="177"/>
  <c r="F25" i="177"/>
  <c r="F26" i="177"/>
  <c r="F27" i="177"/>
  <c r="F28" i="177"/>
  <c r="F29" i="177"/>
  <c r="F30" i="177"/>
  <c r="F31" i="177"/>
  <c r="S9" i="175"/>
  <c r="S10" i="175"/>
  <c r="S11" i="175"/>
  <c r="S12" i="175"/>
  <c r="S13" i="175"/>
  <c r="S14" i="175"/>
  <c r="S15" i="175"/>
  <c r="S16" i="175"/>
  <c r="S17" i="175"/>
  <c r="S18" i="175"/>
  <c r="S19" i="175"/>
  <c r="S20" i="175"/>
  <c r="S21" i="175"/>
  <c r="S22" i="175"/>
  <c r="S23" i="175"/>
  <c r="S24" i="175"/>
  <c r="S25" i="175"/>
  <c r="S26" i="175"/>
  <c r="S27" i="175"/>
  <c r="S28" i="175"/>
  <c r="S29" i="175"/>
  <c r="S30" i="175"/>
  <c r="S31" i="175"/>
  <c r="S32" i="175"/>
  <c r="S33" i="175"/>
  <c r="S34" i="175"/>
  <c r="S35" i="175"/>
  <c r="S36" i="175"/>
  <c r="S37" i="175"/>
  <c r="S38" i="175"/>
  <c r="S39" i="175"/>
  <c r="S40" i="175"/>
  <c r="S41" i="175"/>
  <c r="S42" i="175"/>
  <c r="S43" i="175"/>
  <c r="S44" i="175"/>
  <c r="S45" i="175"/>
  <c r="S46" i="175"/>
  <c r="S47" i="175"/>
  <c r="S48" i="175"/>
  <c r="S49" i="175"/>
  <c r="S50" i="175"/>
  <c r="S51" i="175"/>
  <c r="S52" i="175"/>
  <c r="S53" i="175"/>
  <c r="S8" i="175"/>
  <c r="P8" i="175"/>
  <c r="P9" i="175"/>
  <c r="P10" i="175"/>
  <c r="P11" i="175"/>
  <c r="P12" i="175"/>
  <c r="P13" i="175"/>
  <c r="P14" i="175"/>
  <c r="P15" i="175"/>
  <c r="P16" i="175"/>
  <c r="P17" i="175"/>
  <c r="P18" i="175"/>
  <c r="P19" i="175"/>
  <c r="P20" i="175"/>
  <c r="P21" i="175"/>
  <c r="P22" i="175"/>
  <c r="P23" i="175"/>
  <c r="P24" i="175"/>
  <c r="P25" i="175"/>
  <c r="P26" i="175"/>
  <c r="P27" i="175"/>
  <c r="P28" i="175"/>
  <c r="P29" i="175"/>
  <c r="P30" i="175"/>
  <c r="P31" i="175"/>
  <c r="P32" i="175"/>
  <c r="P33" i="175"/>
  <c r="P34" i="175"/>
  <c r="P35" i="175"/>
  <c r="P36" i="175"/>
  <c r="P37" i="175"/>
  <c r="P38" i="175"/>
  <c r="P39" i="175"/>
  <c r="P40" i="175"/>
  <c r="P41" i="175"/>
  <c r="P42" i="175"/>
  <c r="P43" i="175"/>
  <c r="P44" i="175"/>
  <c r="P45" i="175"/>
  <c r="P46" i="175"/>
  <c r="P47" i="175"/>
  <c r="P48" i="175"/>
  <c r="P49" i="175"/>
  <c r="P50" i="175"/>
  <c r="P51" i="175"/>
  <c r="P52" i="175"/>
  <c r="P53" i="175"/>
  <c r="O8" i="175"/>
  <c r="O9" i="175"/>
  <c r="O10" i="175"/>
  <c r="O11" i="175"/>
  <c r="O12" i="175"/>
  <c r="O13" i="175"/>
  <c r="O14" i="175"/>
  <c r="O15" i="175"/>
  <c r="O16" i="175"/>
  <c r="O17" i="175"/>
  <c r="O18" i="175"/>
  <c r="O19" i="175"/>
  <c r="O20" i="175"/>
  <c r="O21" i="175"/>
  <c r="O22" i="175"/>
  <c r="O23" i="175"/>
  <c r="O24" i="175"/>
  <c r="O25" i="175"/>
  <c r="O26" i="175"/>
  <c r="O27" i="175"/>
  <c r="O28" i="175"/>
  <c r="O29" i="175"/>
  <c r="O30" i="175"/>
  <c r="O31" i="175"/>
  <c r="O32" i="175"/>
  <c r="O33" i="175"/>
  <c r="O34" i="175"/>
  <c r="O35" i="175"/>
  <c r="O36" i="175"/>
  <c r="O37" i="175"/>
  <c r="O38" i="175"/>
  <c r="O39" i="175"/>
  <c r="O40" i="175"/>
  <c r="O41" i="175"/>
  <c r="O42" i="175"/>
  <c r="O43" i="175"/>
  <c r="O44" i="175"/>
  <c r="O45" i="175"/>
  <c r="O46" i="175"/>
  <c r="O47" i="175"/>
  <c r="O48" i="175"/>
  <c r="O49" i="175"/>
  <c r="O50" i="175"/>
  <c r="O51" i="175"/>
  <c r="O52" i="175"/>
  <c r="O53" i="175"/>
  <c r="N8" i="175"/>
  <c r="N9" i="175"/>
  <c r="N10" i="175"/>
  <c r="N11" i="175"/>
  <c r="N12" i="175"/>
  <c r="N13" i="175"/>
  <c r="N14" i="175"/>
  <c r="N15" i="175"/>
  <c r="N16" i="175"/>
  <c r="N17" i="175"/>
  <c r="N18" i="175"/>
  <c r="N19" i="175"/>
  <c r="N20" i="175"/>
  <c r="N21" i="175"/>
  <c r="N22" i="175"/>
  <c r="N23" i="175"/>
  <c r="N24" i="175"/>
  <c r="N25" i="175"/>
  <c r="N26" i="175"/>
  <c r="N27" i="175"/>
  <c r="N28" i="175"/>
  <c r="N29" i="175"/>
  <c r="N30" i="175"/>
  <c r="N31" i="175"/>
  <c r="N32" i="175"/>
  <c r="N33" i="175"/>
  <c r="N34" i="175"/>
  <c r="N35" i="175"/>
  <c r="N36" i="175"/>
  <c r="N37" i="175"/>
  <c r="N38" i="175"/>
  <c r="N39" i="175"/>
  <c r="N40" i="175"/>
  <c r="N41" i="175"/>
  <c r="N42" i="175"/>
  <c r="N43" i="175"/>
  <c r="N44" i="175"/>
  <c r="N45" i="175"/>
  <c r="N46" i="175"/>
  <c r="N47" i="175"/>
  <c r="N48" i="175"/>
  <c r="N49" i="175"/>
  <c r="N50" i="175"/>
  <c r="N51" i="175"/>
  <c r="N52" i="175"/>
  <c r="N53" i="175"/>
  <c r="J8" i="175"/>
  <c r="J9" i="175"/>
  <c r="J10" i="175"/>
  <c r="J11" i="175"/>
  <c r="J12" i="175"/>
  <c r="J13" i="175"/>
  <c r="J14" i="175"/>
  <c r="J15" i="175"/>
  <c r="J16" i="175"/>
  <c r="J17" i="175"/>
  <c r="J18" i="175"/>
  <c r="J19" i="175"/>
  <c r="J20" i="175"/>
  <c r="J21" i="175"/>
  <c r="J22" i="175"/>
  <c r="J23" i="175"/>
  <c r="J24" i="175"/>
  <c r="J25" i="175"/>
  <c r="J26" i="175"/>
  <c r="J27" i="175"/>
  <c r="J28" i="175"/>
  <c r="J29" i="175"/>
  <c r="J30" i="175"/>
  <c r="J31" i="175"/>
  <c r="J32" i="175"/>
  <c r="J33" i="175"/>
  <c r="J34" i="175"/>
  <c r="J35" i="175"/>
  <c r="J36" i="175"/>
  <c r="J37" i="175"/>
  <c r="J38" i="175"/>
  <c r="J39" i="175"/>
  <c r="J40" i="175"/>
  <c r="J41" i="175"/>
  <c r="J42" i="175"/>
  <c r="J43" i="175"/>
  <c r="J44" i="175"/>
  <c r="J45" i="175"/>
  <c r="J46" i="175"/>
  <c r="J47" i="175"/>
  <c r="J48" i="175"/>
  <c r="J49" i="175"/>
  <c r="J50" i="175"/>
  <c r="J51" i="175"/>
  <c r="J52" i="175"/>
  <c r="J53" i="175"/>
  <c r="E7" i="174"/>
  <c r="E13" i="174" s="1"/>
  <c r="G7" i="174"/>
  <c r="G13" i="174" s="1"/>
  <c r="H7" i="174"/>
  <c r="H13" i="174" s="1"/>
  <c r="I7" i="174"/>
  <c r="I13" i="174" s="1"/>
  <c r="D7" i="174"/>
  <c r="D13" i="174" s="1"/>
  <c r="L8" i="174"/>
  <c r="L9" i="174"/>
  <c r="L10" i="174"/>
  <c r="L11" i="174"/>
  <c r="L12" i="174"/>
  <c r="K8" i="174"/>
  <c r="K9" i="174"/>
  <c r="K10" i="174"/>
  <c r="K11" i="174"/>
  <c r="K12" i="174"/>
  <c r="J8" i="174"/>
  <c r="J9" i="174"/>
  <c r="J10" i="174"/>
  <c r="J11" i="174"/>
  <c r="J12" i="174"/>
  <c r="F8" i="174"/>
  <c r="F9" i="174"/>
  <c r="F10" i="174"/>
  <c r="F11" i="174"/>
  <c r="F12" i="174"/>
  <c r="E10" i="172"/>
  <c r="G10" i="172"/>
  <c r="H10" i="172"/>
  <c r="I10" i="172"/>
  <c r="D10" i="172"/>
  <c r="E7" i="172"/>
  <c r="G7" i="172"/>
  <c r="H7" i="172"/>
  <c r="I7" i="172"/>
  <c r="D7" i="172"/>
  <c r="L8" i="172"/>
  <c r="L9" i="172"/>
  <c r="L11" i="172"/>
  <c r="L12" i="172"/>
  <c r="L13" i="172"/>
  <c r="L14" i="172"/>
  <c r="L15" i="172"/>
  <c r="L16" i="172"/>
  <c r="L17" i="172"/>
  <c r="L18" i="172"/>
  <c r="L19" i="172"/>
  <c r="L20" i="172"/>
  <c r="L21" i="172"/>
  <c r="L22" i="172"/>
  <c r="L23" i="172"/>
  <c r="L24" i="172"/>
  <c r="L25" i="172"/>
  <c r="L26" i="172"/>
  <c r="L27" i="172"/>
  <c r="L28" i="172"/>
  <c r="L29" i="172"/>
  <c r="L30" i="172"/>
  <c r="L31" i="172"/>
  <c r="L32" i="172"/>
  <c r="L33" i="172"/>
  <c r="L34" i="172"/>
  <c r="L35" i="172"/>
  <c r="L36" i="172"/>
  <c r="K8" i="172"/>
  <c r="K9" i="172"/>
  <c r="K11" i="172"/>
  <c r="K12" i="172"/>
  <c r="K13" i="172"/>
  <c r="K14" i="172"/>
  <c r="K15" i="172"/>
  <c r="K16" i="172"/>
  <c r="K17" i="172"/>
  <c r="K18" i="172"/>
  <c r="K19" i="172"/>
  <c r="K20" i="172"/>
  <c r="K21" i="172"/>
  <c r="K22" i="172"/>
  <c r="K23" i="172"/>
  <c r="K24" i="172"/>
  <c r="K25" i="172"/>
  <c r="K26" i="172"/>
  <c r="K27" i="172"/>
  <c r="K28" i="172"/>
  <c r="K29" i="172"/>
  <c r="K30" i="172"/>
  <c r="K31" i="172"/>
  <c r="K32" i="172"/>
  <c r="K33" i="172"/>
  <c r="K34" i="172"/>
  <c r="K35" i="172"/>
  <c r="K36" i="172"/>
  <c r="J8" i="172"/>
  <c r="J9" i="172"/>
  <c r="J11" i="172"/>
  <c r="J12" i="172"/>
  <c r="J13" i="172"/>
  <c r="J14" i="172"/>
  <c r="J15" i="172"/>
  <c r="J16" i="172"/>
  <c r="J17" i="172"/>
  <c r="J18" i="172"/>
  <c r="J19" i="172"/>
  <c r="J20" i="172"/>
  <c r="J21" i="172"/>
  <c r="J22" i="172"/>
  <c r="J23" i="172"/>
  <c r="J24" i="172"/>
  <c r="J25" i="172"/>
  <c r="J26" i="172"/>
  <c r="J27" i="172"/>
  <c r="J28" i="172"/>
  <c r="J29" i="172"/>
  <c r="J30" i="172"/>
  <c r="J31" i="172"/>
  <c r="J32" i="172"/>
  <c r="J33" i="172"/>
  <c r="J34" i="172"/>
  <c r="J35" i="172"/>
  <c r="J36" i="172"/>
  <c r="F8" i="172"/>
  <c r="F9" i="172"/>
  <c r="F11" i="172"/>
  <c r="F12" i="172"/>
  <c r="F13" i="172"/>
  <c r="F14" i="172"/>
  <c r="F15" i="172"/>
  <c r="F16" i="172"/>
  <c r="F17" i="172"/>
  <c r="F18" i="172"/>
  <c r="F19" i="172"/>
  <c r="F20" i="172"/>
  <c r="F21" i="172"/>
  <c r="F22" i="172"/>
  <c r="F23" i="172"/>
  <c r="F24" i="172"/>
  <c r="F25" i="172"/>
  <c r="F26" i="172"/>
  <c r="F27" i="172"/>
  <c r="F28" i="172"/>
  <c r="F29" i="172"/>
  <c r="F30" i="172"/>
  <c r="F31" i="172"/>
  <c r="F32" i="172"/>
  <c r="F33" i="172"/>
  <c r="F34" i="172"/>
  <c r="F35" i="172"/>
  <c r="F36" i="172"/>
  <c r="E6" i="173"/>
  <c r="G6" i="173"/>
  <c r="H6" i="173"/>
  <c r="I6" i="173"/>
  <c r="D6" i="173"/>
  <c r="L7" i="173"/>
  <c r="L8" i="173"/>
  <c r="L9" i="173"/>
  <c r="L10" i="173"/>
  <c r="L11" i="173"/>
  <c r="L12" i="173"/>
  <c r="L13" i="173"/>
  <c r="L14" i="173"/>
  <c r="L15" i="173"/>
  <c r="L16" i="173"/>
  <c r="L17" i="173"/>
  <c r="L18" i="173"/>
  <c r="L19" i="173"/>
  <c r="L20" i="173"/>
  <c r="L21" i="173"/>
  <c r="L22" i="173"/>
  <c r="L23" i="173"/>
  <c r="L24" i="173"/>
  <c r="L25" i="173"/>
  <c r="L26" i="173"/>
  <c r="L27" i="173"/>
  <c r="L28" i="173"/>
  <c r="L29" i="173"/>
  <c r="L30" i="173"/>
  <c r="L31" i="173"/>
  <c r="K7" i="173"/>
  <c r="K8" i="173"/>
  <c r="K9" i="173"/>
  <c r="K10" i="173"/>
  <c r="K11" i="173"/>
  <c r="K12" i="173"/>
  <c r="K13" i="173"/>
  <c r="K14" i="173"/>
  <c r="K15" i="173"/>
  <c r="K16" i="173"/>
  <c r="K17" i="173"/>
  <c r="K18" i="173"/>
  <c r="K19" i="173"/>
  <c r="K20" i="173"/>
  <c r="K21" i="173"/>
  <c r="K22" i="173"/>
  <c r="K23" i="173"/>
  <c r="K24" i="173"/>
  <c r="K25" i="173"/>
  <c r="K26" i="173"/>
  <c r="K27" i="173"/>
  <c r="K28" i="173"/>
  <c r="K29" i="173"/>
  <c r="K30" i="173"/>
  <c r="K31" i="173"/>
  <c r="J7" i="173"/>
  <c r="J8" i="173"/>
  <c r="J9" i="173"/>
  <c r="J10" i="173"/>
  <c r="J11" i="173"/>
  <c r="J12" i="173"/>
  <c r="J13" i="173"/>
  <c r="J14" i="173"/>
  <c r="J15" i="173"/>
  <c r="J16" i="173"/>
  <c r="J17" i="173"/>
  <c r="J18" i="173"/>
  <c r="J19" i="173"/>
  <c r="J20" i="173"/>
  <c r="J21" i="173"/>
  <c r="J22" i="173"/>
  <c r="J23" i="173"/>
  <c r="J24" i="173"/>
  <c r="J25" i="173"/>
  <c r="J26" i="173"/>
  <c r="J27" i="173"/>
  <c r="J28" i="173"/>
  <c r="J29" i="173"/>
  <c r="J30" i="173"/>
  <c r="J31" i="173"/>
  <c r="F7" i="173"/>
  <c r="F8" i="173"/>
  <c r="F9" i="173"/>
  <c r="F10" i="173"/>
  <c r="F11" i="173"/>
  <c r="F12" i="173"/>
  <c r="F13" i="173"/>
  <c r="F14" i="173"/>
  <c r="F15" i="173"/>
  <c r="F16" i="173"/>
  <c r="F17" i="173"/>
  <c r="F18" i="173"/>
  <c r="F19" i="173"/>
  <c r="F20" i="173"/>
  <c r="F21" i="173"/>
  <c r="F22" i="173"/>
  <c r="F23" i="173"/>
  <c r="F24" i="173"/>
  <c r="F25" i="173"/>
  <c r="F26" i="173"/>
  <c r="F27" i="173"/>
  <c r="F28" i="173"/>
  <c r="F29" i="173"/>
  <c r="F30" i="173"/>
  <c r="F31" i="173"/>
  <c r="I7" i="171"/>
  <c r="I17" i="171" s="1"/>
  <c r="K7" i="171"/>
  <c r="L7" i="171"/>
  <c r="L17" i="171" s="1"/>
  <c r="M7" i="171"/>
  <c r="M17" i="171" s="1"/>
  <c r="H7" i="171"/>
  <c r="H17" i="171" s="1"/>
  <c r="S9" i="171"/>
  <c r="S10" i="171"/>
  <c r="S11" i="171"/>
  <c r="S12" i="171"/>
  <c r="S13" i="171"/>
  <c r="S14" i="171"/>
  <c r="S15" i="171"/>
  <c r="S16" i="171"/>
  <c r="S8" i="171"/>
  <c r="P8" i="171"/>
  <c r="P9" i="171"/>
  <c r="P10" i="171"/>
  <c r="P11" i="171"/>
  <c r="P12" i="171"/>
  <c r="P13" i="171"/>
  <c r="P14" i="171"/>
  <c r="P15" i="171"/>
  <c r="P16" i="171"/>
  <c r="O8" i="171"/>
  <c r="O9" i="171"/>
  <c r="O10" i="171"/>
  <c r="O11" i="171"/>
  <c r="O12" i="171"/>
  <c r="O13" i="171"/>
  <c r="O14" i="171"/>
  <c r="O15" i="171"/>
  <c r="O16" i="171"/>
  <c r="N8" i="171"/>
  <c r="N9" i="171"/>
  <c r="N10" i="171"/>
  <c r="N11" i="171"/>
  <c r="N12" i="171"/>
  <c r="N13" i="171"/>
  <c r="N14" i="171"/>
  <c r="N15" i="171"/>
  <c r="N16" i="171"/>
  <c r="J8" i="171"/>
  <c r="J9" i="171"/>
  <c r="J10" i="171"/>
  <c r="J11" i="171"/>
  <c r="J12" i="171"/>
  <c r="J13" i="171"/>
  <c r="J14" i="171"/>
  <c r="J15" i="171"/>
  <c r="J16" i="171"/>
  <c r="E7" i="170"/>
  <c r="E11" i="170" s="1"/>
  <c r="G7" i="170"/>
  <c r="G11" i="170" s="1"/>
  <c r="H7" i="170"/>
  <c r="H11" i="170" s="1"/>
  <c r="I7" i="170"/>
  <c r="I11" i="170" s="1"/>
  <c r="D7" i="170"/>
  <c r="D11" i="170" s="1"/>
  <c r="L8" i="170"/>
  <c r="L9" i="170"/>
  <c r="L10" i="170"/>
  <c r="K8" i="170"/>
  <c r="K9" i="170"/>
  <c r="K10" i="170"/>
  <c r="J8" i="170"/>
  <c r="J9" i="170"/>
  <c r="J10" i="170"/>
  <c r="F8" i="170"/>
  <c r="F9" i="170"/>
  <c r="F10" i="170"/>
  <c r="E11" i="168"/>
  <c r="G11" i="168"/>
  <c r="H11" i="168"/>
  <c r="I11" i="168"/>
  <c r="D11" i="168"/>
  <c r="E7" i="168"/>
  <c r="G7" i="168"/>
  <c r="H7" i="168"/>
  <c r="I7" i="168"/>
  <c r="D7" i="168"/>
  <c r="L8" i="168"/>
  <c r="L9" i="168"/>
  <c r="L10" i="168"/>
  <c r="L12" i="168"/>
  <c r="L13" i="168"/>
  <c r="L14" i="168"/>
  <c r="K8" i="168"/>
  <c r="K9" i="168"/>
  <c r="K10" i="168"/>
  <c r="K12" i="168"/>
  <c r="K13" i="168"/>
  <c r="K14" i="168"/>
  <c r="J8" i="168"/>
  <c r="J9" i="168"/>
  <c r="J10" i="168"/>
  <c r="J12" i="168"/>
  <c r="J13" i="168"/>
  <c r="J14" i="168"/>
  <c r="F8" i="168"/>
  <c r="F9" i="168"/>
  <c r="F10" i="168"/>
  <c r="F12" i="168"/>
  <c r="F13" i="168"/>
  <c r="F14" i="168"/>
  <c r="E6" i="169"/>
  <c r="G6" i="169"/>
  <c r="H6" i="169"/>
  <c r="I6" i="169"/>
  <c r="D6" i="169"/>
  <c r="L7" i="169"/>
  <c r="L8" i="169"/>
  <c r="L9" i="169"/>
  <c r="L10" i="169"/>
  <c r="L11" i="169"/>
  <c r="L12" i="169"/>
  <c r="L13" i="169"/>
  <c r="L14" i="169"/>
  <c r="L15" i="169"/>
  <c r="L16" i="169"/>
  <c r="L17" i="169"/>
  <c r="L18" i="169"/>
  <c r="L19" i="169"/>
  <c r="L20" i="169"/>
  <c r="L21" i="169"/>
  <c r="L22" i="169"/>
  <c r="L23" i="169"/>
  <c r="L24" i="169"/>
  <c r="L25" i="169"/>
  <c r="K7" i="169"/>
  <c r="K8" i="169"/>
  <c r="K9" i="169"/>
  <c r="K10" i="169"/>
  <c r="K11" i="169"/>
  <c r="K12" i="169"/>
  <c r="K13" i="169"/>
  <c r="K14" i="169"/>
  <c r="K15" i="169"/>
  <c r="K16" i="169"/>
  <c r="K17" i="169"/>
  <c r="K18" i="169"/>
  <c r="K19" i="169"/>
  <c r="K20" i="169"/>
  <c r="K21" i="169"/>
  <c r="K22" i="169"/>
  <c r="K23" i="169"/>
  <c r="K24" i="169"/>
  <c r="K25" i="169"/>
  <c r="J7" i="169"/>
  <c r="J8" i="169"/>
  <c r="J9" i="169"/>
  <c r="J10" i="169"/>
  <c r="J11" i="169"/>
  <c r="J12" i="169"/>
  <c r="J13" i="169"/>
  <c r="J14" i="169"/>
  <c r="J15" i="169"/>
  <c r="J16" i="169"/>
  <c r="J17" i="169"/>
  <c r="J18" i="169"/>
  <c r="J19" i="169"/>
  <c r="J20" i="169"/>
  <c r="J21" i="169"/>
  <c r="J22" i="169"/>
  <c r="J23" i="169"/>
  <c r="J24" i="169"/>
  <c r="J25" i="169"/>
  <c r="F7" i="169"/>
  <c r="F8" i="169"/>
  <c r="F9" i="169"/>
  <c r="F10" i="169"/>
  <c r="F11" i="169"/>
  <c r="F12" i="169"/>
  <c r="F13" i="169"/>
  <c r="F14" i="169"/>
  <c r="F15" i="169"/>
  <c r="F16" i="169"/>
  <c r="F17" i="169"/>
  <c r="F18" i="169"/>
  <c r="F19" i="169"/>
  <c r="F20" i="169"/>
  <c r="F21" i="169"/>
  <c r="F22" i="169"/>
  <c r="F23" i="169"/>
  <c r="F24" i="169"/>
  <c r="F25" i="169"/>
  <c r="I7" i="167"/>
  <c r="I18" i="167" s="1"/>
  <c r="K7" i="167"/>
  <c r="K18" i="167" s="1"/>
  <c r="L7" i="167"/>
  <c r="L18" i="167" s="1"/>
  <c r="M7" i="167"/>
  <c r="M18" i="167" s="1"/>
  <c r="H7" i="167"/>
  <c r="H18" i="167" s="1"/>
  <c r="S9" i="167"/>
  <c r="S10" i="167"/>
  <c r="S11" i="167"/>
  <c r="S12" i="167"/>
  <c r="S13" i="167"/>
  <c r="S14" i="167"/>
  <c r="S15" i="167"/>
  <c r="S16" i="167"/>
  <c r="S17" i="167"/>
  <c r="S8" i="167"/>
  <c r="P8" i="167"/>
  <c r="P9" i="167"/>
  <c r="P10" i="167"/>
  <c r="P11" i="167"/>
  <c r="P12" i="167"/>
  <c r="P13" i="167"/>
  <c r="P14" i="167"/>
  <c r="P15" i="167"/>
  <c r="P16" i="167"/>
  <c r="P17" i="167"/>
  <c r="O8" i="167"/>
  <c r="O9" i="167"/>
  <c r="O10" i="167"/>
  <c r="O11" i="167"/>
  <c r="O12" i="167"/>
  <c r="O13" i="167"/>
  <c r="O14" i="167"/>
  <c r="O15" i="167"/>
  <c r="O16" i="167"/>
  <c r="O17" i="167"/>
  <c r="N8" i="167"/>
  <c r="N9" i="167"/>
  <c r="N10" i="167"/>
  <c r="N11" i="167"/>
  <c r="N12" i="167"/>
  <c r="N13" i="167"/>
  <c r="N14" i="167"/>
  <c r="N15" i="167"/>
  <c r="N16" i="167"/>
  <c r="N17" i="167"/>
  <c r="J8" i="167"/>
  <c r="J9" i="167"/>
  <c r="J10" i="167"/>
  <c r="J11" i="167"/>
  <c r="J12" i="167"/>
  <c r="J13" i="167"/>
  <c r="J14" i="167"/>
  <c r="J15" i="167"/>
  <c r="J16" i="167"/>
  <c r="J17" i="167"/>
  <c r="E7" i="166"/>
  <c r="E13" i="166" s="1"/>
  <c r="G7" i="166"/>
  <c r="G13" i="166" s="1"/>
  <c r="H7" i="166"/>
  <c r="H13" i="166" s="1"/>
  <c r="I7" i="166"/>
  <c r="I13" i="166" s="1"/>
  <c r="D7" i="166"/>
  <c r="D13" i="166" s="1"/>
  <c r="L8" i="166"/>
  <c r="L9" i="166"/>
  <c r="L10" i="166"/>
  <c r="L11" i="166"/>
  <c r="L12" i="166"/>
  <c r="K8" i="166"/>
  <c r="K9" i="166"/>
  <c r="K10" i="166"/>
  <c r="K11" i="166"/>
  <c r="K12" i="166"/>
  <c r="J8" i="166"/>
  <c r="J9" i="166"/>
  <c r="J10" i="166"/>
  <c r="J11" i="166"/>
  <c r="J12" i="166"/>
  <c r="F8" i="166"/>
  <c r="F9" i="166"/>
  <c r="F10" i="166"/>
  <c r="F11" i="166"/>
  <c r="F12" i="166"/>
  <c r="E9" i="164"/>
  <c r="G9" i="164"/>
  <c r="H9" i="164"/>
  <c r="I9" i="164"/>
  <c r="D9" i="164"/>
  <c r="E7" i="164"/>
  <c r="G7" i="164"/>
  <c r="H7" i="164"/>
  <c r="I7" i="164"/>
  <c r="D7" i="164"/>
  <c r="L8" i="164"/>
  <c r="L10" i="164"/>
  <c r="L11" i="164"/>
  <c r="L12" i="164"/>
  <c r="L13" i="164"/>
  <c r="K8" i="164"/>
  <c r="K10" i="164"/>
  <c r="K11" i="164"/>
  <c r="K12" i="164"/>
  <c r="K13" i="164"/>
  <c r="J8" i="164"/>
  <c r="J10" i="164"/>
  <c r="J11" i="164"/>
  <c r="J12" i="164"/>
  <c r="J13" i="164"/>
  <c r="F8" i="164"/>
  <c r="F7" i="164" s="1"/>
  <c r="F10" i="164"/>
  <c r="F11" i="164"/>
  <c r="F12" i="164"/>
  <c r="F13" i="164"/>
  <c r="E6" i="165"/>
  <c r="G6" i="165"/>
  <c r="H6" i="165"/>
  <c r="I6" i="165"/>
  <c r="D6" i="165"/>
  <c r="L7" i="165"/>
  <c r="L8" i="165"/>
  <c r="L9" i="165"/>
  <c r="L10" i="165"/>
  <c r="K7" i="165"/>
  <c r="K8" i="165"/>
  <c r="K9" i="165"/>
  <c r="K10" i="165"/>
  <c r="J7" i="165"/>
  <c r="J8" i="165"/>
  <c r="J9" i="165"/>
  <c r="J10" i="165"/>
  <c r="F7" i="165"/>
  <c r="F8" i="165"/>
  <c r="F9" i="165"/>
  <c r="F10" i="165"/>
  <c r="I7" i="163"/>
  <c r="I19" i="163" s="1"/>
  <c r="K7" i="163"/>
  <c r="K19" i="163" s="1"/>
  <c r="L7" i="163"/>
  <c r="L19" i="163" s="1"/>
  <c r="M7" i="163"/>
  <c r="M19" i="163" s="1"/>
  <c r="H7" i="163"/>
  <c r="H19" i="163" s="1"/>
  <c r="S9" i="163"/>
  <c r="S10" i="163"/>
  <c r="S11" i="163"/>
  <c r="S12" i="163"/>
  <c r="S13" i="163"/>
  <c r="S14" i="163"/>
  <c r="S15" i="163"/>
  <c r="S16" i="163"/>
  <c r="S17" i="163"/>
  <c r="S18" i="163"/>
  <c r="S8" i="163"/>
  <c r="P8" i="163"/>
  <c r="P9" i="163"/>
  <c r="P10" i="163"/>
  <c r="P11" i="163"/>
  <c r="P12" i="163"/>
  <c r="P13" i="163"/>
  <c r="P14" i="163"/>
  <c r="P15" i="163"/>
  <c r="P16" i="163"/>
  <c r="P17" i="163"/>
  <c r="P18" i="163"/>
  <c r="O8" i="163"/>
  <c r="O9" i="163"/>
  <c r="O10" i="163"/>
  <c r="O11" i="163"/>
  <c r="O12" i="163"/>
  <c r="O13" i="163"/>
  <c r="O14" i="163"/>
  <c r="O15" i="163"/>
  <c r="O16" i="163"/>
  <c r="O17" i="163"/>
  <c r="O18" i="163"/>
  <c r="N8" i="163"/>
  <c r="N9" i="163"/>
  <c r="N10" i="163"/>
  <c r="N11" i="163"/>
  <c r="N12" i="163"/>
  <c r="N13" i="163"/>
  <c r="N14" i="163"/>
  <c r="N15" i="163"/>
  <c r="N16" i="163"/>
  <c r="N17" i="163"/>
  <c r="N18" i="163"/>
  <c r="J8" i="163"/>
  <c r="J9" i="163"/>
  <c r="J10" i="163"/>
  <c r="J11" i="163"/>
  <c r="J12" i="163"/>
  <c r="J13" i="163"/>
  <c r="J14" i="163"/>
  <c r="J15" i="163"/>
  <c r="J16" i="163"/>
  <c r="J17" i="163"/>
  <c r="J18" i="163"/>
  <c r="E7" i="162"/>
  <c r="E11" i="162" s="1"/>
  <c r="G7" i="162"/>
  <c r="H7" i="162"/>
  <c r="H11" i="162" s="1"/>
  <c r="I7" i="162"/>
  <c r="I11" i="162" s="1"/>
  <c r="D7" i="162"/>
  <c r="D11" i="162" s="1"/>
  <c r="L8" i="162"/>
  <c r="L9" i="162"/>
  <c r="L10" i="162"/>
  <c r="K8" i="162"/>
  <c r="K9" i="162"/>
  <c r="K10" i="162"/>
  <c r="J8" i="162"/>
  <c r="J9" i="162"/>
  <c r="J10" i="162"/>
  <c r="F8" i="162"/>
  <c r="F9" i="162"/>
  <c r="F10" i="162"/>
  <c r="E9" i="160"/>
  <c r="G9" i="160"/>
  <c r="H9" i="160"/>
  <c r="I9" i="160"/>
  <c r="D9" i="160"/>
  <c r="E7" i="160"/>
  <c r="G7" i="160"/>
  <c r="H7" i="160"/>
  <c r="I7" i="160"/>
  <c r="D7" i="160"/>
  <c r="L8" i="160"/>
  <c r="L10" i="160"/>
  <c r="L11" i="160"/>
  <c r="L12" i="160"/>
  <c r="K8" i="160"/>
  <c r="K10" i="160"/>
  <c r="K11" i="160"/>
  <c r="K12" i="160"/>
  <c r="J8" i="160"/>
  <c r="J10" i="160"/>
  <c r="J11" i="160"/>
  <c r="J12" i="160"/>
  <c r="F8" i="160"/>
  <c r="F7" i="160" s="1"/>
  <c r="F10" i="160"/>
  <c r="F11" i="160"/>
  <c r="F12" i="160"/>
  <c r="E6" i="161"/>
  <c r="G6" i="161"/>
  <c r="H6" i="161"/>
  <c r="I6" i="161"/>
  <c r="D6" i="161"/>
  <c r="L7" i="161"/>
  <c r="L8" i="161"/>
  <c r="L9" i="161"/>
  <c r="K7" i="161"/>
  <c r="K8" i="161"/>
  <c r="K9" i="161"/>
  <c r="J7" i="161"/>
  <c r="J8" i="161"/>
  <c r="J9" i="161"/>
  <c r="F7" i="161"/>
  <c r="F8" i="161"/>
  <c r="F9" i="161"/>
  <c r="I7" i="159"/>
  <c r="I26" i="159" s="1"/>
  <c r="K7" i="159"/>
  <c r="K26" i="159" s="1"/>
  <c r="L7" i="159"/>
  <c r="L26" i="159" s="1"/>
  <c r="M7" i="159"/>
  <c r="M26" i="159" s="1"/>
  <c r="H7" i="159"/>
  <c r="H26" i="159" s="1"/>
  <c r="S9" i="159"/>
  <c r="S10" i="159"/>
  <c r="S11" i="159"/>
  <c r="S12" i="159"/>
  <c r="S13" i="159"/>
  <c r="S14" i="159"/>
  <c r="S15" i="159"/>
  <c r="S16" i="159"/>
  <c r="S17" i="159"/>
  <c r="S18" i="159"/>
  <c r="S19" i="159"/>
  <c r="S20" i="159"/>
  <c r="S21" i="159"/>
  <c r="S22" i="159"/>
  <c r="S23" i="159"/>
  <c r="S24" i="159"/>
  <c r="S25" i="159"/>
  <c r="S8" i="159"/>
  <c r="P8" i="159"/>
  <c r="P9" i="159"/>
  <c r="P10" i="159"/>
  <c r="P11" i="159"/>
  <c r="P12" i="159"/>
  <c r="P13" i="159"/>
  <c r="P14" i="159"/>
  <c r="P15" i="159"/>
  <c r="P16" i="159"/>
  <c r="P17" i="159"/>
  <c r="P18" i="159"/>
  <c r="P19" i="159"/>
  <c r="P20" i="159"/>
  <c r="P21" i="159"/>
  <c r="P22" i="159"/>
  <c r="P23" i="159"/>
  <c r="P24" i="159"/>
  <c r="P25" i="159"/>
  <c r="O8" i="159"/>
  <c r="O9" i="159"/>
  <c r="O10" i="159"/>
  <c r="O11" i="159"/>
  <c r="O12" i="159"/>
  <c r="O13" i="159"/>
  <c r="O14" i="159"/>
  <c r="O15" i="159"/>
  <c r="O16" i="159"/>
  <c r="O17" i="159"/>
  <c r="O18" i="159"/>
  <c r="O19" i="159"/>
  <c r="O20" i="159"/>
  <c r="O21" i="159"/>
  <c r="O22" i="159"/>
  <c r="O23" i="159"/>
  <c r="O24" i="159"/>
  <c r="O25" i="159"/>
  <c r="N8" i="159"/>
  <c r="N9" i="159"/>
  <c r="N10" i="159"/>
  <c r="N11" i="159"/>
  <c r="N12" i="159"/>
  <c r="N13" i="159"/>
  <c r="N14" i="159"/>
  <c r="N15" i="159"/>
  <c r="N16" i="159"/>
  <c r="N17" i="159"/>
  <c r="N18" i="159"/>
  <c r="N19" i="159"/>
  <c r="N20" i="159"/>
  <c r="N21" i="159"/>
  <c r="N22" i="159"/>
  <c r="N23" i="159"/>
  <c r="N24" i="159"/>
  <c r="N25" i="159"/>
  <c r="J8" i="159"/>
  <c r="J9" i="159"/>
  <c r="J10" i="159"/>
  <c r="J11" i="159"/>
  <c r="J12" i="159"/>
  <c r="J13" i="159"/>
  <c r="J14" i="159"/>
  <c r="J15" i="159"/>
  <c r="J16" i="159"/>
  <c r="J17" i="159"/>
  <c r="J18" i="159"/>
  <c r="J19" i="159"/>
  <c r="J20" i="159"/>
  <c r="J21" i="159"/>
  <c r="J22" i="159"/>
  <c r="J23" i="159"/>
  <c r="J24" i="159"/>
  <c r="J25" i="159"/>
  <c r="E7" i="158"/>
  <c r="E15" i="158" s="1"/>
  <c r="G7" i="158"/>
  <c r="H7" i="158"/>
  <c r="H15" i="158" s="1"/>
  <c r="I7" i="158"/>
  <c r="I15" i="158" s="1"/>
  <c r="D7" i="158"/>
  <c r="D15" i="158" s="1"/>
  <c r="L8" i="158"/>
  <c r="L9" i="158"/>
  <c r="L10" i="158"/>
  <c r="L11" i="158"/>
  <c r="L12" i="158"/>
  <c r="L13" i="158"/>
  <c r="L14" i="158"/>
  <c r="K8" i="158"/>
  <c r="K9" i="158"/>
  <c r="K10" i="158"/>
  <c r="K11" i="158"/>
  <c r="K12" i="158"/>
  <c r="K13" i="158"/>
  <c r="K14" i="158"/>
  <c r="J8" i="158"/>
  <c r="J9" i="158"/>
  <c r="J10" i="158"/>
  <c r="J11" i="158"/>
  <c r="J12" i="158"/>
  <c r="J13" i="158"/>
  <c r="J14" i="158"/>
  <c r="F8" i="158"/>
  <c r="F9" i="158"/>
  <c r="F10" i="158"/>
  <c r="F11" i="158"/>
  <c r="F12" i="158"/>
  <c r="F13" i="158"/>
  <c r="F14" i="158"/>
  <c r="E12" i="156"/>
  <c r="G12" i="156"/>
  <c r="H12" i="156"/>
  <c r="I12" i="156"/>
  <c r="D12" i="156"/>
  <c r="E7" i="156"/>
  <c r="G7" i="156"/>
  <c r="H7" i="156"/>
  <c r="I7" i="156"/>
  <c r="D7" i="156"/>
  <c r="L8" i="156"/>
  <c r="L9" i="156"/>
  <c r="L10" i="156"/>
  <c r="L11" i="156"/>
  <c r="L13" i="156"/>
  <c r="L14" i="156"/>
  <c r="K8" i="156"/>
  <c r="K9" i="156"/>
  <c r="K10" i="156"/>
  <c r="K11" i="156"/>
  <c r="K13" i="156"/>
  <c r="K14" i="156"/>
  <c r="J8" i="156"/>
  <c r="J9" i="156"/>
  <c r="J10" i="156"/>
  <c r="J11" i="156"/>
  <c r="J13" i="156"/>
  <c r="J14" i="156"/>
  <c r="F8" i="156"/>
  <c r="F9" i="156"/>
  <c r="F10" i="156"/>
  <c r="F11" i="156"/>
  <c r="F13" i="156"/>
  <c r="F12" i="156" s="1"/>
  <c r="F14" i="156"/>
  <c r="E6" i="157"/>
  <c r="G6" i="157"/>
  <c r="H6" i="157"/>
  <c r="I6" i="157"/>
  <c r="D6" i="157"/>
  <c r="L7" i="157"/>
  <c r="L8" i="157"/>
  <c r="L9" i="157"/>
  <c r="L10" i="157"/>
  <c r="L11" i="157"/>
  <c r="L12" i="157"/>
  <c r="L13" i="157"/>
  <c r="L14" i="157"/>
  <c r="L15" i="157"/>
  <c r="L16" i="157"/>
  <c r="L17" i="157"/>
  <c r="L18" i="157"/>
  <c r="L19" i="157"/>
  <c r="L20" i="157"/>
  <c r="L21" i="157"/>
  <c r="L22" i="157"/>
  <c r="L23" i="157"/>
  <c r="L24" i="157"/>
  <c r="L25" i="157"/>
  <c r="L26" i="157"/>
  <c r="L27" i="157"/>
  <c r="L28" i="157"/>
  <c r="L29" i="157"/>
  <c r="L30" i="157"/>
  <c r="L31" i="157"/>
  <c r="K7" i="157"/>
  <c r="K8" i="157"/>
  <c r="K9" i="157"/>
  <c r="K10" i="157"/>
  <c r="K11" i="157"/>
  <c r="K12" i="157"/>
  <c r="K13" i="157"/>
  <c r="K14" i="157"/>
  <c r="K15" i="157"/>
  <c r="K16" i="157"/>
  <c r="K17" i="157"/>
  <c r="K18" i="157"/>
  <c r="K19" i="157"/>
  <c r="K20" i="157"/>
  <c r="K21" i="157"/>
  <c r="K22" i="157"/>
  <c r="K23" i="157"/>
  <c r="K24" i="157"/>
  <c r="K25" i="157"/>
  <c r="K26" i="157"/>
  <c r="K27" i="157"/>
  <c r="K28" i="157"/>
  <c r="K29" i="157"/>
  <c r="K30" i="157"/>
  <c r="K31" i="157"/>
  <c r="J7" i="157"/>
  <c r="J8" i="157"/>
  <c r="J9" i="157"/>
  <c r="J10" i="157"/>
  <c r="J11" i="157"/>
  <c r="J12" i="157"/>
  <c r="J13" i="157"/>
  <c r="J14" i="157"/>
  <c r="J15" i="157"/>
  <c r="J16" i="157"/>
  <c r="J17" i="157"/>
  <c r="J18" i="157"/>
  <c r="J19" i="157"/>
  <c r="J20" i="157"/>
  <c r="J21" i="157"/>
  <c r="J22" i="157"/>
  <c r="J23" i="157"/>
  <c r="J24" i="157"/>
  <c r="J25" i="157"/>
  <c r="J26" i="157"/>
  <c r="J27" i="157"/>
  <c r="J28" i="157"/>
  <c r="J29" i="157"/>
  <c r="J30" i="157"/>
  <c r="J31" i="157"/>
  <c r="F7" i="157"/>
  <c r="F8" i="157"/>
  <c r="F9" i="157"/>
  <c r="F10" i="157"/>
  <c r="F11" i="157"/>
  <c r="F12" i="157"/>
  <c r="F13" i="157"/>
  <c r="F14" i="157"/>
  <c r="F15" i="157"/>
  <c r="F16" i="157"/>
  <c r="F17" i="157"/>
  <c r="F18" i="157"/>
  <c r="F19" i="157"/>
  <c r="F20" i="157"/>
  <c r="F21" i="157"/>
  <c r="F22" i="157"/>
  <c r="F23" i="157"/>
  <c r="F24" i="157"/>
  <c r="F25" i="157"/>
  <c r="F26" i="157"/>
  <c r="F27" i="157"/>
  <c r="F28" i="157"/>
  <c r="F29" i="157"/>
  <c r="F30" i="157"/>
  <c r="F31" i="157"/>
  <c r="I7" i="155"/>
  <c r="I16" i="155" s="1"/>
  <c r="K7" i="155"/>
  <c r="K16" i="155" s="1"/>
  <c r="L7" i="155"/>
  <c r="L16" i="155" s="1"/>
  <c r="M7" i="155"/>
  <c r="M16" i="155" s="1"/>
  <c r="H7" i="155"/>
  <c r="H16" i="155" s="1"/>
  <c r="S9" i="155"/>
  <c r="S10" i="155"/>
  <c r="S11" i="155"/>
  <c r="S12" i="155"/>
  <c r="S13" i="155"/>
  <c r="S14" i="155"/>
  <c r="S15" i="155"/>
  <c r="S8" i="155"/>
  <c r="P8" i="155"/>
  <c r="P9" i="155"/>
  <c r="P10" i="155"/>
  <c r="P11" i="155"/>
  <c r="P12" i="155"/>
  <c r="P13" i="155"/>
  <c r="P14" i="155"/>
  <c r="P15" i="155"/>
  <c r="O8" i="155"/>
  <c r="O9" i="155"/>
  <c r="O10" i="155"/>
  <c r="O11" i="155"/>
  <c r="O12" i="155"/>
  <c r="O13" i="155"/>
  <c r="O14" i="155"/>
  <c r="O15" i="155"/>
  <c r="N8" i="155"/>
  <c r="N9" i="155"/>
  <c r="N10" i="155"/>
  <c r="N11" i="155"/>
  <c r="N12" i="155"/>
  <c r="N13" i="155"/>
  <c r="N14" i="155"/>
  <c r="N15" i="155"/>
  <c r="J8" i="155"/>
  <c r="J9" i="155"/>
  <c r="J10" i="155"/>
  <c r="J11" i="155"/>
  <c r="J12" i="155"/>
  <c r="J13" i="155"/>
  <c r="J14" i="155"/>
  <c r="J15" i="155"/>
  <c r="E7" i="154"/>
  <c r="E10" i="154" s="1"/>
  <c r="G7" i="154"/>
  <c r="H7" i="154"/>
  <c r="H10" i="154" s="1"/>
  <c r="I7" i="154"/>
  <c r="I10" i="154" s="1"/>
  <c r="D7" i="154"/>
  <c r="D10" i="154" s="1"/>
  <c r="L8" i="154"/>
  <c r="L9" i="154"/>
  <c r="K8" i="154"/>
  <c r="K9" i="154"/>
  <c r="J8" i="154"/>
  <c r="J9" i="154"/>
  <c r="F8" i="154"/>
  <c r="F9" i="154"/>
  <c r="E9" i="152"/>
  <c r="G9" i="152"/>
  <c r="H9" i="152"/>
  <c r="I9" i="152"/>
  <c r="D9" i="152"/>
  <c r="E7" i="152"/>
  <c r="G7" i="152"/>
  <c r="H7" i="152"/>
  <c r="I7" i="152"/>
  <c r="D7" i="152"/>
  <c r="L8" i="152"/>
  <c r="L10" i="152"/>
  <c r="L11" i="152"/>
  <c r="L12" i="152"/>
  <c r="L13" i="152"/>
  <c r="L14" i="152"/>
  <c r="L15" i="152"/>
  <c r="L16" i="152"/>
  <c r="L17" i="152"/>
  <c r="L18" i="152"/>
  <c r="L19" i="152"/>
  <c r="L20" i="152"/>
  <c r="L21" i="152"/>
  <c r="L22" i="152"/>
  <c r="L23" i="152"/>
  <c r="L24" i="152"/>
  <c r="L25" i="152"/>
  <c r="K8" i="152"/>
  <c r="K10" i="152"/>
  <c r="K11" i="152"/>
  <c r="K12" i="152"/>
  <c r="K13" i="152"/>
  <c r="K14" i="152"/>
  <c r="K15" i="152"/>
  <c r="K16" i="152"/>
  <c r="K17" i="152"/>
  <c r="K18" i="152"/>
  <c r="K19" i="152"/>
  <c r="K20" i="152"/>
  <c r="K21" i="152"/>
  <c r="K22" i="152"/>
  <c r="K23" i="152"/>
  <c r="K24" i="152"/>
  <c r="K25" i="152"/>
  <c r="J8" i="152"/>
  <c r="J10" i="152"/>
  <c r="J11" i="152"/>
  <c r="J12" i="152"/>
  <c r="J13" i="152"/>
  <c r="J14" i="152"/>
  <c r="J15" i="152"/>
  <c r="J16" i="152"/>
  <c r="J17" i="152"/>
  <c r="J18" i="152"/>
  <c r="J19" i="152"/>
  <c r="J20" i="152"/>
  <c r="J21" i="152"/>
  <c r="J22" i="152"/>
  <c r="J23" i="152"/>
  <c r="J24" i="152"/>
  <c r="J25" i="152"/>
  <c r="F8" i="152"/>
  <c r="F7" i="152" s="1"/>
  <c r="F10" i="152"/>
  <c r="F11" i="152"/>
  <c r="F12" i="152"/>
  <c r="F13" i="152"/>
  <c r="F14" i="152"/>
  <c r="F15" i="152"/>
  <c r="F16" i="152"/>
  <c r="F17" i="152"/>
  <c r="F18" i="152"/>
  <c r="F19" i="152"/>
  <c r="F20" i="152"/>
  <c r="F21" i="152"/>
  <c r="F22" i="152"/>
  <c r="F23" i="152"/>
  <c r="F24" i="152"/>
  <c r="F25" i="152"/>
  <c r="E6" i="153"/>
  <c r="G6" i="153"/>
  <c r="H6" i="153"/>
  <c r="I6" i="153"/>
  <c r="D6" i="153"/>
  <c r="L7" i="153"/>
  <c r="L8" i="153"/>
  <c r="L9" i="153"/>
  <c r="L10" i="153"/>
  <c r="L11" i="153"/>
  <c r="L12" i="153"/>
  <c r="L13" i="153"/>
  <c r="L14" i="153"/>
  <c r="L15" i="153"/>
  <c r="L16" i="153"/>
  <c r="L17" i="153"/>
  <c r="L18" i="153"/>
  <c r="L19" i="153"/>
  <c r="L20" i="153"/>
  <c r="L21" i="153"/>
  <c r="L22" i="153"/>
  <c r="L23" i="153"/>
  <c r="L24" i="153"/>
  <c r="L25" i="153"/>
  <c r="L26" i="153"/>
  <c r="L27" i="153"/>
  <c r="L28" i="153"/>
  <c r="L29" i="153"/>
  <c r="L30" i="153"/>
  <c r="K7" i="153"/>
  <c r="K8" i="153"/>
  <c r="K9" i="153"/>
  <c r="K10" i="153"/>
  <c r="K11" i="153"/>
  <c r="K12" i="153"/>
  <c r="K13" i="153"/>
  <c r="K14" i="153"/>
  <c r="K15" i="153"/>
  <c r="K16" i="153"/>
  <c r="K17" i="153"/>
  <c r="K18" i="153"/>
  <c r="K19" i="153"/>
  <c r="K20" i="153"/>
  <c r="K21" i="153"/>
  <c r="K22" i="153"/>
  <c r="K23" i="153"/>
  <c r="K24" i="153"/>
  <c r="K25" i="153"/>
  <c r="K26" i="153"/>
  <c r="K27" i="153"/>
  <c r="K28" i="153"/>
  <c r="K29" i="153"/>
  <c r="K30" i="153"/>
  <c r="J7" i="153"/>
  <c r="J8" i="153"/>
  <c r="J9" i="153"/>
  <c r="J10" i="153"/>
  <c r="J11" i="153"/>
  <c r="J12" i="153"/>
  <c r="J13" i="153"/>
  <c r="J14" i="153"/>
  <c r="J15" i="153"/>
  <c r="J16" i="153"/>
  <c r="J17" i="153"/>
  <c r="J18" i="153"/>
  <c r="J19" i="153"/>
  <c r="J20" i="153"/>
  <c r="J21" i="153"/>
  <c r="J22" i="153"/>
  <c r="J23" i="153"/>
  <c r="J24" i="153"/>
  <c r="J25" i="153"/>
  <c r="J26" i="153"/>
  <c r="J27" i="153"/>
  <c r="J28" i="153"/>
  <c r="J29" i="153"/>
  <c r="J30" i="153"/>
  <c r="F7" i="153"/>
  <c r="F8" i="153"/>
  <c r="F9" i="153"/>
  <c r="F10" i="153"/>
  <c r="F11" i="153"/>
  <c r="F12" i="153"/>
  <c r="F13" i="153"/>
  <c r="F14" i="153"/>
  <c r="F15" i="153"/>
  <c r="F16" i="153"/>
  <c r="F17" i="153"/>
  <c r="F18" i="153"/>
  <c r="F19" i="153"/>
  <c r="F20" i="153"/>
  <c r="F21" i="153"/>
  <c r="F22" i="153"/>
  <c r="F23" i="153"/>
  <c r="F24" i="153"/>
  <c r="F25" i="153"/>
  <c r="F26" i="153"/>
  <c r="F27" i="153"/>
  <c r="F28" i="153"/>
  <c r="F29" i="153"/>
  <c r="F30" i="153"/>
  <c r="I7" i="151"/>
  <c r="I18" i="151" s="1"/>
  <c r="K7" i="151"/>
  <c r="K18" i="151" s="1"/>
  <c r="L7" i="151"/>
  <c r="L18" i="151" s="1"/>
  <c r="M7" i="151"/>
  <c r="M18" i="151" s="1"/>
  <c r="H7" i="151"/>
  <c r="H18" i="151" s="1"/>
  <c r="S9" i="151"/>
  <c r="S10" i="151"/>
  <c r="S11" i="151"/>
  <c r="S12" i="151"/>
  <c r="S13" i="151"/>
  <c r="S14" i="151"/>
  <c r="S15" i="151"/>
  <c r="S16" i="151"/>
  <c r="S17" i="151"/>
  <c r="S8" i="151"/>
  <c r="P8" i="151"/>
  <c r="P9" i="151"/>
  <c r="P10" i="151"/>
  <c r="P11" i="151"/>
  <c r="P12" i="151"/>
  <c r="P13" i="151"/>
  <c r="P14" i="151"/>
  <c r="P15" i="151"/>
  <c r="P16" i="151"/>
  <c r="P17" i="151"/>
  <c r="O8" i="151"/>
  <c r="O9" i="151"/>
  <c r="O10" i="151"/>
  <c r="O11" i="151"/>
  <c r="O12" i="151"/>
  <c r="O13" i="151"/>
  <c r="O14" i="151"/>
  <c r="O15" i="151"/>
  <c r="O16" i="151"/>
  <c r="O17" i="151"/>
  <c r="N8" i="151"/>
  <c r="N9" i="151"/>
  <c r="N10" i="151"/>
  <c r="N11" i="151"/>
  <c r="N12" i="151"/>
  <c r="N13" i="151"/>
  <c r="N14" i="151"/>
  <c r="N15" i="151"/>
  <c r="N16" i="151"/>
  <c r="N17" i="151"/>
  <c r="J8" i="151"/>
  <c r="J9" i="151"/>
  <c r="J10" i="151"/>
  <c r="J11" i="151"/>
  <c r="J12" i="151"/>
  <c r="J13" i="151"/>
  <c r="J14" i="151"/>
  <c r="J15" i="151"/>
  <c r="J16" i="151"/>
  <c r="J17" i="151"/>
  <c r="E7" i="150"/>
  <c r="E12" i="150" s="1"/>
  <c r="G7" i="150"/>
  <c r="H7" i="150"/>
  <c r="H12" i="150" s="1"/>
  <c r="I7" i="150"/>
  <c r="I12" i="150" s="1"/>
  <c r="D7" i="150"/>
  <c r="D12" i="150" s="1"/>
  <c r="L8" i="150"/>
  <c r="L9" i="150"/>
  <c r="L10" i="150"/>
  <c r="L11" i="150"/>
  <c r="K8" i="150"/>
  <c r="K9" i="150"/>
  <c r="K10" i="150"/>
  <c r="K11" i="150"/>
  <c r="J8" i="150"/>
  <c r="J9" i="150"/>
  <c r="J10" i="150"/>
  <c r="J11" i="150"/>
  <c r="F8" i="150"/>
  <c r="F9" i="150"/>
  <c r="F10" i="150"/>
  <c r="F11" i="150"/>
  <c r="E9" i="148"/>
  <c r="G9" i="148"/>
  <c r="H9" i="148"/>
  <c r="I9" i="148"/>
  <c r="D9" i="148"/>
  <c r="E7" i="148"/>
  <c r="G7" i="148"/>
  <c r="H7" i="148"/>
  <c r="I7" i="148"/>
  <c r="D7" i="148"/>
  <c r="L8" i="148"/>
  <c r="L10" i="148"/>
  <c r="L11" i="148"/>
  <c r="L12" i="148"/>
  <c r="L13" i="148"/>
  <c r="L14" i="148"/>
  <c r="L15" i="148"/>
  <c r="L16" i="148"/>
  <c r="L17" i="148"/>
  <c r="L18" i="148"/>
  <c r="L19" i="148"/>
  <c r="L20" i="148"/>
  <c r="L21" i="148"/>
  <c r="L22" i="148"/>
  <c r="L23" i="148"/>
  <c r="L24" i="148"/>
  <c r="L25" i="148"/>
  <c r="L26" i="148"/>
  <c r="L27" i="148"/>
  <c r="L28" i="148"/>
  <c r="L29" i="148"/>
  <c r="K8" i="148"/>
  <c r="K10" i="148"/>
  <c r="K11" i="148"/>
  <c r="K12" i="148"/>
  <c r="K13" i="148"/>
  <c r="K14" i="148"/>
  <c r="K15" i="148"/>
  <c r="K16" i="148"/>
  <c r="K17" i="148"/>
  <c r="K18" i="148"/>
  <c r="K19" i="148"/>
  <c r="K20" i="148"/>
  <c r="K21" i="148"/>
  <c r="K22" i="148"/>
  <c r="K23" i="148"/>
  <c r="K24" i="148"/>
  <c r="K25" i="148"/>
  <c r="K26" i="148"/>
  <c r="K27" i="148"/>
  <c r="K28" i="148"/>
  <c r="K29" i="148"/>
  <c r="J8" i="148"/>
  <c r="J10" i="148"/>
  <c r="J11" i="148"/>
  <c r="J12" i="148"/>
  <c r="J13" i="148"/>
  <c r="J14" i="148"/>
  <c r="J15" i="148"/>
  <c r="J16" i="148"/>
  <c r="J17" i="148"/>
  <c r="J18" i="148"/>
  <c r="J19" i="148"/>
  <c r="J20" i="148"/>
  <c r="J21" i="148"/>
  <c r="J22" i="148"/>
  <c r="J23" i="148"/>
  <c r="J24" i="148"/>
  <c r="J25" i="148"/>
  <c r="J26" i="148"/>
  <c r="J27" i="148"/>
  <c r="J28" i="148"/>
  <c r="J29" i="148"/>
  <c r="F8" i="148"/>
  <c r="F7" i="148" s="1"/>
  <c r="F10" i="148"/>
  <c r="F11" i="148"/>
  <c r="F12" i="148"/>
  <c r="F13" i="148"/>
  <c r="F14" i="148"/>
  <c r="F15" i="148"/>
  <c r="F16" i="148"/>
  <c r="F17" i="148"/>
  <c r="F18" i="148"/>
  <c r="F19" i="148"/>
  <c r="F20" i="148"/>
  <c r="F21" i="148"/>
  <c r="F22" i="148"/>
  <c r="F23" i="148"/>
  <c r="F24" i="148"/>
  <c r="F25" i="148"/>
  <c r="F26" i="148"/>
  <c r="F27" i="148"/>
  <c r="F28" i="148"/>
  <c r="F29" i="148"/>
  <c r="E6" i="149"/>
  <c r="G6" i="149"/>
  <c r="H6" i="149"/>
  <c r="I6" i="149"/>
  <c r="D6" i="149"/>
  <c r="L7" i="149"/>
  <c r="L8" i="149"/>
  <c r="L9" i="149"/>
  <c r="L10" i="149"/>
  <c r="L11" i="149"/>
  <c r="L12" i="149"/>
  <c r="L13" i="149"/>
  <c r="L14" i="149"/>
  <c r="L15" i="149"/>
  <c r="L16" i="149"/>
  <c r="L17" i="149"/>
  <c r="L18" i="149"/>
  <c r="L19" i="149"/>
  <c r="L20" i="149"/>
  <c r="L21" i="149"/>
  <c r="L22" i="149"/>
  <c r="L23" i="149"/>
  <c r="L24" i="149"/>
  <c r="L25" i="149"/>
  <c r="L26" i="149"/>
  <c r="L27" i="149"/>
  <c r="L28" i="149"/>
  <c r="L29" i="149"/>
  <c r="L30" i="149"/>
  <c r="L31" i="149"/>
  <c r="K7" i="149"/>
  <c r="K8" i="149"/>
  <c r="K9" i="149"/>
  <c r="K10" i="149"/>
  <c r="K11" i="149"/>
  <c r="K12" i="149"/>
  <c r="K13" i="149"/>
  <c r="K14" i="149"/>
  <c r="K15" i="149"/>
  <c r="K16" i="149"/>
  <c r="K17" i="149"/>
  <c r="K18" i="149"/>
  <c r="K19" i="149"/>
  <c r="K20" i="149"/>
  <c r="K21" i="149"/>
  <c r="K22" i="149"/>
  <c r="K23" i="149"/>
  <c r="K24" i="149"/>
  <c r="K25" i="149"/>
  <c r="K26" i="149"/>
  <c r="K27" i="149"/>
  <c r="K28" i="149"/>
  <c r="K29" i="149"/>
  <c r="K30" i="149"/>
  <c r="K31" i="149"/>
  <c r="J7" i="149"/>
  <c r="J8" i="149"/>
  <c r="J9" i="149"/>
  <c r="J10" i="149"/>
  <c r="J11" i="149"/>
  <c r="J12" i="149"/>
  <c r="J13" i="149"/>
  <c r="J14" i="149"/>
  <c r="J15" i="149"/>
  <c r="J16" i="149"/>
  <c r="J17" i="149"/>
  <c r="J18" i="149"/>
  <c r="J19" i="149"/>
  <c r="J20" i="149"/>
  <c r="J21" i="149"/>
  <c r="J22" i="149"/>
  <c r="J23" i="149"/>
  <c r="J24" i="149"/>
  <c r="J25" i="149"/>
  <c r="J26" i="149"/>
  <c r="J27" i="149"/>
  <c r="J28" i="149"/>
  <c r="J29" i="149"/>
  <c r="J30" i="149"/>
  <c r="J31" i="149"/>
  <c r="F7" i="149"/>
  <c r="F8" i="149"/>
  <c r="F9" i="149"/>
  <c r="F10" i="149"/>
  <c r="F11" i="149"/>
  <c r="F12" i="149"/>
  <c r="F13" i="149"/>
  <c r="F14" i="149"/>
  <c r="F15" i="149"/>
  <c r="F16" i="149"/>
  <c r="F17" i="149"/>
  <c r="F18" i="149"/>
  <c r="F19" i="149"/>
  <c r="F20" i="149"/>
  <c r="F21" i="149"/>
  <c r="F22" i="149"/>
  <c r="F23" i="149"/>
  <c r="F24" i="149"/>
  <c r="F25" i="149"/>
  <c r="F26" i="149"/>
  <c r="F27" i="149"/>
  <c r="F28" i="149"/>
  <c r="F29" i="149"/>
  <c r="F30" i="149"/>
  <c r="F31" i="149"/>
  <c r="I7" i="147"/>
  <c r="I23" i="147" s="1"/>
  <c r="K7" i="147"/>
  <c r="L7" i="147"/>
  <c r="L23" i="147" s="1"/>
  <c r="M7" i="147"/>
  <c r="M23" i="147" s="1"/>
  <c r="H7" i="147"/>
  <c r="H23" i="147" s="1"/>
  <c r="S9" i="147"/>
  <c r="S10" i="147"/>
  <c r="S11" i="147"/>
  <c r="S12" i="147"/>
  <c r="S13" i="147"/>
  <c r="S14" i="147"/>
  <c r="S15" i="147"/>
  <c r="S16" i="147"/>
  <c r="S17" i="147"/>
  <c r="S18" i="147"/>
  <c r="S19" i="147"/>
  <c r="S20" i="147"/>
  <c r="S21" i="147"/>
  <c r="S22" i="147"/>
  <c r="S8" i="147"/>
  <c r="P8" i="147"/>
  <c r="P9" i="147"/>
  <c r="P10" i="147"/>
  <c r="P11" i="147"/>
  <c r="P12" i="147"/>
  <c r="P13" i="147"/>
  <c r="P14" i="147"/>
  <c r="P15" i="147"/>
  <c r="P16" i="147"/>
  <c r="P17" i="147"/>
  <c r="P18" i="147"/>
  <c r="P19" i="147"/>
  <c r="P20" i="147"/>
  <c r="P21" i="147"/>
  <c r="P22" i="147"/>
  <c r="O8" i="147"/>
  <c r="O9" i="147"/>
  <c r="O10" i="147"/>
  <c r="O11" i="147"/>
  <c r="O12" i="147"/>
  <c r="O13" i="147"/>
  <c r="O14" i="147"/>
  <c r="O15" i="147"/>
  <c r="O16" i="147"/>
  <c r="O17" i="147"/>
  <c r="O18" i="147"/>
  <c r="O19" i="147"/>
  <c r="O20" i="147"/>
  <c r="O21" i="147"/>
  <c r="O22" i="147"/>
  <c r="N8" i="147"/>
  <c r="N9" i="147"/>
  <c r="N10" i="147"/>
  <c r="N11" i="147"/>
  <c r="N12" i="147"/>
  <c r="N13" i="147"/>
  <c r="N14" i="147"/>
  <c r="N15" i="147"/>
  <c r="N16" i="147"/>
  <c r="N17" i="147"/>
  <c r="N18" i="147"/>
  <c r="N19" i="147"/>
  <c r="N20" i="147"/>
  <c r="N21" i="147"/>
  <c r="N22" i="147"/>
  <c r="J8" i="147"/>
  <c r="J9" i="147"/>
  <c r="J10" i="147"/>
  <c r="J11" i="147"/>
  <c r="J12" i="147"/>
  <c r="J13" i="147"/>
  <c r="J14" i="147"/>
  <c r="J15" i="147"/>
  <c r="J16" i="147"/>
  <c r="J17" i="147"/>
  <c r="J18" i="147"/>
  <c r="J19" i="147"/>
  <c r="J20" i="147"/>
  <c r="J21" i="147"/>
  <c r="J22" i="147"/>
  <c r="E7" i="146"/>
  <c r="E11" i="146" s="1"/>
  <c r="G7" i="146"/>
  <c r="H7" i="146"/>
  <c r="H11" i="146" s="1"/>
  <c r="I7" i="146"/>
  <c r="I11" i="146" s="1"/>
  <c r="D7" i="146"/>
  <c r="D11" i="146" s="1"/>
  <c r="L8" i="146"/>
  <c r="L9" i="146"/>
  <c r="L10" i="146"/>
  <c r="K8" i="146"/>
  <c r="K9" i="146"/>
  <c r="K10" i="146"/>
  <c r="J8" i="146"/>
  <c r="J9" i="146"/>
  <c r="J10" i="146"/>
  <c r="F8" i="146"/>
  <c r="F9" i="146"/>
  <c r="F10" i="146"/>
  <c r="E7" i="144"/>
  <c r="G7" i="144"/>
  <c r="H7" i="144"/>
  <c r="I7" i="144"/>
  <c r="D7" i="144"/>
  <c r="L8" i="144"/>
  <c r="L10" i="144"/>
  <c r="K8" i="144"/>
  <c r="K10" i="144"/>
  <c r="J8" i="144"/>
  <c r="J10" i="144"/>
  <c r="F8" i="144"/>
  <c r="F7" i="144" s="1"/>
  <c r="F10" i="144"/>
  <c r="E6" i="145"/>
  <c r="G6" i="145"/>
  <c r="H6" i="145"/>
  <c r="I6" i="145"/>
  <c r="D6" i="145"/>
  <c r="L7" i="145"/>
  <c r="L8" i="145"/>
  <c r="K7" i="145"/>
  <c r="K8" i="145"/>
  <c r="J7" i="145"/>
  <c r="J8" i="145"/>
  <c r="F7" i="145"/>
  <c r="F8" i="145"/>
  <c r="I7" i="143"/>
  <c r="I17" i="143" s="1"/>
  <c r="K7" i="143"/>
  <c r="K17" i="143" s="1"/>
  <c r="L7" i="143"/>
  <c r="L17" i="143" s="1"/>
  <c r="M7" i="143"/>
  <c r="M17" i="143" s="1"/>
  <c r="H7" i="143"/>
  <c r="H17" i="143" s="1"/>
  <c r="S9" i="143"/>
  <c r="S10" i="143"/>
  <c r="S11" i="143"/>
  <c r="S12" i="143"/>
  <c r="S13" i="143"/>
  <c r="S14" i="143"/>
  <c r="S15" i="143"/>
  <c r="S16" i="143"/>
  <c r="S8" i="143"/>
  <c r="P8" i="143"/>
  <c r="P9" i="143"/>
  <c r="P10" i="143"/>
  <c r="P11" i="143"/>
  <c r="P12" i="143"/>
  <c r="P13" i="143"/>
  <c r="P14" i="143"/>
  <c r="P15" i="143"/>
  <c r="P16" i="143"/>
  <c r="O8" i="143"/>
  <c r="O9" i="143"/>
  <c r="O10" i="143"/>
  <c r="O11" i="143"/>
  <c r="O12" i="143"/>
  <c r="O13" i="143"/>
  <c r="O14" i="143"/>
  <c r="O15" i="143"/>
  <c r="O16" i="143"/>
  <c r="N8" i="143"/>
  <c r="N9" i="143"/>
  <c r="N10" i="143"/>
  <c r="N11" i="143"/>
  <c r="N12" i="143"/>
  <c r="N13" i="143"/>
  <c r="N14" i="143"/>
  <c r="N15" i="143"/>
  <c r="N16" i="143"/>
  <c r="J8" i="143"/>
  <c r="J9" i="143"/>
  <c r="J10" i="143"/>
  <c r="J11" i="143"/>
  <c r="J12" i="143"/>
  <c r="J13" i="143"/>
  <c r="J14" i="143"/>
  <c r="J15" i="143"/>
  <c r="J16" i="143"/>
  <c r="E7" i="142"/>
  <c r="E17" i="142" s="1"/>
  <c r="G7" i="142"/>
  <c r="G17" i="142" s="1"/>
  <c r="H7" i="142"/>
  <c r="H17" i="142" s="1"/>
  <c r="I7" i="142"/>
  <c r="I17" i="142" s="1"/>
  <c r="D7" i="142"/>
  <c r="D17" i="142" s="1"/>
  <c r="L8" i="142"/>
  <c r="L9" i="142"/>
  <c r="L10" i="142"/>
  <c r="L11" i="142"/>
  <c r="L12" i="142"/>
  <c r="L13" i="142"/>
  <c r="L14" i="142"/>
  <c r="L15" i="142"/>
  <c r="L16" i="142"/>
  <c r="K8" i="142"/>
  <c r="K9" i="142"/>
  <c r="K10" i="142"/>
  <c r="K11" i="142"/>
  <c r="K12" i="142"/>
  <c r="K13" i="142"/>
  <c r="K14" i="142"/>
  <c r="K15" i="142"/>
  <c r="K16" i="142"/>
  <c r="J8" i="142"/>
  <c r="J9" i="142"/>
  <c r="J10" i="142"/>
  <c r="J11" i="142"/>
  <c r="J12" i="142"/>
  <c r="J13" i="142"/>
  <c r="J14" i="142"/>
  <c r="J15" i="142"/>
  <c r="J16" i="142"/>
  <c r="F8" i="142"/>
  <c r="F9" i="142"/>
  <c r="F10" i="142"/>
  <c r="F11" i="142"/>
  <c r="F12" i="142"/>
  <c r="F13" i="142"/>
  <c r="F14" i="142"/>
  <c r="F15" i="142"/>
  <c r="F16" i="142"/>
  <c r="E7" i="140"/>
  <c r="G7" i="140"/>
  <c r="H7" i="140"/>
  <c r="I7" i="140"/>
  <c r="D7" i="140"/>
  <c r="L8" i="140"/>
  <c r="L10" i="140"/>
  <c r="K8" i="140"/>
  <c r="K10" i="140"/>
  <c r="J8" i="140"/>
  <c r="J10" i="140"/>
  <c r="F8" i="140"/>
  <c r="F7" i="140" s="1"/>
  <c r="F10" i="140"/>
  <c r="E6" i="141"/>
  <c r="G6" i="141"/>
  <c r="H6" i="141"/>
  <c r="I6" i="141"/>
  <c r="D6" i="141"/>
  <c r="L7" i="141"/>
  <c r="L8" i="141"/>
  <c r="L9" i="141"/>
  <c r="L10" i="141"/>
  <c r="L11" i="141"/>
  <c r="L12" i="141"/>
  <c r="L13" i="141"/>
  <c r="L14" i="141"/>
  <c r="L15" i="141"/>
  <c r="L16" i="141"/>
  <c r="L17" i="141"/>
  <c r="L18" i="141"/>
  <c r="L19" i="141"/>
  <c r="L20" i="141"/>
  <c r="L21" i="141"/>
  <c r="L22" i="141"/>
  <c r="L23" i="141"/>
  <c r="L24" i="141"/>
  <c r="L25" i="141"/>
  <c r="L26" i="141"/>
  <c r="L27" i="141"/>
  <c r="L28" i="141"/>
  <c r="L29" i="141"/>
  <c r="L30" i="141"/>
  <c r="L31" i="141"/>
  <c r="K7" i="141"/>
  <c r="K8" i="141"/>
  <c r="K9" i="141"/>
  <c r="K10" i="141"/>
  <c r="K11" i="141"/>
  <c r="K12" i="141"/>
  <c r="K13" i="141"/>
  <c r="K14" i="141"/>
  <c r="K15" i="141"/>
  <c r="K16" i="141"/>
  <c r="K17" i="141"/>
  <c r="K18" i="141"/>
  <c r="K19" i="141"/>
  <c r="K20" i="141"/>
  <c r="K21" i="141"/>
  <c r="K22" i="141"/>
  <c r="K23" i="141"/>
  <c r="K24" i="141"/>
  <c r="K25" i="141"/>
  <c r="K26" i="141"/>
  <c r="K27" i="141"/>
  <c r="K28" i="141"/>
  <c r="K29" i="141"/>
  <c r="K30" i="141"/>
  <c r="K31" i="141"/>
  <c r="J7" i="141"/>
  <c r="J8" i="141"/>
  <c r="J9" i="141"/>
  <c r="J10" i="141"/>
  <c r="J11" i="141"/>
  <c r="J12" i="141"/>
  <c r="J13" i="141"/>
  <c r="J14" i="141"/>
  <c r="J15" i="141"/>
  <c r="J16" i="141"/>
  <c r="J17" i="141"/>
  <c r="J18" i="141"/>
  <c r="J19" i="141"/>
  <c r="J20" i="141"/>
  <c r="J21" i="141"/>
  <c r="J22" i="141"/>
  <c r="J23" i="141"/>
  <c r="J24" i="141"/>
  <c r="J25" i="141"/>
  <c r="J26" i="141"/>
  <c r="J27" i="141"/>
  <c r="J28" i="141"/>
  <c r="J29" i="141"/>
  <c r="J30" i="141"/>
  <c r="J31" i="141"/>
  <c r="F7" i="141"/>
  <c r="F8" i="141"/>
  <c r="F9" i="141"/>
  <c r="F10" i="141"/>
  <c r="F11" i="141"/>
  <c r="F12" i="141"/>
  <c r="F13" i="141"/>
  <c r="F14" i="141"/>
  <c r="F15" i="141"/>
  <c r="F16" i="141"/>
  <c r="F17" i="141"/>
  <c r="F18" i="141"/>
  <c r="F19" i="141"/>
  <c r="F20" i="141"/>
  <c r="F21" i="141"/>
  <c r="F22" i="141"/>
  <c r="F23" i="141"/>
  <c r="F24" i="141"/>
  <c r="F25" i="141"/>
  <c r="F26" i="141"/>
  <c r="F27" i="141"/>
  <c r="F28" i="141"/>
  <c r="F29" i="141"/>
  <c r="F30" i="141"/>
  <c r="F31" i="141"/>
  <c r="I7" i="139"/>
  <c r="I18" i="139" s="1"/>
  <c r="K7" i="139"/>
  <c r="K18" i="139" s="1"/>
  <c r="L7" i="139"/>
  <c r="L18" i="139" s="1"/>
  <c r="M7" i="139"/>
  <c r="M18" i="139" s="1"/>
  <c r="H7" i="139"/>
  <c r="H18" i="139" s="1"/>
  <c r="S9" i="139"/>
  <c r="S10" i="139"/>
  <c r="S11" i="139"/>
  <c r="S12" i="139"/>
  <c r="S13" i="139"/>
  <c r="S14" i="139"/>
  <c r="S15" i="139"/>
  <c r="S16" i="139"/>
  <c r="S17" i="139"/>
  <c r="S8" i="139"/>
  <c r="P8" i="139"/>
  <c r="P9" i="139"/>
  <c r="P10" i="139"/>
  <c r="P11" i="139"/>
  <c r="P12" i="139"/>
  <c r="P13" i="139"/>
  <c r="P14" i="139"/>
  <c r="P15" i="139"/>
  <c r="P16" i="139"/>
  <c r="P17" i="139"/>
  <c r="O8" i="139"/>
  <c r="O9" i="139"/>
  <c r="O10" i="139"/>
  <c r="O11" i="139"/>
  <c r="O12" i="139"/>
  <c r="O13" i="139"/>
  <c r="O14" i="139"/>
  <c r="O15" i="139"/>
  <c r="O16" i="139"/>
  <c r="O17" i="139"/>
  <c r="N8" i="139"/>
  <c r="N9" i="139"/>
  <c r="N10" i="139"/>
  <c r="N11" i="139"/>
  <c r="N12" i="139"/>
  <c r="N13" i="139"/>
  <c r="N14" i="139"/>
  <c r="N15" i="139"/>
  <c r="N16" i="139"/>
  <c r="N17" i="139"/>
  <c r="J8" i="139"/>
  <c r="J9" i="139"/>
  <c r="J10" i="139"/>
  <c r="J11" i="139"/>
  <c r="J12" i="139"/>
  <c r="J13" i="139"/>
  <c r="J14" i="139"/>
  <c r="J15" i="139"/>
  <c r="J16" i="139"/>
  <c r="J17" i="139"/>
  <c r="E7" i="138"/>
  <c r="E11" i="138" s="1"/>
  <c r="G7" i="138"/>
  <c r="G11" i="138" s="1"/>
  <c r="H7" i="138"/>
  <c r="H11" i="138" s="1"/>
  <c r="I7" i="138"/>
  <c r="I11" i="138" s="1"/>
  <c r="D7" i="138"/>
  <c r="D11" i="138" s="1"/>
  <c r="L8" i="138"/>
  <c r="L9" i="138"/>
  <c r="L10" i="138"/>
  <c r="K8" i="138"/>
  <c r="K9" i="138"/>
  <c r="K10" i="138"/>
  <c r="J8" i="138"/>
  <c r="J9" i="138"/>
  <c r="J10" i="138"/>
  <c r="F8" i="138"/>
  <c r="F9" i="138"/>
  <c r="F10" i="138"/>
  <c r="E14" i="136"/>
  <c r="G14" i="136"/>
  <c r="H14" i="136"/>
  <c r="I14" i="136"/>
  <c r="D14" i="136"/>
  <c r="E7" i="136"/>
  <c r="G7" i="136"/>
  <c r="H7" i="136"/>
  <c r="I7" i="136"/>
  <c r="D7" i="136"/>
  <c r="L8" i="136"/>
  <c r="L9" i="136"/>
  <c r="L10" i="136"/>
  <c r="L11" i="136"/>
  <c r="L12" i="136"/>
  <c r="L13" i="136"/>
  <c r="L15" i="136"/>
  <c r="L16" i="136"/>
  <c r="L17" i="136"/>
  <c r="L18" i="136"/>
  <c r="K8" i="136"/>
  <c r="K9" i="136"/>
  <c r="K10" i="136"/>
  <c r="K11" i="136"/>
  <c r="K12" i="136"/>
  <c r="K13" i="136"/>
  <c r="K15" i="136"/>
  <c r="K16" i="136"/>
  <c r="K17" i="136"/>
  <c r="K18" i="136"/>
  <c r="J8" i="136"/>
  <c r="J9" i="136"/>
  <c r="J10" i="136"/>
  <c r="J11" i="136"/>
  <c r="J12" i="136"/>
  <c r="J13" i="136"/>
  <c r="J15" i="136"/>
  <c r="J16" i="136"/>
  <c r="J17" i="136"/>
  <c r="J18" i="136"/>
  <c r="F8" i="136"/>
  <c r="F9" i="136"/>
  <c r="F10" i="136"/>
  <c r="F11" i="136"/>
  <c r="F12" i="136"/>
  <c r="F13" i="136"/>
  <c r="F15" i="136"/>
  <c r="F16" i="136"/>
  <c r="F17" i="136"/>
  <c r="F18" i="136"/>
  <c r="E6" i="137"/>
  <c r="G6" i="137"/>
  <c r="H6" i="137"/>
  <c r="I6" i="137"/>
  <c r="D6" i="137"/>
  <c r="L7" i="137"/>
  <c r="L8" i="137"/>
  <c r="L9" i="137"/>
  <c r="L10" i="137"/>
  <c r="L11" i="137"/>
  <c r="L12" i="137"/>
  <c r="K7" i="137"/>
  <c r="K8" i="137"/>
  <c r="K9" i="137"/>
  <c r="K10" i="137"/>
  <c r="K11" i="137"/>
  <c r="K12" i="137"/>
  <c r="J7" i="137"/>
  <c r="J8" i="137"/>
  <c r="J9" i="137"/>
  <c r="J10" i="137"/>
  <c r="J11" i="137"/>
  <c r="J12" i="137"/>
  <c r="F7" i="137"/>
  <c r="F8" i="137"/>
  <c r="F9" i="137"/>
  <c r="F10" i="137"/>
  <c r="F11" i="137"/>
  <c r="F12" i="137"/>
  <c r="I7" i="135"/>
  <c r="I11" i="135" s="1"/>
  <c r="K7" i="135"/>
  <c r="K11" i="135" s="1"/>
  <c r="L7" i="135"/>
  <c r="L11" i="135" s="1"/>
  <c r="M7" i="135"/>
  <c r="M11" i="135" s="1"/>
  <c r="H7" i="135"/>
  <c r="H11" i="135" s="1"/>
  <c r="S9" i="135"/>
  <c r="S10" i="135"/>
  <c r="S8" i="135"/>
  <c r="P8" i="135"/>
  <c r="P9" i="135"/>
  <c r="P10" i="135"/>
  <c r="O8" i="135"/>
  <c r="O9" i="135"/>
  <c r="O10" i="135"/>
  <c r="N8" i="135"/>
  <c r="N9" i="135"/>
  <c r="N10" i="135"/>
  <c r="J8" i="135"/>
  <c r="J9" i="135"/>
  <c r="J10" i="135"/>
  <c r="E7" i="134"/>
  <c r="E9" i="134" s="1"/>
  <c r="G7" i="134"/>
  <c r="G9" i="134" s="1"/>
  <c r="H7" i="134"/>
  <c r="H9" i="134" s="1"/>
  <c r="I7" i="134"/>
  <c r="I9" i="134" s="1"/>
  <c r="D7" i="134"/>
  <c r="D9" i="134" s="1"/>
  <c r="L8" i="134"/>
  <c r="K8" i="134"/>
  <c r="J8" i="134"/>
  <c r="F8" i="134"/>
  <c r="F7" i="134" s="1"/>
  <c r="F9" i="134" s="1"/>
  <c r="E9" i="132"/>
  <c r="G9" i="132"/>
  <c r="H9" i="132"/>
  <c r="I9" i="132"/>
  <c r="D9" i="132"/>
  <c r="E7" i="132"/>
  <c r="G7" i="132"/>
  <c r="H7" i="132"/>
  <c r="I7" i="132"/>
  <c r="D7" i="132"/>
  <c r="L8" i="132"/>
  <c r="L10" i="132"/>
  <c r="L11" i="132"/>
  <c r="L12" i="132"/>
  <c r="K8" i="132"/>
  <c r="K10" i="132"/>
  <c r="K11" i="132"/>
  <c r="K12" i="132"/>
  <c r="J8" i="132"/>
  <c r="J10" i="132"/>
  <c r="J11" i="132"/>
  <c r="J12" i="132"/>
  <c r="F8" i="132"/>
  <c r="F7" i="132" s="1"/>
  <c r="F10" i="132"/>
  <c r="F11" i="132"/>
  <c r="F12" i="132"/>
  <c r="E6" i="133"/>
  <c r="G6" i="133"/>
  <c r="H6" i="133"/>
  <c r="I6" i="133"/>
  <c r="D6" i="133"/>
  <c r="L7" i="133"/>
  <c r="L8" i="133"/>
  <c r="L9" i="133"/>
  <c r="L10" i="133"/>
  <c r="L11" i="133"/>
  <c r="L12" i="133"/>
  <c r="L13" i="133"/>
  <c r="L14" i="133"/>
  <c r="L15" i="133"/>
  <c r="L16" i="133"/>
  <c r="L17" i="133"/>
  <c r="L18" i="133"/>
  <c r="L19" i="133"/>
  <c r="L20" i="133"/>
  <c r="L21" i="133"/>
  <c r="L22" i="133"/>
  <c r="L23" i="133"/>
  <c r="L24" i="133"/>
  <c r="L25" i="133"/>
  <c r="L26" i="133"/>
  <c r="L27" i="133"/>
  <c r="L28" i="133"/>
  <c r="L29" i="133"/>
  <c r="L30" i="133"/>
  <c r="L31" i="133"/>
  <c r="K7" i="133"/>
  <c r="K8" i="133"/>
  <c r="K9" i="133"/>
  <c r="K10" i="133"/>
  <c r="K11" i="133"/>
  <c r="K12" i="133"/>
  <c r="K13" i="133"/>
  <c r="K14" i="133"/>
  <c r="K15" i="133"/>
  <c r="K16" i="133"/>
  <c r="K17" i="133"/>
  <c r="K18" i="133"/>
  <c r="K19" i="133"/>
  <c r="K20" i="133"/>
  <c r="K21" i="133"/>
  <c r="K22" i="133"/>
  <c r="K23" i="133"/>
  <c r="K24" i="133"/>
  <c r="K25" i="133"/>
  <c r="K26" i="133"/>
  <c r="K27" i="133"/>
  <c r="K28" i="133"/>
  <c r="K29" i="133"/>
  <c r="K30" i="133"/>
  <c r="K31" i="133"/>
  <c r="J7" i="133"/>
  <c r="J8" i="133"/>
  <c r="J9" i="133"/>
  <c r="J10" i="133"/>
  <c r="J11" i="133"/>
  <c r="J12" i="133"/>
  <c r="J13" i="133"/>
  <c r="J14" i="133"/>
  <c r="J15" i="133"/>
  <c r="J16" i="133"/>
  <c r="J17" i="133"/>
  <c r="J18" i="133"/>
  <c r="J19" i="133"/>
  <c r="J20" i="133"/>
  <c r="J21" i="133"/>
  <c r="J22" i="133"/>
  <c r="J23" i="133"/>
  <c r="J24" i="133"/>
  <c r="J25" i="133"/>
  <c r="J26" i="133"/>
  <c r="J27" i="133"/>
  <c r="J28" i="133"/>
  <c r="J29" i="133"/>
  <c r="J30" i="133"/>
  <c r="J31" i="133"/>
  <c r="F7" i="133"/>
  <c r="F8" i="133"/>
  <c r="F9" i="133"/>
  <c r="F10" i="133"/>
  <c r="F11" i="133"/>
  <c r="F12" i="133"/>
  <c r="F13" i="133"/>
  <c r="F14" i="133"/>
  <c r="F15" i="133"/>
  <c r="F16" i="133"/>
  <c r="F17" i="133"/>
  <c r="F18" i="133"/>
  <c r="F19" i="133"/>
  <c r="F20" i="133"/>
  <c r="F21" i="133"/>
  <c r="F22" i="133"/>
  <c r="F23" i="133"/>
  <c r="F24" i="133"/>
  <c r="F25" i="133"/>
  <c r="F26" i="133"/>
  <c r="F27" i="133"/>
  <c r="F28" i="133"/>
  <c r="F29" i="133"/>
  <c r="F30" i="133"/>
  <c r="F31" i="133"/>
  <c r="I7" i="131"/>
  <c r="I17" i="131" s="1"/>
  <c r="K7" i="131"/>
  <c r="K17" i="131" s="1"/>
  <c r="L7" i="131"/>
  <c r="L17" i="131" s="1"/>
  <c r="M7" i="131"/>
  <c r="M17" i="131" s="1"/>
  <c r="H7" i="131"/>
  <c r="H17" i="131" s="1"/>
  <c r="S9" i="131"/>
  <c r="S10" i="131"/>
  <c r="S11" i="131"/>
  <c r="S12" i="131"/>
  <c r="S13" i="131"/>
  <c r="S14" i="131"/>
  <c r="S15" i="131"/>
  <c r="S16" i="131"/>
  <c r="S8" i="131"/>
  <c r="P8" i="131"/>
  <c r="P9" i="131"/>
  <c r="P10" i="131"/>
  <c r="P11" i="131"/>
  <c r="P12" i="131"/>
  <c r="P13" i="131"/>
  <c r="P14" i="131"/>
  <c r="P15" i="131"/>
  <c r="P16" i="131"/>
  <c r="O8" i="131"/>
  <c r="O9" i="131"/>
  <c r="O10" i="131"/>
  <c r="O11" i="131"/>
  <c r="O12" i="131"/>
  <c r="O13" i="131"/>
  <c r="O14" i="131"/>
  <c r="O15" i="131"/>
  <c r="O16" i="131"/>
  <c r="N8" i="131"/>
  <c r="N9" i="131"/>
  <c r="N10" i="131"/>
  <c r="N11" i="131"/>
  <c r="N12" i="131"/>
  <c r="N13" i="131"/>
  <c r="N14" i="131"/>
  <c r="N15" i="131"/>
  <c r="N16" i="131"/>
  <c r="J8" i="131"/>
  <c r="J9" i="131"/>
  <c r="J10" i="131"/>
  <c r="J11" i="131"/>
  <c r="J12" i="131"/>
  <c r="J13" i="131"/>
  <c r="J14" i="131"/>
  <c r="J15" i="131"/>
  <c r="J16" i="131"/>
  <c r="E7" i="130"/>
  <c r="E10" i="130" s="1"/>
  <c r="G7" i="130"/>
  <c r="G10" i="130" s="1"/>
  <c r="H7" i="130"/>
  <c r="H10" i="130" s="1"/>
  <c r="I7" i="130"/>
  <c r="I10" i="130" s="1"/>
  <c r="D7" i="130"/>
  <c r="D10" i="130" s="1"/>
  <c r="L8" i="130"/>
  <c r="L9" i="130"/>
  <c r="K8" i="130"/>
  <c r="K9" i="130"/>
  <c r="J8" i="130"/>
  <c r="J9" i="130"/>
  <c r="F8" i="130"/>
  <c r="F9" i="130"/>
  <c r="E9" i="128"/>
  <c r="G9" i="128"/>
  <c r="H9" i="128"/>
  <c r="I9" i="128"/>
  <c r="D9" i="128"/>
  <c r="E7" i="128"/>
  <c r="G7" i="128"/>
  <c r="H7" i="128"/>
  <c r="I7" i="128"/>
  <c r="D7" i="128"/>
  <c r="L8" i="128"/>
  <c r="L10" i="128"/>
  <c r="L11" i="128"/>
  <c r="L12" i="128"/>
  <c r="L13" i="128"/>
  <c r="L14" i="128"/>
  <c r="L15" i="128"/>
  <c r="L16" i="128"/>
  <c r="L17" i="128"/>
  <c r="K8" i="128"/>
  <c r="K10" i="128"/>
  <c r="K11" i="128"/>
  <c r="K12" i="128"/>
  <c r="K13" i="128"/>
  <c r="K14" i="128"/>
  <c r="K15" i="128"/>
  <c r="K16" i="128"/>
  <c r="K17" i="128"/>
  <c r="J8" i="128"/>
  <c r="J10" i="128"/>
  <c r="J11" i="128"/>
  <c r="J12" i="128"/>
  <c r="J13" i="128"/>
  <c r="J14" i="128"/>
  <c r="J15" i="128"/>
  <c r="J16" i="128"/>
  <c r="J17" i="128"/>
  <c r="F8" i="128"/>
  <c r="F7" i="128" s="1"/>
  <c r="F10" i="128"/>
  <c r="F11" i="128"/>
  <c r="F12" i="128"/>
  <c r="F13" i="128"/>
  <c r="F14" i="128"/>
  <c r="F15" i="128"/>
  <c r="F16" i="128"/>
  <c r="F17" i="128"/>
  <c r="E6" i="129"/>
  <c r="G6" i="129"/>
  <c r="H6" i="129"/>
  <c r="I6" i="129"/>
  <c r="D6" i="129"/>
  <c r="L7" i="129"/>
  <c r="L8" i="129"/>
  <c r="L9" i="129"/>
  <c r="L10" i="129"/>
  <c r="L11" i="129"/>
  <c r="L12" i="129"/>
  <c r="L13" i="129"/>
  <c r="L14" i="129"/>
  <c r="L15" i="129"/>
  <c r="L16" i="129"/>
  <c r="L17" i="129"/>
  <c r="L18" i="129"/>
  <c r="L19" i="129"/>
  <c r="L20" i="129"/>
  <c r="K7" i="129"/>
  <c r="K8" i="129"/>
  <c r="K9" i="129"/>
  <c r="K10" i="129"/>
  <c r="K11" i="129"/>
  <c r="K12" i="129"/>
  <c r="K13" i="129"/>
  <c r="K14" i="129"/>
  <c r="K15" i="129"/>
  <c r="K16" i="129"/>
  <c r="K17" i="129"/>
  <c r="K18" i="129"/>
  <c r="K19" i="129"/>
  <c r="K20" i="129"/>
  <c r="J7" i="129"/>
  <c r="J8" i="129"/>
  <c r="J9" i="129"/>
  <c r="J10" i="129"/>
  <c r="J11" i="129"/>
  <c r="J12" i="129"/>
  <c r="J13" i="129"/>
  <c r="J14" i="129"/>
  <c r="J15" i="129"/>
  <c r="J16" i="129"/>
  <c r="J17" i="129"/>
  <c r="J18" i="129"/>
  <c r="J19" i="129"/>
  <c r="J20" i="129"/>
  <c r="F7" i="129"/>
  <c r="F8" i="129"/>
  <c r="F9" i="129"/>
  <c r="F10" i="129"/>
  <c r="F11" i="129"/>
  <c r="F12" i="129"/>
  <c r="F13" i="129"/>
  <c r="F14" i="129"/>
  <c r="F15" i="129"/>
  <c r="F16" i="129"/>
  <c r="F17" i="129"/>
  <c r="F18" i="129"/>
  <c r="F19" i="129"/>
  <c r="F20" i="129"/>
  <c r="I7" i="127"/>
  <c r="K7" i="127"/>
  <c r="K37" i="127" s="1"/>
  <c r="L7" i="127"/>
  <c r="L37" i="127" s="1"/>
  <c r="M7" i="127"/>
  <c r="M37" i="127" s="1"/>
  <c r="H7" i="127"/>
  <c r="H37" i="127" s="1"/>
  <c r="S9" i="127"/>
  <c r="S10" i="127"/>
  <c r="S11" i="127"/>
  <c r="S12" i="127"/>
  <c r="S13" i="127"/>
  <c r="S14" i="127"/>
  <c r="S15" i="127"/>
  <c r="S16" i="127"/>
  <c r="S17" i="127"/>
  <c r="S18" i="127"/>
  <c r="S19" i="127"/>
  <c r="S20" i="127"/>
  <c r="S21" i="127"/>
  <c r="S22" i="127"/>
  <c r="S23" i="127"/>
  <c r="S24" i="127"/>
  <c r="S25" i="127"/>
  <c r="S26" i="127"/>
  <c r="S27" i="127"/>
  <c r="S28" i="127"/>
  <c r="S29" i="127"/>
  <c r="S30" i="127"/>
  <c r="S31" i="127"/>
  <c r="S32" i="127"/>
  <c r="S33" i="127"/>
  <c r="S34" i="127"/>
  <c r="S35" i="127"/>
  <c r="S36" i="127"/>
  <c r="S8" i="127"/>
  <c r="P8" i="127"/>
  <c r="P9" i="127"/>
  <c r="P10" i="127"/>
  <c r="P11" i="127"/>
  <c r="P12" i="127"/>
  <c r="P13" i="127"/>
  <c r="P14" i="127"/>
  <c r="P15" i="127"/>
  <c r="P16" i="127"/>
  <c r="P17" i="127"/>
  <c r="P18" i="127"/>
  <c r="P19" i="127"/>
  <c r="P20" i="127"/>
  <c r="P21" i="127"/>
  <c r="P22" i="127"/>
  <c r="P23" i="127"/>
  <c r="P24" i="127"/>
  <c r="P25" i="127"/>
  <c r="P26" i="127"/>
  <c r="P27" i="127"/>
  <c r="P28" i="127"/>
  <c r="P29" i="127"/>
  <c r="P30" i="127"/>
  <c r="P31" i="127"/>
  <c r="P32" i="127"/>
  <c r="P33" i="127"/>
  <c r="P34" i="127"/>
  <c r="P35" i="127"/>
  <c r="P36" i="127"/>
  <c r="O8" i="127"/>
  <c r="O9" i="127"/>
  <c r="O10" i="127"/>
  <c r="O11" i="127"/>
  <c r="O12" i="127"/>
  <c r="O13" i="127"/>
  <c r="O14" i="127"/>
  <c r="O15" i="127"/>
  <c r="O16" i="127"/>
  <c r="O17" i="127"/>
  <c r="O18" i="127"/>
  <c r="O19" i="127"/>
  <c r="O20" i="127"/>
  <c r="O21" i="127"/>
  <c r="O22" i="127"/>
  <c r="O23" i="127"/>
  <c r="O24" i="127"/>
  <c r="O25" i="127"/>
  <c r="O26" i="127"/>
  <c r="O27" i="127"/>
  <c r="O28" i="127"/>
  <c r="O29" i="127"/>
  <c r="O30" i="127"/>
  <c r="O31" i="127"/>
  <c r="O32" i="127"/>
  <c r="O33" i="127"/>
  <c r="O34" i="127"/>
  <c r="O35" i="127"/>
  <c r="O36" i="127"/>
  <c r="N8" i="127"/>
  <c r="N9" i="127"/>
  <c r="N10" i="127"/>
  <c r="N11" i="127"/>
  <c r="N12" i="127"/>
  <c r="N13" i="127"/>
  <c r="N14" i="127"/>
  <c r="N15" i="127"/>
  <c r="N16" i="127"/>
  <c r="N17" i="127"/>
  <c r="N18" i="127"/>
  <c r="N19" i="127"/>
  <c r="N20" i="127"/>
  <c r="N21" i="127"/>
  <c r="N22" i="127"/>
  <c r="N23" i="127"/>
  <c r="N24" i="127"/>
  <c r="N25" i="127"/>
  <c r="N26" i="127"/>
  <c r="N27" i="127"/>
  <c r="N28" i="127"/>
  <c r="N29" i="127"/>
  <c r="N30" i="127"/>
  <c r="N31" i="127"/>
  <c r="N32" i="127"/>
  <c r="N33" i="127"/>
  <c r="N34" i="127"/>
  <c r="N35" i="127"/>
  <c r="N36" i="127"/>
  <c r="J8" i="127"/>
  <c r="J9" i="127"/>
  <c r="J10" i="127"/>
  <c r="J11" i="127"/>
  <c r="J12" i="127"/>
  <c r="J13" i="127"/>
  <c r="J14" i="127"/>
  <c r="J15" i="127"/>
  <c r="J16" i="127"/>
  <c r="J17" i="127"/>
  <c r="J18" i="127"/>
  <c r="J19" i="127"/>
  <c r="J20" i="127"/>
  <c r="J21" i="127"/>
  <c r="J22" i="127"/>
  <c r="J23" i="127"/>
  <c r="J24" i="127"/>
  <c r="J25" i="127"/>
  <c r="J26" i="127"/>
  <c r="J27" i="127"/>
  <c r="J28" i="127"/>
  <c r="J29" i="127"/>
  <c r="J30" i="127"/>
  <c r="J31" i="127"/>
  <c r="J32" i="127"/>
  <c r="J33" i="127"/>
  <c r="J34" i="127"/>
  <c r="J35" i="127"/>
  <c r="J36" i="127"/>
  <c r="E7" i="126"/>
  <c r="E26" i="126" s="1"/>
  <c r="G7" i="126"/>
  <c r="H7" i="126"/>
  <c r="H26" i="126" s="1"/>
  <c r="I7" i="126"/>
  <c r="I26" i="126" s="1"/>
  <c r="D7" i="126"/>
  <c r="D26" i="126" s="1"/>
  <c r="L8" i="126"/>
  <c r="L9" i="126"/>
  <c r="L10" i="126"/>
  <c r="L11" i="126"/>
  <c r="L12" i="126"/>
  <c r="L13" i="126"/>
  <c r="L14" i="126"/>
  <c r="L15" i="126"/>
  <c r="L16" i="126"/>
  <c r="L17" i="126"/>
  <c r="L18" i="126"/>
  <c r="L19" i="126"/>
  <c r="L20" i="126"/>
  <c r="L21" i="126"/>
  <c r="L22" i="126"/>
  <c r="L23" i="126"/>
  <c r="L24" i="126"/>
  <c r="L25" i="126"/>
  <c r="K8" i="126"/>
  <c r="K9" i="126"/>
  <c r="K10" i="126"/>
  <c r="K11" i="126"/>
  <c r="K12" i="126"/>
  <c r="K13" i="126"/>
  <c r="K14" i="126"/>
  <c r="K15" i="126"/>
  <c r="K16" i="126"/>
  <c r="K17" i="126"/>
  <c r="K18" i="126"/>
  <c r="K19" i="126"/>
  <c r="K20" i="126"/>
  <c r="K21" i="126"/>
  <c r="K22" i="126"/>
  <c r="K23" i="126"/>
  <c r="K24" i="126"/>
  <c r="K25" i="126"/>
  <c r="J8" i="126"/>
  <c r="J9" i="126"/>
  <c r="J10" i="126"/>
  <c r="J11" i="126"/>
  <c r="J12" i="126"/>
  <c r="J13" i="126"/>
  <c r="J14" i="126"/>
  <c r="J15" i="126"/>
  <c r="J16" i="126"/>
  <c r="J17" i="126"/>
  <c r="J18" i="126"/>
  <c r="J19" i="126"/>
  <c r="J20" i="126"/>
  <c r="J21" i="126"/>
  <c r="J22" i="126"/>
  <c r="J23" i="126"/>
  <c r="J24" i="126"/>
  <c r="J25" i="126"/>
  <c r="F8" i="126"/>
  <c r="F9" i="126"/>
  <c r="F10" i="126"/>
  <c r="F11" i="126"/>
  <c r="F12" i="126"/>
  <c r="F13" i="126"/>
  <c r="F14" i="126"/>
  <c r="F15" i="126"/>
  <c r="F16" i="126"/>
  <c r="F17" i="126"/>
  <c r="F18" i="126"/>
  <c r="F19" i="126"/>
  <c r="F20" i="126"/>
  <c r="F21" i="126"/>
  <c r="F22" i="126"/>
  <c r="F23" i="126"/>
  <c r="F24" i="126"/>
  <c r="F25" i="126"/>
  <c r="L8" i="124"/>
  <c r="L9" i="124"/>
  <c r="L10" i="124"/>
  <c r="L11" i="124"/>
  <c r="L12" i="124"/>
  <c r="L13" i="124"/>
  <c r="L14" i="124"/>
  <c r="L15" i="124"/>
  <c r="L16" i="124"/>
  <c r="L17" i="124"/>
  <c r="L18" i="124"/>
  <c r="L19" i="124"/>
  <c r="L20" i="124"/>
  <c r="L21" i="124"/>
  <c r="L22" i="124"/>
  <c r="L23" i="124"/>
  <c r="L24" i="124"/>
  <c r="L25" i="124"/>
  <c r="L26" i="124"/>
  <c r="L28" i="124"/>
  <c r="L29" i="124"/>
  <c r="L30" i="124"/>
  <c r="L31" i="124"/>
  <c r="L32" i="124"/>
  <c r="L33" i="124"/>
  <c r="L34" i="124"/>
  <c r="L35" i="124"/>
  <c r="L36" i="124"/>
  <c r="L37" i="124"/>
  <c r="L38" i="124"/>
  <c r="L39" i="124"/>
  <c r="L40" i="124"/>
  <c r="L41" i="124"/>
  <c r="L42" i="124"/>
  <c r="L43" i="124"/>
  <c r="L44" i="124"/>
  <c r="L45" i="124"/>
  <c r="L46" i="124"/>
  <c r="L47" i="124"/>
  <c r="L48" i="124"/>
  <c r="L49" i="124"/>
  <c r="L50" i="124"/>
  <c r="L51" i="124"/>
  <c r="L52" i="124"/>
  <c r="L53" i="124"/>
  <c r="L54" i="124"/>
  <c r="K8" i="124"/>
  <c r="K9" i="124"/>
  <c r="K10" i="124"/>
  <c r="K11" i="124"/>
  <c r="K12" i="124"/>
  <c r="K13" i="124"/>
  <c r="K14" i="124"/>
  <c r="K15" i="124"/>
  <c r="K16" i="124"/>
  <c r="K17" i="124"/>
  <c r="K18" i="124"/>
  <c r="K19" i="124"/>
  <c r="K20" i="124"/>
  <c r="K21" i="124"/>
  <c r="K22" i="124"/>
  <c r="K23" i="124"/>
  <c r="K24" i="124"/>
  <c r="K25" i="124"/>
  <c r="K26" i="124"/>
  <c r="K28" i="124"/>
  <c r="K29" i="124"/>
  <c r="K30" i="124"/>
  <c r="K31" i="124"/>
  <c r="K32" i="124"/>
  <c r="K33" i="124"/>
  <c r="K34" i="124"/>
  <c r="K35" i="124"/>
  <c r="K36" i="124"/>
  <c r="K37" i="124"/>
  <c r="K38" i="124"/>
  <c r="K39" i="124"/>
  <c r="K40" i="124"/>
  <c r="K41" i="124"/>
  <c r="K42" i="124"/>
  <c r="K43" i="124"/>
  <c r="K44" i="124"/>
  <c r="K45" i="124"/>
  <c r="K46" i="124"/>
  <c r="K47" i="124"/>
  <c r="K48" i="124"/>
  <c r="K49" i="124"/>
  <c r="K50" i="124"/>
  <c r="K51" i="124"/>
  <c r="K52" i="124"/>
  <c r="K53" i="124"/>
  <c r="K54" i="124"/>
  <c r="J8" i="124"/>
  <c r="J9" i="124"/>
  <c r="J10" i="124"/>
  <c r="J11" i="124"/>
  <c r="J12" i="124"/>
  <c r="J13" i="124"/>
  <c r="J14" i="124"/>
  <c r="J15" i="124"/>
  <c r="J16" i="124"/>
  <c r="J17" i="124"/>
  <c r="J18" i="124"/>
  <c r="J19" i="124"/>
  <c r="J20" i="124"/>
  <c r="J21" i="124"/>
  <c r="J22" i="124"/>
  <c r="J23" i="124"/>
  <c r="J24" i="124"/>
  <c r="J25" i="124"/>
  <c r="J26" i="124"/>
  <c r="J28" i="124"/>
  <c r="J29" i="124"/>
  <c r="J30" i="124"/>
  <c r="J31" i="124"/>
  <c r="J32" i="124"/>
  <c r="J33" i="124"/>
  <c r="J34" i="124"/>
  <c r="J35" i="124"/>
  <c r="J36" i="124"/>
  <c r="J37" i="124"/>
  <c r="J38" i="124"/>
  <c r="J39" i="124"/>
  <c r="J40" i="124"/>
  <c r="J41" i="124"/>
  <c r="J42" i="124"/>
  <c r="J43" i="124"/>
  <c r="J44" i="124"/>
  <c r="J45" i="124"/>
  <c r="J46" i="124"/>
  <c r="J47" i="124"/>
  <c r="J48" i="124"/>
  <c r="J49" i="124"/>
  <c r="J50" i="124"/>
  <c r="J51" i="124"/>
  <c r="J52" i="124"/>
  <c r="J53" i="124"/>
  <c r="J54" i="124"/>
  <c r="F8" i="124"/>
  <c r="F9" i="124"/>
  <c r="F10" i="124"/>
  <c r="F11" i="124"/>
  <c r="F12" i="124"/>
  <c r="F13" i="124"/>
  <c r="F14" i="124"/>
  <c r="F15" i="124"/>
  <c r="F16" i="124"/>
  <c r="F17" i="124"/>
  <c r="F18" i="124"/>
  <c r="F19" i="124"/>
  <c r="F20" i="124"/>
  <c r="F21" i="124"/>
  <c r="F22" i="124"/>
  <c r="F23" i="124"/>
  <c r="F24" i="124"/>
  <c r="F25" i="124"/>
  <c r="F26" i="124"/>
  <c r="F28" i="124"/>
  <c r="F29" i="124"/>
  <c r="F30" i="124"/>
  <c r="F31" i="124"/>
  <c r="F32" i="124"/>
  <c r="F33" i="124"/>
  <c r="F34" i="124"/>
  <c r="F35" i="124"/>
  <c r="F36" i="124"/>
  <c r="F37" i="124"/>
  <c r="F38" i="124"/>
  <c r="F39" i="124"/>
  <c r="F40" i="124"/>
  <c r="F41" i="124"/>
  <c r="F42" i="124"/>
  <c r="F43" i="124"/>
  <c r="F44" i="124"/>
  <c r="F45" i="124"/>
  <c r="F46" i="124"/>
  <c r="F47" i="124"/>
  <c r="F48" i="124"/>
  <c r="F49" i="124"/>
  <c r="F50" i="124"/>
  <c r="F51" i="124"/>
  <c r="F52" i="124"/>
  <c r="F53" i="124"/>
  <c r="F54" i="124"/>
  <c r="E6" i="125"/>
  <c r="G6" i="125"/>
  <c r="H6" i="125"/>
  <c r="I6" i="125"/>
  <c r="D6" i="125"/>
  <c r="L7" i="125"/>
  <c r="L8" i="125"/>
  <c r="L9" i="125"/>
  <c r="L10" i="125"/>
  <c r="L11" i="125"/>
  <c r="L12" i="125"/>
  <c r="L13" i="125"/>
  <c r="L14" i="125"/>
  <c r="L15" i="125"/>
  <c r="L16" i="125"/>
  <c r="L17" i="125"/>
  <c r="L18" i="125"/>
  <c r="L19" i="125"/>
  <c r="L20" i="125"/>
  <c r="L21" i="125"/>
  <c r="L22" i="125"/>
  <c r="L23" i="125"/>
  <c r="L24" i="125"/>
  <c r="L25" i="125"/>
  <c r="L26" i="125"/>
  <c r="L27" i="125"/>
  <c r="L28" i="125"/>
  <c r="L29" i="125"/>
  <c r="L30" i="125"/>
  <c r="L31" i="125"/>
  <c r="K7" i="125"/>
  <c r="K8" i="125"/>
  <c r="K9" i="125"/>
  <c r="K10" i="125"/>
  <c r="K11" i="125"/>
  <c r="K12" i="125"/>
  <c r="K13" i="125"/>
  <c r="K14" i="125"/>
  <c r="K15" i="125"/>
  <c r="K16" i="125"/>
  <c r="K17" i="125"/>
  <c r="K18" i="125"/>
  <c r="K19" i="125"/>
  <c r="K20" i="125"/>
  <c r="K21" i="125"/>
  <c r="K22" i="125"/>
  <c r="K23" i="125"/>
  <c r="K24" i="125"/>
  <c r="K25" i="125"/>
  <c r="K26" i="125"/>
  <c r="K27" i="125"/>
  <c r="K28" i="125"/>
  <c r="K29" i="125"/>
  <c r="K30" i="125"/>
  <c r="K31" i="125"/>
  <c r="J7" i="125"/>
  <c r="J8" i="125"/>
  <c r="J9" i="125"/>
  <c r="J10" i="125"/>
  <c r="J11" i="125"/>
  <c r="J12" i="125"/>
  <c r="J13" i="125"/>
  <c r="J14" i="125"/>
  <c r="J15" i="125"/>
  <c r="J16" i="125"/>
  <c r="J17" i="125"/>
  <c r="J18" i="125"/>
  <c r="J19" i="125"/>
  <c r="J20" i="125"/>
  <c r="J21" i="125"/>
  <c r="J22" i="125"/>
  <c r="J23" i="125"/>
  <c r="J24" i="125"/>
  <c r="J25" i="125"/>
  <c r="J26" i="125"/>
  <c r="J27" i="125"/>
  <c r="J28" i="125"/>
  <c r="J29" i="125"/>
  <c r="J30" i="125"/>
  <c r="J31" i="125"/>
  <c r="F7" i="125"/>
  <c r="F8" i="125"/>
  <c r="F9" i="125"/>
  <c r="F10" i="125"/>
  <c r="F11" i="125"/>
  <c r="F12" i="125"/>
  <c r="F13" i="125"/>
  <c r="F14" i="125"/>
  <c r="F15" i="125"/>
  <c r="F16" i="125"/>
  <c r="F17" i="125"/>
  <c r="F18" i="125"/>
  <c r="F19" i="125"/>
  <c r="F20" i="125"/>
  <c r="F21" i="125"/>
  <c r="F22" i="125"/>
  <c r="F23" i="125"/>
  <c r="F24" i="125"/>
  <c r="F25" i="125"/>
  <c r="F26" i="125"/>
  <c r="F27" i="125"/>
  <c r="F28" i="125"/>
  <c r="F29" i="125"/>
  <c r="F30" i="125"/>
  <c r="F31" i="125"/>
  <c r="I7" i="123"/>
  <c r="I17" i="123" s="1"/>
  <c r="K7" i="123"/>
  <c r="K17" i="123" s="1"/>
  <c r="L7" i="123"/>
  <c r="L17" i="123" s="1"/>
  <c r="M7" i="123"/>
  <c r="M17" i="123" s="1"/>
  <c r="H7" i="123"/>
  <c r="H17" i="123" s="1"/>
  <c r="S9" i="123"/>
  <c r="S10" i="123"/>
  <c r="S11" i="123"/>
  <c r="S12" i="123"/>
  <c r="S13" i="123"/>
  <c r="S14" i="123"/>
  <c r="S15" i="123"/>
  <c r="S16" i="123"/>
  <c r="S8" i="123"/>
  <c r="P8" i="123"/>
  <c r="P9" i="123"/>
  <c r="P10" i="123"/>
  <c r="P11" i="123"/>
  <c r="P12" i="123"/>
  <c r="P13" i="123"/>
  <c r="P14" i="123"/>
  <c r="P15" i="123"/>
  <c r="P16" i="123"/>
  <c r="O8" i="123"/>
  <c r="O9" i="123"/>
  <c r="O10" i="123"/>
  <c r="O11" i="123"/>
  <c r="O12" i="123"/>
  <c r="O13" i="123"/>
  <c r="O14" i="123"/>
  <c r="O15" i="123"/>
  <c r="O16" i="123"/>
  <c r="N8" i="123"/>
  <c r="N9" i="123"/>
  <c r="N10" i="123"/>
  <c r="N11" i="123"/>
  <c r="N12" i="123"/>
  <c r="N13" i="123"/>
  <c r="N14" i="123"/>
  <c r="N15" i="123"/>
  <c r="N16" i="123"/>
  <c r="J8" i="123"/>
  <c r="J9" i="123"/>
  <c r="J10" i="123"/>
  <c r="J11" i="123"/>
  <c r="J12" i="123"/>
  <c r="J13" i="123"/>
  <c r="J14" i="123"/>
  <c r="J15" i="123"/>
  <c r="J16" i="123"/>
  <c r="E7" i="122"/>
  <c r="E12" i="122" s="1"/>
  <c r="G7" i="122"/>
  <c r="G12" i="122" s="1"/>
  <c r="H7" i="122"/>
  <c r="H12" i="122" s="1"/>
  <c r="I7" i="122"/>
  <c r="I12" i="122" s="1"/>
  <c r="D7" i="122"/>
  <c r="D12" i="122" s="1"/>
  <c r="L8" i="122"/>
  <c r="L9" i="122"/>
  <c r="L10" i="122"/>
  <c r="L11" i="122"/>
  <c r="K8" i="122"/>
  <c r="K9" i="122"/>
  <c r="K10" i="122"/>
  <c r="K11" i="122"/>
  <c r="J8" i="122"/>
  <c r="J9" i="122"/>
  <c r="J10" i="122"/>
  <c r="J11" i="122"/>
  <c r="F8" i="122"/>
  <c r="F9" i="122"/>
  <c r="F10" i="122"/>
  <c r="F11" i="122"/>
  <c r="E7" i="120"/>
  <c r="G7" i="120"/>
  <c r="H7" i="120"/>
  <c r="I7" i="120"/>
  <c r="D7" i="120"/>
  <c r="L8" i="120"/>
  <c r="L10" i="120"/>
  <c r="K8" i="120"/>
  <c r="K10" i="120"/>
  <c r="J8" i="120"/>
  <c r="J10" i="120"/>
  <c r="F8" i="120"/>
  <c r="F7" i="120" s="1"/>
  <c r="F10" i="120"/>
  <c r="E6" i="121"/>
  <c r="G6" i="121"/>
  <c r="H6" i="121"/>
  <c r="I6" i="121"/>
  <c r="D6" i="121"/>
  <c r="L7" i="121"/>
  <c r="L8" i="121"/>
  <c r="L9" i="121"/>
  <c r="L10" i="121"/>
  <c r="L11" i="121"/>
  <c r="L12" i="121"/>
  <c r="L13" i="121"/>
  <c r="L14" i="121"/>
  <c r="L15" i="121"/>
  <c r="L16" i="121"/>
  <c r="L17" i="121"/>
  <c r="L18" i="121"/>
  <c r="L19" i="121"/>
  <c r="L20" i="121"/>
  <c r="L21" i="121"/>
  <c r="L22" i="121"/>
  <c r="L23" i="121"/>
  <c r="L24" i="121"/>
  <c r="L25" i="121"/>
  <c r="L26" i="121"/>
  <c r="L27" i="121"/>
  <c r="L28" i="121"/>
  <c r="L29" i="121"/>
  <c r="L30" i="121"/>
  <c r="K7" i="121"/>
  <c r="K8" i="121"/>
  <c r="K9" i="121"/>
  <c r="K10" i="121"/>
  <c r="K11" i="121"/>
  <c r="K12" i="121"/>
  <c r="K13" i="121"/>
  <c r="K14" i="121"/>
  <c r="K15" i="121"/>
  <c r="K16" i="121"/>
  <c r="K17" i="121"/>
  <c r="K18" i="121"/>
  <c r="K19" i="121"/>
  <c r="K20" i="121"/>
  <c r="K21" i="121"/>
  <c r="K22" i="121"/>
  <c r="K23" i="121"/>
  <c r="K24" i="121"/>
  <c r="K25" i="121"/>
  <c r="K26" i="121"/>
  <c r="K27" i="121"/>
  <c r="K28" i="121"/>
  <c r="K29" i="121"/>
  <c r="K30" i="121"/>
  <c r="J7" i="121"/>
  <c r="J8" i="121"/>
  <c r="J9" i="121"/>
  <c r="J10" i="121"/>
  <c r="J11" i="121"/>
  <c r="J12" i="121"/>
  <c r="J13" i="121"/>
  <c r="J14" i="121"/>
  <c r="J15" i="121"/>
  <c r="J16" i="121"/>
  <c r="J17" i="121"/>
  <c r="J18" i="121"/>
  <c r="J19" i="121"/>
  <c r="J20" i="121"/>
  <c r="J21" i="121"/>
  <c r="J22" i="121"/>
  <c r="J23" i="121"/>
  <c r="J24" i="121"/>
  <c r="J25" i="121"/>
  <c r="J26" i="121"/>
  <c r="J27" i="121"/>
  <c r="J28" i="121"/>
  <c r="J29" i="121"/>
  <c r="J30" i="121"/>
  <c r="F7" i="121"/>
  <c r="F8" i="121"/>
  <c r="F9" i="121"/>
  <c r="F10" i="121"/>
  <c r="F11" i="121"/>
  <c r="F12" i="121"/>
  <c r="F13" i="121"/>
  <c r="F14" i="121"/>
  <c r="F15" i="121"/>
  <c r="F16" i="121"/>
  <c r="F17" i="121"/>
  <c r="F18" i="121"/>
  <c r="F19" i="121"/>
  <c r="F20" i="121"/>
  <c r="F21" i="121"/>
  <c r="F22" i="121"/>
  <c r="F23" i="121"/>
  <c r="F24" i="121"/>
  <c r="F25" i="121"/>
  <c r="F26" i="121"/>
  <c r="F27" i="121"/>
  <c r="F28" i="121"/>
  <c r="F29" i="121"/>
  <c r="F30" i="121"/>
  <c r="I7" i="119"/>
  <c r="I25" i="119" s="1"/>
  <c r="K7" i="119"/>
  <c r="K25" i="119" s="1"/>
  <c r="L7" i="119"/>
  <c r="L25" i="119" s="1"/>
  <c r="M7" i="119"/>
  <c r="M25" i="119" s="1"/>
  <c r="H7" i="119"/>
  <c r="H25" i="119" s="1"/>
  <c r="S9" i="119"/>
  <c r="S10" i="119"/>
  <c r="S11" i="119"/>
  <c r="S12" i="119"/>
  <c r="S13" i="119"/>
  <c r="S14" i="119"/>
  <c r="S15" i="119"/>
  <c r="S16" i="119"/>
  <c r="S17" i="119"/>
  <c r="S18" i="119"/>
  <c r="S19" i="119"/>
  <c r="S20" i="119"/>
  <c r="S21" i="119"/>
  <c r="S22" i="119"/>
  <c r="S23" i="119"/>
  <c r="S24" i="119"/>
  <c r="S8" i="119"/>
  <c r="P8" i="119"/>
  <c r="P9" i="119"/>
  <c r="P10" i="119"/>
  <c r="P11" i="119"/>
  <c r="P12" i="119"/>
  <c r="P13" i="119"/>
  <c r="P14" i="119"/>
  <c r="P15" i="119"/>
  <c r="P16" i="119"/>
  <c r="P17" i="119"/>
  <c r="P18" i="119"/>
  <c r="P19" i="119"/>
  <c r="P20" i="119"/>
  <c r="P21" i="119"/>
  <c r="P22" i="119"/>
  <c r="P23" i="119"/>
  <c r="P24" i="119"/>
  <c r="O8" i="119"/>
  <c r="O9" i="119"/>
  <c r="O10" i="119"/>
  <c r="O11" i="119"/>
  <c r="O12" i="119"/>
  <c r="O13" i="119"/>
  <c r="O14" i="119"/>
  <c r="O15" i="119"/>
  <c r="O16" i="119"/>
  <c r="O17" i="119"/>
  <c r="O18" i="119"/>
  <c r="O19" i="119"/>
  <c r="O20" i="119"/>
  <c r="O21" i="119"/>
  <c r="O22" i="119"/>
  <c r="O23" i="119"/>
  <c r="O24" i="119"/>
  <c r="N8" i="119"/>
  <c r="N9" i="119"/>
  <c r="N10" i="119"/>
  <c r="N11" i="119"/>
  <c r="N12" i="119"/>
  <c r="N13" i="119"/>
  <c r="N14" i="119"/>
  <c r="N15" i="119"/>
  <c r="N16" i="119"/>
  <c r="N17" i="119"/>
  <c r="N18" i="119"/>
  <c r="N19" i="119"/>
  <c r="N20" i="119"/>
  <c r="N21" i="119"/>
  <c r="N22" i="119"/>
  <c r="N23" i="119"/>
  <c r="N24" i="119"/>
  <c r="J8" i="119"/>
  <c r="J9" i="119"/>
  <c r="J10" i="119"/>
  <c r="J11" i="119"/>
  <c r="J12" i="119"/>
  <c r="J13" i="119"/>
  <c r="J14" i="119"/>
  <c r="J15" i="119"/>
  <c r="J16" i="119"/>
  <c r="J17" i="119"/>
  <c r="J18" i="119"/>
  <c r="J19" i="119"/>
  <c r="J20" i="119"/>
  <c r="J21" i="119"/>
  <c r="J22" i="119"/>
  <c r="J23" i="119"/>
  <c r="J24" i="119"/>
  <c r="E7" i="118"/>
  <c r="E14" i="118" s="1"/>
  <c r="G7" i="118"/>
  <c r="G14" i="118" s="1"/>
  <c r="H7" i="118"/>
  <c r="H14" i="118" s="1"/>
  <c r="I7" i="118"/>
  <c r="I14" i="118" s="1"/>
  <c r="D7" i="118"/>
  <c r="D14" i="118" s="1"/>
  <c r="L8" i="118"/>
  <c r="L9" i="118"/>
  <c r="L10" i="118"/>
  <c r="L11" i="118"/>
  <c r="L12" i="118"/>
  <c r="L13" i="118"/>
  <c r="K8" i="118"/>
  <c r="K9" i="118"/>
  <c r="K10" i="118"/>
  <c r="K11" i="118"/>
  <c r="K12" i="118"/>
  <c r="K13" i="118"/>
  <c r="J8" i="118"/>
  <c r="J9" i="118"/>
  <c r="J10" i="118"/>
  <c r="J11" i="118"/>
  <c r="J12" i="118"/>
  <c r="J13" i="118"/>
  <c r="F8" i="118"/>
  <c r="F9" i="118"/>
  <c r="F10" i="118"/>
  <c r="F11" i="118"/>
  <c r="F12" i="118"/>
  <c r="F13" i="118"/>
  <c r="L8" i="116"/>
  <c r="L9" i="116"/>
  <c r="L10" i="116"/>
  <c r="L11" i="116"/>
  <c r="L12" i="116"/>
  <c r="L13" i="116"/>
  <c r="L14" i="116"/>
  <c r="L15" i="116"/>
  <c r="L16" i="116"/>
  <c r="L17" i="116"/>
  <c r="L18" i="116"/>
  <c r="L19" i="116"/>
  <c r="L20" i="116"/>
  <c r="L21" i="116"/>
  <c r="L22" i="116"/>
  <c r="L23" i="116"/>
  <c r="L24" i="116"/>
  <c r="L25" i="116"/>
  <c r="L26" i="116"/>
  <c r="L27" i="116"/>
  <c r="L28" i="116"/>
  <c r="L29" i="116"/>
  <c r="L30" i="116"/>
  <c r="L31" i="116"/>
  <c r="L32" i="116"/>
  <c r="L33" i="116"/>
  <c r="L34" i="116"/>
  <c r="L35" i="116"/>
  <c r="L36" i="116"/>
  <c r="L37" i="116"/>
  <c r="L38" i="116"/>
  <c r="L39" i="116"/>
  <c r="L40" i="116"/>
  <c r="L41" i="116"/>
  <c r="L42" i="116"/>
  <c r="L43" i="116"/>
  <c r="L44" i="116"/>
  <c r="L45" i="116"/>
  <c r="L46" i="116"/>
  <c r="L47" i="116"/>
  <c r="L48" i="116"/>
  <c r="L49" i="116"/>
  <c r="L50" i="116"/>
  <c r="L51" i="116"/>
  <c r="L53" i="116"/>
  <c r="L54" i="116"/>
  <c r="K8" i="116"/>
  <c r="K9" i="116"/>
  <c r="K10" i="116"/>
  <c r="K11" i="116"/>
  <c r="K12" i="116"/>
  <c r="K13" i="116"/>
  <c r="K14" i="116"/>
  <c r="K15" i="116"/>
  <c r="K16" i="116"/>
  <c r="K17" i="116"/>
  <c r="K18" i="116"/>
  <c r="K19" i="116"/>
  <c r="K20" i="116"/>
  <c r="K21" i="116"/>
  <c r="K22" i="116"/>
  <c r="K23" i="116"/>
  <c r="K24" i="116"/>
  <c r="K25" i="116"/>
  <c r="K26" i="116"/>
  <c r="K27" i="116"/>
  <c r="K28" i="116"/>
  <c r="K29" i="116"/>
  <c r="K30" i="116"/>
  <c r="K31" i="116"/>
  <c r="K32" i="116"/>
  <c r="K33" i="116"/>
  <c r="K34" i="116"/>
  <c r="K35" i="116"/>
  <c r="K36" i="116"/>
  <c r="K37" i="116"/>
  <c r="K38" i="116"/>
  <c r="K39" i="116"/>
  <c r="K40" i="116"/>
  <c r="K41" i="116"/>
  <c r="K42" i="116"/>
  <c r="K43" i="116"/>
  <c r="K44" i="116"/>
  <c r="K45" i="116"/>
  <c r="K46" i="116"/>
  <c r="K47" i="116"/>
  <c r="K48" i="116"/>
  <c r="K49" i="116"/>
  <c r="K50" i="116"/>
  <c r="K51" i="116"/>
  <c r="K53" i="116"/>
  <c r="K54" i="116"/>
  <c r="J8" i="116"/>
  <c r="J9" i="116"/>
  <c r="J10" i="116"/>
  <c r="J11" i="116"/>
  <c r="J12" i="116"/>
  <c r="J13" i="116"/>
  <c r="J14" i="116"/>
  <c r="J15" i="116"/>
  <c r="J16" i="116"/>
  <c r="J17" i="116"/>
  <c r="J18" i="116"/>
  <c r="J19" i="116"/>
  <c r="J20" i="116"/>
  <c r="J21" i="116"/>
  <c r="J22" i="116"/>
  <c r="J23" i="116"/>
  <c r="J24" i="116"/>
  <c r="J25" i="116"/>
  <c r="J26" i="116"/>
  <c r="J27" i="116"/>
  <c r="J28" i="116"/>
  <c r="J29" i="116"/>
  <c r="J30" i="116"/>
  <c r="J31" i="116"/>
  <c r="J32" i="116"/>
  <c r="J33" i="116"/>
  <c r="J34" i="116"/>
  <c r="J35" i="116"/>
  <c r="J36" i="116"/>
  <c r="J37" i="116"/>
  <c r="J38" i="116"/>
  <c r="J39" i="116"/>
  <c r="J40" i="116"/>
  <c r="J41" i="116"/>
  <c r="J42" i="116"/>
  <c r="J43" i="116"/>
  <c r="J44" i="116"/>
  <c r="J45" i="116"/>
  <c r="J46" i="116"/>
  <c r="J47" i="116"/>
  <c r="J48" i="116"/>
  <c r="J49" i="116"/>
  <c r="J50" i="116"/>
  <c r="J51" i="116"/>
  <c r="J53" i="116"/>
  <c r="J54" i="116"/>
  <c r="F8" i="116"/>
  <c r="F9" i="116"/>
  <c r="F10" i="116"/>
  <c r="F11" i="116"/>
  <c r="F12" i="116"/>
  <c r="F13" i="116"/>
  <c r="F14" i="116"/>
  <c r="F15" i="116"/>
  <c r="F16" i="116"/>
  <c r="F17" i="116"/>
  <c r="F18" i="116"/>
  <c r="F19" i="116"/>
  <c r="F20" i="116"/>
  <c r="F21" i="116"/>
  <c r="F22" i="116"/>
  <c r="F23" i="116"/>
  <c r="F24" i="116"/>
  <c r="F25" i="116"/>
  <c r="F26" i="116"/>
  <c r="F27" i="116"/>
  <c r="F28" i="116"/>
  <c r="F29" i="116"/>
  <c r="F30" i="116"/>
  <c r="F31" i="116"/>
  <c r="F32" i="116"/>
  <c r="F33" i="116"/>
  <c r="F34" i="116"/>
  <c r="F35" i="116"/>
  <c r="F36" i="116"/>
  <c r="F37" i="116"/>
  <c r="F38" i="116"/>
  <c r="F39" i="116"/>
  <c r="F40" i="116"/>
  <c r="F41" i="116"/>
  <c r="F42" i="116"/>
  <c r="F43" i="116"/>
  <c r="F44" i="116"/>
  <c r="F45" i="116"/>
  <c r="F46" i="116"/>
  <c r="F47" i="116"/>
  <c r="F48" i="116"/>
  <c r="F49" i="116"/>
  <c r="F50" i="116"/>
  <c r="F51" i="116"/>
  <c r="F53" i="116"/>
  <c r="F52" i="116" s="1"/>
  <c r="F54" i="116"/>
  <c r="E6" i="117"/>
  <c r="G6" i="117"/>
  <c r="H6" i="117"/>
  <c r="I6" i="117"/>
  <c r="D6" i="117"/>
  <c r="L7" i="117"/>
  <c r="L8" i="117"/>
  <c r="L9" i="117"/>
  <c r="L10" i="117"/>
  <c r="L11" i="117"/>
  <c r="L12" i="117"/>
  <c r="L13" i="117"/>
  <c r="L14" i="117"/>
  <c r="L15" i="117"/>
  <c r="L16" i="117"/>
  <c r="L17" i="117"/>
  <c r="L18" i="117"/>
  <c r="L19" i="117"/>
  <c r="L20" i="117"/>
  <c r="L21" i="117"/>
  <c r="L22" i="117"/>
  <c r="L23" i="117"/>
  <c r="L24" i="117"/>
  <c r="L25" i="117"/>
  <c r="L26" i="117"/>
  <c r="L27" i="117"/>
  <c r="L28" i="117"/>
  <c r="L29" i="117"/>
  <c r="L30" i="117"/>
  <c r="L31" i="117"/>
  <c r="K7" i="117"/>
  <c r="K8" i="117"/>
  <c r="K9" i="117"/>
  <c r="K10" i="117"/>
  <c r="K11" i="117"/>
  <c r="K12" i="117"/>
  <c r="K13" i="117"/>
  <c r="K14" i="117"/>
  <c r="K15" i="117"/>
  <c r="K16" i="117"/>
  <c r="K17" i="117"/>
  <c r="K18" i="117"/>
  <c r="K19" i="117"/>
  <c r="K20" i="117"/>
  <c r="K21" i="117"/>
  <c r="K22" i="117"/>
  <c r="K23" i="117"/>
  <c r="K24" i="117"/>
  <c r="K25" i="117"/>
  <c r="K26" i="117"/>
  <c r="K27" i="117"/>
  <c r="K28" i="117"/>
  <c r="K29" i="117"/>
  <c r="K30" i="117"/>
  <c r="K31" i="117"/>
  <c r="J7" i="117"/>
  <c r="J8" i="117"/>
  <c r="J9" i="117"/>
  <c r="J10" i="117"/>
  <c r="J11" i="117"/>
  <c r="J12" i="117"/>
  <c r="J13" i="117"/>
  <c r="J14" i="117"/>
  <c r="J15" i="117"/>
  <c r="J16" i="117"/>
  <c r="J17" i="117"/>
  <c r="J18" i="117"/>
  <c r="J19" i="117"/>
  <c r="J20" i="117"/>
  <c r="J21" i="117"/>
  <c r="J22" i="117"/>
  <c r="J23" i="117"/>
  <c r="J24" i="117"/>
  <c r="J25" i="117"/>
  <c r="J26" i="117"/>
  <c r="J27" i="117"/>
  <c r="J28" i="117"/>
  <c r="J29" i="117"/>
  <c r="J30" i="117"/>
  <c r="J31" i="117"/>
  <c r="F7" i="117"/>
  <c r="F8" i="117"/>
  <c r="F9" i="117"/>
  <c r="F10" i="117"/>
  <c r="F11" i="117"/>
  <c r="F12" i="117"/>
  <c r="F13" i="117"/>
  <c r="F14" i="117"/>
  <c r="F15" i="117"/>
  <c r="F16" i="117"/>
  <c r="F17" i="117"/>
  <c r="F18" i="117"/>
  <c r="F19" i="117"/>
  <c r="F20" i="117"/>
  <c r="F21" i="117"/>
  <c r="F22" i="117"/>
  <c r="F23" i="117"/>
  <c r="F24" i="117"/>
  <c r="F25" i="117"/>
  <c r="F26" i="117"/>
  <c r="F27" i="117"/>
  <c r="F28" i="117"/>
  <c r="F29" i="117"/>
  <c r="F30" i="117"/>
  <c r="F31" i="117"/>
  <c r="I7" i="115"/>
  <c r="I15" i="115" s="1"/>
  <c r="K7" i="115"/>
  <c r="K15" i="115" s="1"/>
  <c r="L7" i="115"/>
  <c r="L15" i="115" s="1"/>
  <c r="M7" i="115"/>
  <c r="M15" i="115" s="1"/>
  <c r="H7" i="115"/>
  <c r="H15" i="115" s="1"/>
  <c r="S9" i="115"/>
  <c r="S10" i="115"/>
  <c r="S11" i="115"/>
  <c r="S12" i="115"/>
  <c r="S13" i="115"/>
  <c r="S14" i="115"/>
  <c r="S8" i="115"/>
  <c r="P8" i="115"/>
  <c r="P9" i="115"/>
  <c r="P10" i="115"/>
  <c r="P11" i="115"/>
  <c r="P12" i="115"/>
  <c r="P13" i="115"/>
  <c r="P14" i="115"/>
  <c r="O8" i="115"/>
  <c r="O9" i="115"/>
  <c r="O10" i="115"/>
  <c r="O11" i="115"/>
  <c r="O12" i="115"/>
  <c r="O13" i="115"/>
  <c r="O14" i="115"/>
  <c r="N8" i="115"/>
  <c r="N9" i="115"/>
  <c r="N10" i="115"/>
  <c r="N11" i="115"/>
  <c r="N12" i="115"/>
  <c r="N13" i="115"/>
  <c r="N14" i="115"/>
  <c r="J8" i="115"/>
  <c r="J9" i="115"/>
  <c r="J10" i="115"/>
  <c r="J11" i="115"/>
  <c r="J12" i="115"/>
  <c r="J13" i="115"/>
  <c r="J14" i="115"/>
  <c r="E7" i="114"/>
  <c r="E12" i="114" s="1"/>
  <c r="G7" i="114"/>
  <c r="G12" i="114" s="1"/>
  <c r="H7" i="114"/>
  <c r="H12" i="114" s="1"/>
  <c r="I7" i="114"/>
  <c r="I12" i="114" s="1"/>
  <c r="D7" i="114"/>
  <c r="D12" i="114" s="1"/>
  <c r="L8" i="114"/>
  <c r="L9" i="114"/>
  <c r="L10" i="114"/>
  <c r="L11" i="114"/>
  <c r="K8" i="114"/>
  <c r="K9" i="114"/>
  <c r="K10" i="114"/>
  <c r="K11" i="114"/>
  <c r="J8" i="114"/>
  <c r="J9" i="114"/>
  <c r="J10" i="114"/>
  <c r="J11" i="114"/>
  <c r="F8" i="114"/>
  <c r="F9" i="114"/>
  <c r="F10" i="114"/>
  <c r="F11" i="114"/>
  <c r="E10" i="112"/>
  <c r="G10" i="112"/>
  <c r="H10" i="112"/>
  <c r="I10" i="112"/>
  <c r="D10" i="112"/>
  <c r="E7" i="112"/>
  <c r="G7" i="112"/>
  <c r="H7" i="112"/>
  <c r="I7" i="112"/>
  <c r="D7" i="112"/>
  <c r="L8" i="112"/>
  <c r="L9" i="112"/>
  <c r="L11" i="112"/>
  <c r="L12" i="112"/>
  <c r="K8" i="112"/>
  <c r="K9" i="112"/>
  <c r="K11" i="112"/>
  <c r="K12" i="112"/>
  <c r="J8" i="112"/>
  <c r="J9" i="112"/>
  <c r="J11" i="112"/>
  <c r="J12" i="112"/>
  <c r="F8" i="112"/>
  <c r="F9" i="112"/>
  <c r="F11" i="112"/>
  <c r="F10" i="112" s="1"/>
  <c r="F12" i="112"/>
  <c r="E6" i="113"/>
  <c r="G6" i="113"/>
  <c r="H6" i="113"/>
  <c r="I6" i="113"/>
  <c r="D6" i="113"/>
  <c r="L7" i="113"/>
  <c r="L8" i="113"/>
  <c r="L9" i="113"/>
  <c r="K7" i="113"/>
  <c r="K8" i="113"/>
  <c r="K9" i="113"/>
  <c r="J7" i="113"/>
  <c r="J8" i="113"/>
  <c r="J9" i="113"/>
  <c r="F7" i="113"/>
  <c r="F8" i="113"/>
  <c r="F9" i="113"/>
  <c r="I7" i="111"/>
  <c r="I13" i="111" s="1"/>
  <c r="K7" i="111"/>
  <c r="L7" i="111"/>
  <c r="L13" i="111" s="1"/>
  <c r="M7" i="111"/>
  <c r="M13" i="111" s="1"/>
  <c r="H7" i="111"/>
  <c r="H13" i="111" s="1"/>
  <c r="S9" i="111"/>
  <c r="S10" i="111"/>
  <c r="S11" i="111"/>
  <c r="S12" i="111"/>
  <c r="S8" i="111"/>
  <c r="P8" i="111"/>
  <c r="P9" i="111"/>
  <c r="P10" i="111"/>
  <c r="P11" i="111"/>
  <c r="P12" i="111"/>
  <c r="O8" i="111"/>
  <c r="O9" i="111"/>
  <c r="O10" i="111"/>
  <c r="O11" i="111"/>
  <c r="O12" i="111"/>
  <c r="N8" i="111"/>
  <c r="N9" i="111"/>
  <c r="N10" i="111"/>
  <c r="N11" i="111"/>
  <c r="N12" i="111"/>
  <c r="J8" i="111"/>
  <c r="J9" i="111"/>
  <c r="J10" i="111"/>
  <c r="J11" i="111"/>
  <c r="J12" i="111"/>
  <c r="E7" i="110"/>
  <c r="E11" i="110" s="1"/>
  <c r="G7" i="110"/>
  <c r="H7" i="110"/>
  <c r="H11" i="110" s="1"/>
  <c r="I7" i="110"/>
  <c r="I11" i="110" s="1"/>
  <c r="D7" i="110"/>
  <c r="D11" i="110" s="1"/>
  <c r="L8" i="110"/>
  <c r="L9" i="110"/>
  <c r="L10" i="110"/>
  <c r="K8" i="110"/>
  <c r="K9" i="110"/>
  <c r="K10" i="110"/>
  <c r="J8" i="110"/>
  <c r="J9" i="110"/>
  <c r="J10" i="110"/>
  <c r="F8" i="110"/>
  <c r="F9" i="110"/>
  <c r="F10" i="110"/>
  <c r="E7" i="108"/>
  <c r="G7" i="108"/>
  <c r="H7" i="108"/>
  <c r="I7" i="108"/>
  <c r="D7" i="108"/>
  <c r="L8" i="108"/>
  <c r="L10" i="108"/>
  <c r="K8" i="108"/>
  <c r="K10" i="108"/>
  <c r="J8" i="108"/>
  <c r="J10" i="108"/>
  <c r="F8" i="108"/>
  <c r="F7" i="108" s="1"/>
  <c r="F10" i="108"/>
  <c r="E6" i="109"/>
  <c r="G6" i="109"/>
  <c r="H6" i="109"/>
  <c r="I6" i="109"/>
  <c r="D6" i="109"/>
  <c r="L7" i="109"/>
  <c r="L8" i="109"/>
  <c r="K7" i="109"/>
  <c r="K8" i="109"/>
  <c r="J7" i="109"/>
  <c r="J8" i="109"/>
  <c r="F7" i="109"/>
  <c r="F8" i="109"/>
  <c r="I7" i="107"/>
  <c r="I50" i="107" s="1"/>
  <c r="K7" i="107"/>
  <c r="L7" i="107"/>
  <c r="L50" i="107" s="1"/>
  <c r="M7" i="107"/>
  <c r="M50" i="107" s="1"/>
  <c r="H7" i="107"/>
  <c r="H50" i="107" s="1"/>
  <c r="S9" i="107"/>
  <c r="S10" i="107"/>
  <c r="S11" i="107"/>
  <c r="S12" i="107"/>
  <c r="S13" i="107"/>
  <c r="S14" i="107"/>
  <c r="S15" i="107"/>
  <c r="S16" i="107"/>
  <c r="S17" i="107"/>
  <c r="S18" i="107"/>
  <c r="S19" i="107"/>
  <c r="S20" i="107"/>
  <c r="S21" i="107"/>
  <c r="S22" i="107"/>
  <c r="S23" i="107"/>
  <c r="S24" i="107"/>
  <c r="S25" i="107"/>
  <c r="S26" i="107"/>
  <c r="S27" i="107"/>
  <c r="S28" i="107"/>
  <c r="S29" i="107"/>
  <c r="S30" i="107"/>
  <c r="S31" i="107"/>
  <c r="S32" i="107"/>
  <c r="S33" i="107"/>
  <c r="S34" i="107"/>
  <c r="S35" i="107"/>
  <c r="S36" i="107"/>
  <c r="S37" i="107"/>
  <c r="S38" i="107"/>
  <c r="S39" i="107"/>
  <c r="S40" i="107"/>
  <c r="S41" i="107"/>
  <c r="S42" i="107"/>
  <c r="S43" i="107"/>
  <c r="S44" i="107"/>
  <c r="S45" i="107"/>
  <c r="S46" i="107"/>
  <c r="S47" i="107"/>
  <c r="S48" i="107"/>
  <c r="S49" i="107"/>
  <c r="S8" i="107"/>
  <c r="P8" i="107"/>
  <c r="P9" i="107"/>
  <c r="P10" i="107"/>
  <c r="P11" i="107"/>
  <c r="P12" i="107"/>
  <c r="P13" i="107"/>
  <c r="P14" i="107"/>
  <c r="P15" i="107"/>
  <c r="P16" i="107"/>
  <c r="P17" i="107"/>
  <c r="P18" i="107"/>
  <c r="P19" i="107"/>
  <c r="P20" i="107"/>
  <c r="P21" i="107"/>
  <c r="P22" i="107"/>
  <c r="P23" i="107"/>
  <c r="P24" i="107"/>
  <c r="P25" i="107"/>
  <c r="P26" i="107"/>
  <c r="P27" i="107"/>
  <c r="P28" i="107"/>
  <c r="P29" i="107"/>
  <c r="P30" i="107"/>
  <c r="P31" i="107"/>
  <c r="P32" i="107"/>
  <c r="P33" i="107"/>
  <c r="P34" i="107"/>
  <c r="P35" i="107"/>
  <c r="P36" i="107"/>
  <c r="P37" i="107"/>
  <c r="P38" i="107"/>
  <c r="P39" i="107"/>
  <c r="P40" i="107"/>
  <c r="P41" i="107"/>
  <c r="P42" i="107"/>
  <c r="P43" i="107"/>
  <c r="P44" i="107"/>
  <c r="P45" i="107"/>
  <c r="P46" i="107"/>
  <c r="P47" i="107"/>
  <c r="P48" i="107"/>
  <c r="P49" i="107"/>
  <c r="O8" i="107"/>
  <c r="O9" i="107"/>
  <c r="O10" i="107"/>
  <c r="O11" i="107"/>
  <c r="O12" i="107"/>
  <c r="O13" i="107"/>
  <c r="O14" i="107"/>
  <c r="O15" i="107"/>
  <c r="O16" i="107"/>
  <c r="O17" i="107"/>
  <c r="O18" i="107"/>
  <c r="O19" i="107"/>
  <c r="O20" i="107"/>
  <c r="O21" i="107"/>
  <c r="O22" i="107"/>
  <c r="O23" i="107"/>
  <c r="O24" i="107"/>
  <c r="O25" i="107"/>
  <c r="O26" i="107"/>
  <c r="O27" i="107"/>
  <c r="O28" i="107"/>
  <c r="O29" i="107"/>
  <c r="O30" i="107"/>
  <c r="O31" i="107"/>
  <c r="O32" i="107"/>
  <c r="O33" i="107"/>
  <c r="O34" i="107"/>
  <c r="O35" i="107"/>
  <c r="O36" i="107"/>
  <c r="O37" i="107"/>
  <c r="O38" i="107"/>
  <c r="O39" i="107"/>
  <c r="O40" i="107"/>
  <c r="O41" i="107"/>
  <c r="O42" i="107"/>
  <c r="O43" i="107"/>
  <c r="O44" i="107"/>
  <c r="O45" i="107"/>
  <c r="O46" i="107"/>
  <c r="O47" i="107"/>
  <c r="O48" i="107"/>
  <c r="O49" i="107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35" i="107"/>
  <c r="N36" i="107"/>
  <c r="N37" i="107"/>
  <c r="N38" i="107"/>
  <c r="N39" i="107"/>
  <c r="N40" i="107"/>
  <c r="N41" i="107"/>
  <c r="N42" i="107"/>
  <c r="N43" i="107"/>
  <c r="N44" i="107"/>
  <c r="N45" i="107"/>
  <c r="N46" i="107"/>
  <c r="N47" i="107"/>
  <c r="N48" i="107"/>
  <c r="N49" i="107"/>
  <c r="J8" i="107"/>
  <c r="J9" i="107"/>
  <c r="J10" i="107"/>
  <c r="J11" i="107"/>
  <c r="J12" i="107"/>
  <c r="J13" i="107"/>
  <c r="J14" i="107"/>
  <c r="J15" i="107"/>
  <c r="J16" i="107"/>
  <c r="J17" i="107"/>
  <c r="J18" i="107"/>
  <c r="J19" i="107"/>
  <c r="J20" i="107"/>
  <c r="J21" i="107"/>
  <c r="J22" i="107"/>
  <c r="J23" i="107"/>
  <c r="J24" i="107"/>
  <c r="J25" i="107"/>
  <c r="J26" i="107"/>
  <c r="J27" i="107"/>
  <c r="J28" i="107"/>
  <c r="J29" i="107"/>
  <c r="J30" i="107"/>
  <c r="J31" i="107"/>
  <c r="J32" i="107"/>
  <c r="J33" i="107"/>
  <c r="J34" i="107"/>
  <c r="J35" i="107"/>
  <c r="J36" i="107"/>
  <c r="J37" i="107"/>
  <c r="J38" i="107"/>
  <c r="J39" i="107"/>
  <c r="J40" i="107"/>
  <c r="J41" i="107"/>
  <c r="J42" i="107"/>
  <c r="J43" i="107"/>
  <c r="J44" i="107"/>
  <c r="J45" i="107"/>
  <c r="J46" i="107"/>
  <c r="J47" i="107"/>
  <c r="J48" i="107"/>
  <c r="J49" i="107"/>
  <c r="E7" i="106"/>
  <c r="E20" i="106" s="1"/>
  <c r="G7" i="106"/>
  <c r="G20" i="106" s="1"/>
  <c r="H7" i="106"/>
  <c r="H20" i="106" s="1"/>
  <c r="I7" i="106"/>
  <c r="I20" i="106" s="1"/>
  <c r="D7" i="106"/>
  <c r="D20" i="106" s="1"/>
  <c r="L8" i="106"/>
  <c r="L9" i="106"/>
  <c r="L10" i="106"/>
  <c r="L11" i="106"/>
  <c r="L12" i="106"/>
  <c r="L13" i="106"/>
  <c r="L14" i="106"/>
  <c r="L15" i="106"/>
  <c r="L16" i="106"/>
  <c r="L17" i="106"/>
  <c r="L18" i="106"/>
  <c r="L19" i="106"/>
  <c r="K8" i="106"/>
  <c r="K9" i="106"/>
  <c r="K10" i="106"/>
  <c r="K11" i="106"/>
  <c r="K12" i="106"/>
  <c r="K13" i="106"/>
  <c r="K14" i="106"/>
  <c r="K15" i="106"/>
  <c r="K16" i="106"/>
  <c r="K17" i="106"/>
  <c r="K18" i="106"/>
  <c r="K19" i="106"/>
  <c r="J8" i="106"/>
  <c r="J9" i="106"/>
  <c r="J10" i="106"/>
  <c r="J11" i="106"/>
  <c r="J12" i="106"/>
  <c r="J13" i="106"/>
  <c r="J14" i="106"/>
  <c r="J15" i="106"/>
  <c r="J16" i="106"/>
  <c r="J17" i="106"/>
  <c r="J18" i="106"/>
  <c r="J19" i="106"/>
  <c r="F8" i="106"/>
  <c r="F9" i="106"/>
  <c r="F10" i="106"/>
  <c r="F11" i="106"/>
  <c r="F12" i="106"/>
  <c r="F13" i="106"/>
  <c r="F14" i="106"/>
  <c r="F15" i="106"/>
  <c r="F16" i="106"/>
  <c r="F17" i="106"/>
  <c r="F18" i="106"/>
  <c r="F19" i="106"/>
  <c r="E10" i="104"/>
  <c r="G10" i="104"/>
  <c r="H10" i="104"/>
  <c r="I10" i="104"/>
  <c r="D10" i="104"/>
  <c r="E7" i="104"/>
  <c r="G7" i="104"/>
  <c r="H7" i="104"/>
  <c r="I7" i="104"/>
  <c r="D7" i="104"/>
  <c r="L8" i="104"/>
  <c r="L9" i="104"/>
  <c r="L11" i="104"/>
  <c r="L12" i="104"/>
  <c r="L13" i="104"/>
  <c r="L14" i="104"/>
  <c r="L15" i="104"/>
  <c r="L16" i="104"/>
  <c r="L17" i="104"/>
  <c r="L18" i="104"/>
  <c r="L19" i="104"/>
  <c r="L20" i="104"/>
  <c r="L21" i="104"/>
  <c r="L22" i="104"/>
  <c r="L23" i="104"/>
  <c r="L24" i="104"/>
  <c r="L25" i="104"/>
  <c r="L26" i="104"/>
  <c r="L27" i="104"/>
  <c r="L28" i="104"/>
  <c r="L29" i="104"/>
  <c r="L30" i="104"/>
  <c r="L31" i="104"/>
  <c r="L32" i="104"/>
  <c r="L33" i="104"/>
  <c r="L34" i="104"/>
  <c r="L35" i="104"/>
  <c r="L36" i="104"/>
  <c r="K8" i="104"/>
  <c r="K9" i="104"/>
  <c r="K11" i="104"/>
  <c r="K12" i="104"/>
  <c r="K13" i="104"/>
  <c r="K14" i="104"/>
  <c r="K15" i="104"/>
  <c r="K16" i="104"/>
  <c r="K17" i="104"/>
  <c r="K18" i="104"/>
  <c r="K19" i="104"/>
  <c r="K20" i="104"/>
  <c r="K21" i="104"/>
  <c r="K22" i="104"/>
  <c r="K23" i="104"/>
  <c r="K24" i="104"/>
  <c r="K25" i="104"/>
  <c r="K26" i="104"/>
  <c r="K27" i="104"/>
  <c r="K28" i="104"/>
  <c r="K29" i="104"/>
  <c r="K30" i="104"/>
  <c r="K31" i="104"/>
  <c r="K32" i="104"/>
  <c r="K33" i="104"/>
  <c r="K34" i="104"/>
  <c r="K35" i="104"/>
  <c r="K36" i="104"/>
  <c r="J8" i="104"/>
  <c r="J9" i="104"/>
  <c r="J11" i="104"/>
  <c r="J12" i="104"/>
  <c r="J13" i="104"/>
  <c r="J14" i="104"/>
  <c r="J15" i="104"/>
  <c r="J16" i="104"/>
  <c r="J17" i="104"/>
  <c r="J18" i="104"/>
  <c r="J19" i="104"/>
  <c r="J20" i="104"/>
  <c r="J21" i="104"/>
  <c r="J22" i="104"/>
  <c r="J23" i="104"/>
  <c r="J24" i="104"/>
  <c r="J25" i="104"/>
  <c r="J26" i="104"/>
  <c r="J27" i="104"/>
  <c r="J28" i="104"/>
  <c r="J29" i="104"/>
  <c r="J30" i="104"/>
  <c r="J31" i="104"/>
  <c r="J32" i="104"/>
  <c r="J33" i="104"/>
  <c r="J34" i="104"/>
  <c r="J35" i="104"/>
  <c r="J36" i="104"/>
  <c r="F8" i="104"/>
  <c r="F7" i="104" s="1"/>
  <c r="F9" i="104"/>
  <c r="F11" i="104"/>
  <c r="F12" i="104"/>
  <c r="F13" i="104"/>
  <c r="F14" i="104"/>
  <c r="F15" i="104"/>
  <c r="F16" i="104"/>
  <c r="F17" i="104"/>
  <c r="F18" i="104"/>
  <c r="F19" i="104"/>
  <c r="F20" i="104"/>
  <c r="F21" i="104"/>
  <c r="F22" i="104"/>
  <c r="F23" i="104"/>
  <c r="F24" i="104"/>
  <c r="F25" i="104"/>
  <c r="F26" i="104"/>
  <c r="F27" i="104"/>
  <c r="F28" i="104"/>
  <c r="F29" i="104"/>
  <c r="F30" i="104"/>
  <c r="F31" i="104"/>
  <c r="F32" i="104"/>
  <c r="F33" i="104"/>
  <c r="F34" i="104"/>
  <c r="F35" i="104"/>
  <c r="F36" i="104"/>
  <c r="E6" i="105"/>
  <c r="G6" i="105"/>
  <c r="H6" i="105"/>
  <c r="I6" i="105"/>
  <c r="D6" i="105"/>
  <c r="L7" i="105"/>
  <c r="L8" i="105"/>
  <c r="L9" i="105"/>
  <c r="L10" i="105"/>
  <c r="L11" i="105"/>
  <c r="L12" i="105"/>
  <c r="L13" i="105"/>
  <c r="L14" i="105"/>
  <c r="L15" i="105"/>
  <c r="L16" i="105"/>
  <c r="L17" i="105"/>
  <c r="L18" i="105"/>
  <c r="L19" i="105"/>
  <c r="L20" i="105"/>
  <c r="L21" i="105"/>
  <c r="L22" i="105"/>
  <c r="L23" i="105"/>
  <c r="L24" i="105"/>
  <c r="L25" i="105"/>
  <c r="L26" i="105"/>
  <c r="L27" i="105"/>
  <c r="L28" i="105"/>
  <c r="L29" i="105"/>
  <c r="L30" i="105"/>
  <c r="L31" i="105"/>
  <c r="K7" i="105"/>
  <c r="K8" i="105"/>
  <c r="K9" i="105"/>
  <c r="K10" i="105"/>
  <c r="K11" i="105"/>
  <c r="K12" i="105"/>
  <c r="K13" i="105"/>
  <c r="K14" i="105"/>
  <c r="K15" i="105"/>
  <c r="K16" i="105"/>
  <c r="K17" i="105"/>
  <c r="K18" i="105"/>
  <c r="K19" i="105"/>
  <c r="K20" i="105"/>
  <c r="K21" i="105"/>
  <c r="K22" i="105"/>
  <c r="K23" i="105"/>
  <c r="K24" i="105"/>
  <c r="K25" i="105"/>
  <c r="K26" i="105"/>
  <c r="K27" i="105"/>
  <c r="K28" i="105"/>
  <c r="K29" i="105"/>
  <c r="K30" i="105"/>
  <c r="K31" i="105"/>
  <c r="J7" i="105"/>
  <c r="J8" i="105"/>
  <c r="J9" i="105"/>
  <c r="J10" i="105"/>
  <c r="J11" i="105"/>
  <c r="J12" i="105"/>
  <c r="J13" i="105"/>
  <c r="J14" i="105"/>
  <c r="J15" i="105"/>
  <c r="J16" i="105"/>
  <c r="J17" i="105"/>
  <c r="J18" i="105"/>
  <c r="J19" i="105"/>
  <c r="J20" i="105"/>
  <c r="J21" i="105"/>
  <c r="J22" i="105"/>
  <c r="J23" i="105"/>
  <c r="J24" i="105"/>
  <c r="J25" i="105"/>
  <c r="J26" i="105"/>
  <c r="J27" i="105"/>
  <c r="J28" i="105"/>
  <c r="J29" i="105"/>
  <c r="J30" i="105"/>
  <c r="J31" i="105"/>
  <c r="F7" i="105"/>
  <c r="F8" i="105"/>
  <c r="F9" i="105"/>
  <c r="F10" i="105"/>
  <c r="F11" i="105"/>
  <c r="F12" i="105"/>
  <c r="F13" i="105"/>
  <c r="F14" i="105"/>
  <c r="F15" i="105"/>
  <c r="F16" i="105"/>
  <c r="F17" i="105"/>
  <c r="F18" i="105"/>
  <c r="F19" i="105"/>
  <c r="F20" i="105"/>
  <c r="F21" i="105"/>
  <c r="F22" i="105"/>
  <c r="F23" i="105"/>
  <c r="F24" i="105"/>
  <c r="F25" i="105"/>
  <c r="F26" i="105"/>
  <c r="F27" i="105"/>
  <c r="F28" i="105"/>
  <c r="F29" i="105"/>
  <c r="F30" i="105"/>
  <c r="F31" i="105"/>
  <c r="I7" i="103"/>
  <c r="I16" i="103" s="1"/>
  <c r="K7" i="103"/>
  <c r="K16" i="103" s="1"/>
  <c r="L7" i="103"/>
  <c r="L16" i="103" s="1"/>
  <c r="M7" i="103"/>
  <c r="M16" i="103" s="1"/>
  <c r="H7" i="103"/>
  <c r="H16" i="103" s="1"/>
  <c r="S9" i="103"/>
  <c r="S10" i="103"/>
  <c r="S11" i="103"/>
  <c r="S12" i="103"/>
  <c r="S13" i="103"/>
  <c r="S14" i="103"/>
  <c r="S15" i="103"/>
  <c r="S8" i="103"/>
  <c r="P8" i="103"/>
  <c r="P9" i="103"/>
  <c r="P10" i="103"/>
  <c r="P11" i="103"/>
  <c r="P12" i="103"/>
  <c r="P13" i="103"/>
  <c r="P14" i="103"/>
  <c r="P15" i="103"/>
  <c r="O8" i="103"/>
  <c r="O9" i="103"/>
  <c r="O10" i="103"/>
  <c r="O11" i="103"/>
  <c r="O12" i="103"/>
  <c r="O13" i="103"/>
  <c r="O14" i="103"/>
  <c r="O15" i="103"/>
  <c r="N8" i="103"/>
  <c r="N9" i="103"/>
  <c r="N10" i="103"/>
  <c r="N11" i="103"/>
  <c r="N12" i="103"/>
  <c r="N13" i="103"/>
  <c r="N14" i="103"/>
  <c r="N15" i="103"/>
  <c r="J8" i="103"/>
  <c r="J9" i="103"/>
  <c r="J10" i="103"/>
  <c r="J11" i="103"/>
  <c r="J12" i="103"/>
  <c r="J13" i="103"/>
  <c r="J14" i="103"/>
  <c r="J15" i="103"/>
  <c r="E7" i="102"/>
  <c r="E11" i="102" s="1"/>
  <c r="G7" i="102"/>
  <c r="H7" i="102"/>
  <c r="H11" i="102" s="1"/>
  <c r="I7" i="102"/>
  <c r="I11" i="102" s="1"/>
  <c r="D7" i="102"/>
  <c r="D11" i="102" s="1"/>
  <c r="L8" i="102"/>
  <c r="L9" i="102"/>
  <c r="L10" i="102"/>
  <c r="K8" i="102"/>
  <c r="K9" i="102"/>
  <c r="K10" i="102"/>
  <c r="J8" i="102"/>
  <c r="J9" i="102"/>
  <c r="J10" i="102"/>
  <c r="F8" i="102"/>
  <c r="F9" i="102"/>
  <c r="F10" i="102"/>
  <c r="E10" i="100"/>
  <c r="G10" i="100"/>
  <c r="H10" i="100"/>
  <c r="I10" i="100"/>
  <c r="D10" i="100"/>
  <c r="E7" i="100"/>
  <c r="G7" i="100"/>
  <c r="H7" i="100"/>
  <c r="I7" i="100"/>
  <c r="D7" i="100"/>
  <c r="L8" i="100"/>
  <c r="L9" i="100"/>
  <c r="L11" i="100"/>
  <c r="L12" i="100"/>
  <c r="K8" i="100"/>
  <c r="K9" i="100"/>
  <c r="K11" i="100"/>
  <c r="K12" i="100"/>
  <c r="J8" i="100"/>
  <c r="J9" i="100"/>
  <c r="J11" i="100"/>
  <c r="J12" i="100"/>
  <c r="F8" i="100"/>
  <c r="F9" i="100"/>
  <c r="F11" i="100"/>
  <c r="F10" i="100" s="1"/>
  <c r="F12" i="100"/>
  <c r="E6" i="101"/>
  <c r="G6" i="101"/>
  <c r="H6" i="101"/>
  <c r="I6" i="101"/>
  <c r="D6" i="101"/>
  <c r="L7" i="101"/>
  <c r="L8" i="101"/>
  <c r="L9" i="101"/>
  <c r="L10" i="101"/>
  <c r="L11" i="101"/>
  <c r="L12" i="101"/>
  <c r="L13" i="101"/>
  <c r="L14" i="101"/>
  <c r="L15" i="101"/>
  <c r="K7" i="101"/>
  <c r="K8" i="101"/>
  <c r="K9" i="101"/>
  <c r="K10" i="101"/>
  <c r="K11" i="101"/>
  <c r="K12" i="101"/>
  <c r="K13" i="101"/>
  <c r="K14" i="101"/>
  <c r="K15" i="101"/>
  <c r="J7" i="101"/>
  <c r="J8" i="101"/>
  <c r="J9" i="101"/>
  <c r="J10" i="101"/>
  <c r="J11" i="101"/>
  <c r="J12" i="101"/>
  <c r="J13" i="101"/>
  <c r="J14" i="101"/>
  <c r="J15" i="101"/>
  <c r="F7" i="101"/>
  <c r="F8" i="101"/>
  <c r="F9" i="101"/>
  <c r="F10" i="101"/>
  <c r="F11" i="101"/>
  <c r="F12" i="101"/>
  <c r="F13" i="101"/>
  <c r="F14" i="101"/>
  <c r="F15" i="101"/>
  <c r="I7" i="99"/>
  <c r="I14" i="99" s="1"/>
  <c r="K7" i="99"/>
  <c r="L7" i="99"/>
  <c r="L14" i="99" s="1"/>
  <c r="M7" i="99"/>
  <c r="M14" i="99" s="1"/>
  <c r="H7" i="99"/>
  <c r="H14" i="99" s="1"/>
  <c r="S9" i="99"/>
  <c r="S10" i="99"/>
  <c r="S11" i="99"/>
  <c r="S12" i="99"/>
  <c r="S13" i="99"/>
  <c r="S8" i="99"/>
  <c r="P8" i="99"/>
  <c r="P9" i="99"/>
  <c r="P10" i="99"/>
  <c r="P11" i="99"/>
  <c r="P12" i="99"/>
  <c r="P13" i="99"/>
  <c r="O8" i="99"/>
  <c r="O9" i="99"/>
  <c r="O10" i="99"/>
  <c r="O11" i="99"/>
  <c r="O12" i="99"/>
  <c r="O13" i="99"/>
  <c r="N8" i="99"/>
  <c r="N9" i="99"/>
  <c r="N10" i="99"/>
  <c r="N11" i="99"/>
  <c r="N12" i="99"/>
  <c r="N13" i="99"/>
  <c r="J8" i="99"/>
  <c r="J9" i="99"/>
  <c r="J10" i="99"/>
  <c r="J11" i="99"/>
  <c r="J12" i="99"/>
  <c r="J13" i="99"/>
  <c r="E7" i="98"/>
  <c r="E10" i="98" s="1"/>
  <c r="G7" i="98"/>
  <c r="H7" i="98"/>
  <c r="H10" i="98" s="1"/>
  <c r="I7" i="98"/>
  <c r="I10" i="98" s="1"/>
  <c r="D7" i="98"/>
  <c r="D10" i="98" s="1"/>
  <c r="L8" i="98"/>
  <c r="L9" i="98"/>
  <c r="K8" i="98"/>
  <c r="K9" i="98"/>
  <c r="J8" i="98"/>
  <c r="J9" i="98"/>
  <c r="F8" i="98"/>
  <c r="F9" i="98"/>
  <c r="E9" i="96"/>
  <c r="G9" i="96"/>
  <c r="H9" i="96"/>
  <c r="I9" i="96"/>
  <c r="D9" i="96"/>
  <c r="E7" i="96"/>
  <c r="G7" i="96"/>
  <c r="H7" i="96"/>
  <c r="I7" i="96"/>
  <c r="D7" i="96"/>
  <c r="L8" i="96"/>
  <c r="L10" i="96"/>
  <c r="L11" i="96"/>
  <c r="K8" i="96"/>
  <c r="K10" i="96"/>
  <c r="K11" i="96"/>
  <c r="J8" i="96"/>
  <c r="J10" i="96"/>
  <c r="J11" i="96"/>
  <c r="F8" i="96"/>
  <c r="F7" i="96" s="1"/>
  <c r="F10" i="96"/>
  <c r="F9" i="96" s="1"/>
  <c r="F11" i="96"/>
  <c r="E6" i="97"/>
  <c r="G6" i="97"/>
  <c r="H6" i="97"/>
  <c r="I6" i="97"/>
  <c r="D6" i="97"/>
  <c r="L7" i="97"/>
  <c r="L8" i="97"/>
  <c r="K7" i="97"/>
  <c r="K8" i="97"/>
  <c r="J7" i="97"/>
  <c r="J8" i="97"/>
  <c r="F7" i="97"/>
  <c r="F8" i="97"/>
  <c r="I7" i="95"/>
  <c r="I17" i="95" s="1"/>
  <c r="K7" i="95"/>
  <c r="K17" i="95" s="1"/>
  <c r="L7" i="95"/>
  <c r="L17" i="95" s="1"/>
  <c r="M7" i="95"/>
  <c r="M17" i="95" s="1"/>
  <c r="H7" i="95"/>
  <c r="H17" i="95" s="1"/>
  <c r="S9" i="95"/>
  <c r="S10" i="95"/>
  <c r="S11" i="95"/>
  <c r="S12" i="95"/>
  <c r="S13" i="95"/>
  <c r="S14" i="95"/>
  <c r="S15" i="95"/>
  <c r="S16" i="95"/>
  <c r="S8" i="95"/>
  <c r="P8" i="95"/>
  <c r="P9" i="95"/>
  <c r="P10" i="95"/>
  <c r="P11" i="95"/>
  <c r="P12" i="95"/>
  <c r="P13" i="95"/>
  <c r="P14" i="95"/>
  <c r="P15" i="95"/>
  <c r="P16" i="95"/>
  <c r="O8" i="95"/>
  <c r="O9" i="95"/>
  <c r="O10" i="95"/>
  <c r="O11" i="95"/>
  <c r="O12" i="95"/>
  <c r="O13" i="95"/>
  <c r="O14" i="95"/>
  <c r="O15" i="95"/>
  <c r="O16" i="95"/>
  <c r="N8" i="95"/>
  <c r="N9" i="95"/>
  <c r="N10" i="95"/>
  <c r="N11" i="95"/>
  <c r="N12" i="95"/>
  <c r="N13" i="95"/>
  <c r="N14" i="95"/>
  <c r="N15" i="95"/>
  <c r="N16" i="95"/>
  <c r="J8" i="95"/>
  <c r="J9" i="95"/>
  <c r="J10" i="95"/>
  <c r="J11" i="95"/>
  <c r="J12" i="95"/>
  <c r="J13" i="95"/>
  <c r="J14" i="95"/>
  <c r="J15" i="95"/>
  <c r="J16" i="95"/>
  <c r="E7" i="94"/>
  <c r="E11" i="94" s="1"/>
  <c r="G7" i="94"/>
  <c r="H7" i="94"/>
  <c r="H11" i="94" s="1"/>
  <c r="I7" i="94"/>
  <c r="I11" i="94" s="1"/>
  <c r="D7" i="94"/>
  <c r="D11" i="94" s="1"/>
  <c r="L8" i="94"/>
  <c r="L9" i="94"/>
  <c r="L10" i="94"/>
  <c r="K8" i="94"/>
  <c r="K9" i="94"/>
  <c r="K10" i="94"/>
  <c r="J8" i="94"/>
  <c r="J9" i="94"/>
  <c r="J10" i="94"/>
  <c r="F8" i="94"/>
  <c r="F9" i="94"/>
  <c r="F10" i="94"/>
  <c r="E7" i="92"/>
  <c r="G7" i="92"/>
  <c r="H7" i="92"/>
  <c r="I7" i="92"/>
  <c r="D7" i="92"/>
  <c r="L8" i="92"/>
  <c r="L10" i="92"/>
  <c r="K8" i="92"/>
  <c r="K10" i="92"/>
  <c r="J8" i="92"/>
  <c r="J10" i="92"/>
  <c r="F8" i="92"/>
  <c r="F7" i="92" s="1"/>
  <c r="F10" i="92"/>
  <c r="E6" i="93"/>
  <c r="G6" i="93"/>
  <c r="H6" i="93"/>
  <c r="I6" i="93"/>
  <c r="D6" i="93"/>
  <c r="L7" i="93"/>
  <c r="L8" i="93"/>
  <c r="L9" i="93"/>
  <c r="L10" i="93"/>
  <c r="L11" i="93"/>
  <c r="L12" i="93"/>
  <c r="L13" i="93"/>
  <c r="L14" i="93"/>
  <c r="L15" i="93"/>
  <c r="L16" i="93"/>
  <c r="L17" i="93"/>
  <c r="L18" i="93"/>
  <c r="L19" i="93"/>
  <c r="L20" i="93"/>
  <c r="L21" i="93"/>
  <c r="L22" i="93"/>
  <c r="L23" i="93"/>
  <c r="L24" i="93"/>
  <c r="L25" i="93"/>
  <c r="L26" i="93"/>
  <c r="L27" i="93"/>
  <c r="L28" i="93"/>
  <c r="L29" i="93"/>
  <c r="L30" i="93"/>
  <c r="K7" i="93"/>
  <c r="K8" i="93"/>
  <c r="K9" i="93"/>
  <c r="K10" i="93"/>
  <c r="K11" i="93"/>
  <c r="K12" i="93"/>
  <c r="K13" i="93"/>
  <c r="K14" i="93"/>
  <c r="K15" i="93"/>
  <c r="K16" i="93"/>
  <c r="K17" i="93"/>
  <c r="K18" i="93"/>
  <c r="K19" i="93"/>
  <c r="K20" i="93"/>
  <c r="K21" i="93"/>
  <c r="K22" i="93"/>
  <c r="K23" i="93"/>
  <c r="K24" i="93"/>
  <c r="K25" i="93"/>
  <c r="K26" i="93"/>
  <c r="K27" i="93"/>
  <c r="K28" i="93"/>
  <c r="K29" i="93"/>
  <c r="K30" i="93"/>
  <c r="J7" i="93"/>
  <c r="J8" i="93"/>
  <c r="J9" i="93"/>
  <c r="J10" i="93"/>
  <c r="J11" i="93"/>
  <c r="J12" i="93"/>
  <c r="J13" i="93"/>
  <c r="J14" i="93"/>
  <c r="J15" i="93"/>
  <c r="J16" i="93"/>
  <c r="J17" i="93"/>
  <c r="J18" i="93"/>
  <c r="J19" i="93"/>
  <c r="J20" i="93"/>
  <c r="J21" i="93"/>
  <c r="J22" i="93"/>
  <c r="J23" i="93"/>
  <c r="J24" i="93"/>
  <c r="J25" i="93"/>
  <c r="J26" i="93"/>
  <c r="J27" i="93"/>
  <c r="J28" i="93"/>
  <c r="J29" i="93"/>
  <c r="J30" i="93"/>
  <c r="F7" i="93"/>
  <c r="F8" i="93"/>
  <c r="F9" i="93"/>
  <c r="F10" i="93"/>
  <c r="F11" i="93"/>
  <c r="F12" i="93"/>
  <c r="F13" i="93"/>
  <c r="F14" i="93"/>
  <c r="F15" i="93"/>
  <c r="F16" i="93"/>
  <c r="F17" i="93"/>
  <c r="F18" i="93"/>
  <c r="F19" i="93"/>
  <c r="F20" i="93"/>
  <c r="F21" i="93"/>
  <c r="F22" i="93"/>
  <c r="F23" i="93"/>
  <c r="F24" i="93"/>
  <c r="F25" i="93"/>
  <c r="F26" i="93"/>
  <c r="F27" i="93"/>
  <c r="F28" i="93"/>
  <c r="F29" i="93"/>
  <c r="F30" i="93"/>
  <c r="I7" i="91"/>
  <c r="I21" i="91" s="1"/>
  <c r="K7" i="91"/>
  <c r="K21" i="91" s="1"/>
  <c r="L7" i="91"/>
  <c r="L21" i="91" s="1"/>
  <c r="M7" i="91"/>
  <c r="M21" i="91" s="1"/>
  <c r="H7" i="91"/>
  <c r="H21" i="91" s="1"/>
  <c r="S9" i="91"/>
  <c r="S10" i="91"/>
  <c r="S11" i="91"/>
  <c r="S12" i="91"/>
  <c r="S13" i="91"/>
  <c r="S14" i="91"/>
  <c r="S15" i="91"/>
  <c r="S16" i="91"/>
  <c r="S17" i="91"/>
  <c r="S18" i="91"/>
  <c r="S19" i="91"/>
  <c r="S20" i="91"/>
  <c r="S8" i="91"/>
  <c r="P8" i="91"/>
  <c r="P9" i="91"/>
  <c r="P10" i="91"/>
  <c r="P11" i="91"/>
  <c r="P12" i="91"/>
  <c r="P13" i="91"/>
  <c r="P14" i="91"/>
  <c r="P15" i="91"/>
  <c r="P16" i="91"/>
  <c r="P17" i="91"/>
  <c r="P18" i="91"/>
  <c r="P19" i="91"/>
  <c r="P20" i="91"/>
  <c r="O8" i="91"/>
  <c r="O9" i="91"/>
  <c r="O10" i="91"/>
  <c r="O11" i="91"/>
  <c r="O12" i="91"/>
  <c r="O13" i="91"/>
  <c r="O14" i="91"/>
  <c r="O15" i="91"/>
  <c r="O16" i="91"/>
  <c r="O17" i="91"/>
  <c r="O18" i="91"/>
  <c r="O19" i="91"/>
  <c r="O20" i="91"/>
  <c r="N8" i="91"/>
  <c r="N9" i="91"/>
  <c r="N10" i="91"/>
  <c r="N11" i="91"/>
  <c r="N12" i="91"/>
  <c r="N13" i="91"/>
  <c r="N14" i="91"/>
  <c r="N15" i="91"/>
  <c r="N16" i="91"/>
  <c r="N17" i="91"/>
  <c r="N18" i="91"/>
  <c r="N19" i="91"/>
  <c r="N20" i="91"/>
  <c r="J8" i="91"/>
  <c r="J9" i="91"/>
  <c r="J10" i="91"/>
  <c r="J11" i="91"/>
  <c r="J12" i="91"/>
  <c r="J13" i="91"/>
  <c r="J14" i="91"/>
  <c r="J15" i="91"/>
  <c r="J16" i="91"/>
  <c r="J17" i="91"/>
  <c r="J18" i="91"/>
  <c r="J19" i="91"/>
  <c r="J20" i="91"/>
  <c r="E7" i="90"/>
  <c r="E14" i="90" s="1"/>
  <c r="G7" i="90"/>
  <c r="G14" i="90" s="1"/>
  <c r="H7" i="90"/>
  <c r="H14" i="90" s="1"/>
  <c r="I7" i="90"/>
  <c r="I14" i="90" s="1"/>
  <c r="D7" i="90"/>
  <c r="D14" i="90" s="1"/>
  <c r="L8" i="90"/>
  <c r="L9" i="90"/>
  <c r="L10" i="90"/>
  <c r="L11" i="90"/>
  <c r="L12" i="90"/>
  <c r="L13" i="90"/>
  <c r="K8" i="90"/>
  <c r="K9" i="90"/>
  <c r="K10" i="90"/>
  <c r="K11" i="90"/>
  <c r="K12" i="90"/>
  <c r="K13" i="90"/>
  <c r="J8" i="90"/>
  <c r="J9" i="90"/>
  <c r="J10" i="90"/>
  <c r="J11" i="90"/>
  <c r="J12" i="90"/>
  <c r="J13" i="90"/>
  <c r="F8" i="90"/>
  <c r="F9" i="90"/>
  <c r="F10" i="90"/>
  <c r="F11" i="90"/>
  <c r="F12" i="90"/>
  <c r="F13" i="90"/>
  <c r="E9" i="88"/>
  <c r="G9" i="88"/>
  <c r="H9" i="88"/>
  <c r="I9" i="88"/>
  <c r="D9" i="88"/>
  <c r="E7" i="88"/>
  <c r="G7" i="88"/>
  <c r="H7" i="88"/>
  <c r="I7" i="88"/>
  <c r="D7" i="88"/>
  <c r="L8" i="88"/>
  <c r="L10" i="88"/>
  <c r="L11" i="88"/>
  <c r="L12" i="88"/>
  <c r="L13" i="88"/>
  <c r="L14" i="88"/>
  <c r="L15" i="88"/>
  <c r="L16" i="88"/>
  <c r="L17" i="88"/>
  <c r="L18" i="88"/>
  <c r="K8" i="88"/>
  <c r="K10" i="88"/>
  <c r="K11" i="88"/>
  <c r="K12" i="88"/>
  <c r="K13" i="88"/>
  <c r="K14" i="88"/>
  <c r="K15" i="88"/>
  <c r="K16" i="88"/>
  <c r="K17" i="88"/>
  <c r="K18" i="88"/>
  <c r="J8" i="88"/>
  <c r="J10" i="88"/>
  <c r="J11" i="88"/>
  <c r="J12" i="88"/>
  <c r="J13" i="88"/>
  <c r="J14" i="88"/>
  <c r="J15" i="88"/>
  <c r="J16" i="88"/>
  <c r="J17" i="88"/>
  <c r="J18" i="88"/>
  <c r="F8" i="88"/>
  <c r="F7" i="88" s="1"/>
  <c r="F10" i="88"/>
  <c r="F11" i="88"/>
  <c r="F12" i="88"/>
  <c r="F13" i="88"/>
  <c r="F14" i="88"/>
  <c r="F15" i="88"/>
  <c r="F16" i="88"/>
  <c r="F17" i="88"/>
  <c r="F18" i="88"/>
  <c r="E6" i="89"/>
  <c r="G6" i="89"/>
  <c r="H6" i="89"/>
  <c r="I6" i="89"/>
  <c r="D6" i="89"/>
  <c r="L7" i="89"/>
  <c r="L8" i="89"/>
  <c r="L9" i="89"/>
  <c r="L10" i="89"/>
  <c r="L11" i="89"/>
  <c r="L12" i="89"/>
  <c r="L13" i="89"/>
  <c r="L14" i="89"/>
  <c r="L15" i="89"/>
  <c r="L16" i="89"/>
  <c r="L17" i="89"/>
  <c r="L18" i="89"/>
  <c r="L19" i="89"/>
  <c r="L20" i="89"/>
  <c r="L21" i="89"/>
  <c r="L22" i="89"/>
  <c r="L23" i="89"/>
  <c r="L24" i="89"/>
  <c r="L25" i="89"/>
  <c r="L26" i="89"/>
  <c r="L27" i="89"/>
  <c r="L28" i="89"/>
  <c r="K7" i="89"/>
  <c r="K8" i="89"/>
  <c r="K9" i="89"/>
  <c r="K10" i="89"/>
  <c r="K11" i="89"/>
  <c r="K12" i="89"/>
  <c r="K13" i="89"/>
  <c r="K14" i="89"/>
  <c r="K15" i="89"/>
  <c r="K16" i="89"/>
  <c r="K17" i="89"/>
  <c r="K18" i="89"/>
  <c r="K19" i="89"/>
  <c r="K20" i="89"/>
  <c r="K21" i="89"/>
  <c r="K22" i="89"/>
  <c r="K23" i="89"/>
  <c r="K24" i="89"/>
  <c r="K25" i="89"/>
  <c r="K26" i="89"/>
  <c r="K27" i="89"/>
  <c r="K28" i="89"/>
  <c r="J7" i="89"/>
  <c r="J8" i="89"/>
  <c r="J9" i="89"/>
  <c r="J10" i="89"/>
  <c r="J11" i="89"/>
  <c r="J12" i="89"/>
  <c r="J13" i="89"/>
  <c r="J14" i="89"/>
  <c r="J15" i="89"/>
  <c r="J16" i="89"/>
  <c r="J17" i="89"/>
  <c r="J18" i="89"/>
  <c r="J19" i="89"/>
  <c r="J20" i="89"/>
  <c r="J21" i="89"/>
  <c r="J22" i="89"/>
  <c r="J23" i="89"/>
  <c r="J24" i="89"/>
  <c r="J25" i="89"/>
  <c r="J26" i="89"/>
  <c r="J27" i="89"/>
  <c r="J28" i="89"/>
  <c r="F7" i="89"/>
  <c r="F8" i="89"/>
  <c r="F9" i="89"/>
  <c r="F10" i="89"/>
  <c r="F11" i="89"/>
  <c r="F12" i="89"/>
  <c r="F13" i="89"/>
  <c r="F14" i="89"/>
  <c r="F15" i="89"/>
  <c r="F16" i="89"/>
  <c r="F17" i="89"/>
  <c r="F18" i="89"/>
  <c r="F19" i="89"/>
  <c r="F20" i="89"/>
  <c r="F21" i="89"/>
  <c r="F22" i="89"/>
  <c r="F23" i="89"/>
  <c r="F24" i="89"/>
  <c r="F25" i="89"/>
  <c r="F26" i="89"/>
  <c r="F27" i="89"/>
  <c r="F28" i="89"/>
  <c r="I7" i="87"/>
  <c r="I22" i="87" s="1"/>
  <c r="K7" i="87"/>
  <c r="K22" i="87" s="1"/>
  <c r="L7" i="87"/>
  <c r="L22" i="87" s="1"/>
  <c r="M7" i="87"/>
  <c r="M22" i="87" s="1"/>
  <c r="H7" i="87"/>
  <c r="H22" i="87" s="1"/>
  <c r="S9" i="87"/>
  <c r="S10" i="87"/>
  <c r="S11" i="87"/>
  <c r="S12" i="87"/>
  <c r="S13" i="87"/>
  <c r="S14" i="87"/>
  <c r="S15" i="87"/>
  <c r="S16" i="87"/>
  <c r="S17" i="87"/>
  <c r="S18" i="87"/>
  <c r="S19" i="87"/>
  <c r="S20" i="87"/>
  <c r="S21" i="87"/>
  <c r="S8" i="87"/>
  <c r="P8" i="87"/>
  <c r="P9" i="87"/>
  <c r="P10" i="87"/>
  <c r="P11" i="87"/>
  <c r="P12" i="87"/>
  <c r="P13" i="87"/>
  <c r="P14" i="87"/>
  <c r="P15" i="87"/>
  <c r="P16" i="87"/>
  <c r="P17" i="87"/>
  <c r="P18" i="87"/>
  <c r="P19" i="87"/>
  <c r="P20" i="87"/>
  <c r="P21" i="87"/>
  <c r="O8" i="87"/>
  <c r="O9" i="87"/>
  <c r="O10" i="87"/>
  <c r="O11" i="87"/>
  <c r="O12" i="87"/>
  <c r="O13" i="87"/>
  <c r="O14" i="87"/>
  <c r="O15" i="87"/>
  <c r="O16" i="87"/>
  <c r="O17" i="87"/>
  <c r="O18" i="87"/>
  <c r="O19" i="87"/>
  <c r="O20" i="87"/>
  <c r="O21" i="87"/>
  <c r="N8" i="87"/>
  <c r="N9" i="87"/>
  <c r="N10" i="87"/>
  <c r="N11" i="87"/>
  <c r="N12" i="87"/>
  <c r="N13" i="87"/>
  <c r="N14" i="87"/>
  <c r="N15" i="87"/>
  <c r="N16" i="87"/>
  <c r="N17" i="87"/>
  <c r="N18" i="87"/>
  <c r="N19" i="87"/>
  <c r="N20" i="87"/>
  <c r="N21" i="87"/>
  <c r="J8" i="87"/>
  <c r="J9" i="87"/>
  <c r="J10" i="87"/>
  <c r="J11" i="87"/>
  <c r="J12" i="87"/>
  <c r="J13" i="87"/>
  <c r="J14" i="87"/>
  <c r="J15" i="87"/>
  <c r="J16" i="87"/>
  <c r="J17" i="87"/>
  <c r="J18" i="87"/>
  <c r="J19" i="87"/>
  <c r="J20" i="87"/>
  <c r="J21" i="87"/>
  <c r="E7" i="86"/>
  <c r="E13" i="86" s="1"/>
  <c r="G7" i="86"/>
  <c r="H7" i="86"/>
  <c r="H13" i="86" s="1"/>
  <c r="I7" i="86"/>
  <c r="I13" i="86" s="1"/>
  <c r="D7" i="86"/>
  <c r="D13" i="86" s="1"/>
  <c r="L8" i="86"/>
  <c r="L9" i="86"/>
  <c r="L10" i="86"/>
  <c r="L11" i="86"/>
  <c r="L12" i="86"/>
  <c r="K8" i="86"/>
  <c r="K9" i="86"/>
  <c r="K10" i="86"/>
  <c r="K11" i="86"/>
  <c r="K12" i="86"/>
  <c r="J8" i="86"/>
  <c r="J9" i="86"/>
  <c r="J10" i="86"/>
  <c r="J11" i="86"/>
  <c r="J12" i="86"/>
  <c r="F8" i="86"/>
  <c r="F9" i="86"/>
  <c r="F10" i="86"/>
  <c r="F11" i="86"/>
  <c r="F12" i="86"/>
  <c r="E14" i="84"/>
  <c r="G14" i="84"/>
  <c r="H14" i="84"/>
  <c r="I14" i="84"/>
  <c r="D14" i="84"/>
  <c r="E7" i="84"/>
  <c r="G7" i="84"/>
  <c r="H7" i="84"/>
  <c r="I7" i="84"/>
  <c r="D7" i="84"/>
  <c r="L8" i="84"/>
  <c r="L9" i="84"/>
  <c r="L10" i="84"/>
  <c r="L11" i="84"/>
  <c r="L12" i="84"/>
  <c r="L13" i="84"/>
  <c r="L15" i="84"/>
  <c r="L16" i="84"/>
  <c r="L17" i="84"/>
  <c r="L18" i="84"/>
  <c r="L19" i="84"/>
  <c r="L20" i="84"/>
  <c r="L21" i="84"/>
  <c r="L22" i="84"/>
  <c r="L23" i="84"/>
  <c r="L24" i="84"/>
  <c r="L25" i="84"/>
  <c r="L26" i="84"/>
  <c r="L27" i="84"/>
  <c r="L28" i="84"/>
  <c r="L29" i="84"/>
  <c r="L30" i="84"/>
  <c r="L31" i="84"/>
  <c r="L32" i="84"/>
  <c r="L33" i="84"/>
  <c r="L34" i="84"/>
  <c r="K8" i="84"/>
  <c r="K9" i="84"/>
  <c r="K10" i="84"/>
  <c r="K11" i="84"/>
  <c r="K12" i="84"/>
  <c r="K13" i="84"/>
  <c r="K15" i="84"/>
  <c r="K16" i="84"/>
  <c r="K17" i="84"/>
  <c r="K18" i="84"/>
  <c r="K19" i="84"/>
  <c r="K20" i="84"/>
  <c r="K21" i="84"/>
  <c r="K22" i="84"/>
  <c r="K23" i="84"/>
  <c r="K24" i="84"/>
  <c r="K25" i="84"/>
  <c r="K26" i="84"/>
  <c r="K27" i="84"/>
  <c r="K28" i="84"/>
  <c r="K29" i="84"/>
  <c r="K30" i="84"/>
  <c r="K31" i="84"/>
  <c r="K32" i="84"/>
  <c r="K33" i="84"/>
  <c r="K34" i="84"/>
  <c r="J8" i="84"/>
  <c r="J9" i="84"/>
  <c r="J10" i="84"/>
  <c r="J11" i="84"/>
  <c r="J12" i="84"/>
  <c r="J13" i="84"/>
  <c r="J15" i="84"/>
  <c r="J16" i="84"/>
  <c r="J17" i="84"/>
  <c r="J18" i="84"/>
  <c r="J19" i="84"/>
  <c r="J20" i="84"/>
  <c r="J21" i="84"/>
  <c r="J22" i="84"/>
  <c r="J23" i="84"/>
  <c r="J24" i="84"/>
  <c r="J25" i="84"/>
  <c r="J26" i="84"/>
  <c r="J27" i="84"/>
  <c r="J28" i="84"/>
  <c r="J29" i="84"/>
  <c r="J30" i="84"/>
  <c r="J31" i="84"/>
  <c r="J32" i="84"/>
  <c r="J33" i="84"/>
  <c r="J34" i="84"/>
  <c r="F8" i="84"/>
  <c r="F9" i="84"/>
  <c r="F10" i="84"/>
  <c r="F11" i="84"/>
  <c r="F12" i="84"/>
  <c r="F13" i="84"/>
  <c r="F15" i="84"/>
  <c r="F16" i="84"/>
  <c r="F17" i="84"/>
  <c r="F18" i="84"/>
  <c r="F19" i="84"/>
  <c r="F20" i="84"/>
  <c r="F21" i="84"/>
  <c r="F22" i="84"/>
  <c r="F23" i="84"/>
  <c r="F24" i="84"/>
  <c r="F25" i="84"/>
  <c r="F26" i="84"/>
  <c r="F27" i="84"/>
  <c r="F28" i="84"/>
  <c r="F29" i="84"/>
  <c r="F30" i="84"/>
  <c r="F31" i="84"/>
  <c r="F32" i="84"/>
  <c r="F33" i="84"/>
  <c r="F34" i="84"/>
  <c r="E6" i="85"/>
  <c r="G6" i="85"/>
  <c r="H6" i="85"/>
  <c r="I6" i="85"/>
  <c r="D6" i="85"/>
  <c r="L7" i="85"/>
  <c r="L8" i="85"/>
  <c r="L9" i="85"/>
  <c r="L10" i="85"/>
  <c r="L11" i="85"/>
  <c r="L12" i="85"/>
  <c r="L13" i="85"/>
  <c r="L14" i="85"/>
  <c r="L15" i="85"/>
  <c r="L16" i="85"/>
  <c r="L17" i="85"/>
  <c r="L18" i="85"/>
  <c r="L19" i="85"/>
  <c r="L20" i="85"/>
  <c r="L21" i="85"/>
  <c r="L22" i="85"/>
  <c r="L23" i="85"/>
  <c r="L24" i="85"/>
  <c r="L25" i="85"/>
  <c r="L26" i="85"/>
  <c r="L27" i="85"/>
  <c r="L28" i="85"/>
  <c r="K7" i="85"/>
  <c r="K8" i="85"/>
  <c r="K9" i="85"/>
  <c r="K10" i="85"/>
  <c r="K11" i="85"/>
  <c r="K12" i="85"/>
  <c r="K13" i="85"/>
  <c r="K14" i="85"/>
  <c r="K15" i="85"/>
  <c r="K16" i="85"/>
  <c r="K17" i="85"/>
  <c r="K18" i="85"/>
  <c r="K19" i="85"/>
  <c r="K20" i="85"/>
  <c r="K21" i="85"/>
  <c r="K22" i="85"/>
  <c r="K23" i="85"/>
  <c r="K24" i="85"/>
  <c r="K25" i="85"/>
  <c r="K26" i="85"/>
  <c r="K27" i="85"/>
  <c r="K28" i="85"/>
  <c r="J7" i="85"/>
  <c r="J8" i="85"/>
  <c r="J9" i="85"/>
  <c r="J10" i="85"/>
  <c r="J11" i="85"/>
  <c r="J12" i="85"/>
  <c r="J13" i="85"/>
  <c r="J14" i="85"/>
  <c r="J15" i="85"/>
  <c r="J16" i="85"/>
  <c r="J17" i="85"/>
  <c r="J18" i="85"/>
  <c r="J19" i="85"/>
  <c r="J20" i="85"/>
  <c r="J21" i="85"/>
  <c r="J22" i="85"/>
  <c r="J23" i="85"/>
  <c r="J24" i="85"/>
  <c r="J25" i="85"/>
  <c r="J26" i="85"/>
  <c r="J27" i="85"/>
  <c r="J28" i="85"/>
  <c r="F7" i="85"/>
  <c r="F8" i="85"/>
  <c r="F9" i="85"/>
  <c r="F10" i="85"/>
  <c r="F11" i="85"/>
  <c r="F12" i="85"/>
  <c r="F13" i="85"/>
  <c r="F14" i="85"/>
  <c r="F15" i="85"/>
  <c r="F16" i="85"/>
  <c r="F17" i="85"/>
  <c r="F18" i="85"/>
  <c r="F19" i="85"/>
  <c r="F20" i="85"/>
  <c r="F21" i="85"/>
  <c r="F22" i="85"/>
  <c r="F23" i="85"/>
  <c r="F24" i="85"/>
  <c r="F25" i="85"/>
  <c r="F26" i="85"/>
  <c r="F27" i="85"/>
  <c r="F28" i="85"/>
  <c r="I7" i="83"/>
  <c r="I14" i="83" s="1"/>
  <c r="K7" i="83"/>
  <c r="K14" i="83" s="1"/>
  <c r="L7" i="83"/>
  <c r="L14" i="83" s="1"/>
  <c r="M7" i="83"/>
  <c r="M14" i="83" s="1"/>
  <c r="H7" i="83"/>
  <c r="H14" i="83" s="1"/>
  <c r="S9" i="83"/>
  <c r="S10" i="83"/>
  <c r="S11" i="83"/>
  <c r="S12" i="83"/>
  <c r="S13" i="83"/>
  <c r="S8" i="83"/>
  <c r="P8" i="83"/>
  <c r="P9" i="83"/>
  <c r="P10" i="83"/>
  <c r="P11" i="83"/>
  <c r="P12" i="83"/>
  <c r="P13" i="83"/>
  <c r="O8" i="83"/>
  <c r="O9" i="83"/>
  <c r="O10" i="83"/>
  <c r="O11" i="83"/>
  <c r="O12" i="83"/>
  <c r="O13" i="83"/>
  <c r="N8" i="83"/>
  <c r="N9" i="83"/>
  <c r="N10" i="83"/>
  <c r="N11" i="83"/>
  <c r="N12" i="83"/>
  <c r="N13" i="83"/>
  <c r="J8" i="83"/>
  <c r="J9" i="83"/>
  <c r="J10" i="83"/>
  <c r="J11" i="83"/>
  <c r="J12" i="83"/>
  <c r="J13" i="83"/>
  <c r="E7" i="82"/>
  <c r="E10" i="82" s="1"/>
  <c r="G7" i="82"/>
  <c r="G10" i="82" s="1"/>
  <c r="H7" i="82"/>
  <c r="H10" i="82" s="1"/>
  <c r="I7" i="82"/>
  <c r="I10" i="82" s="1"/>
  <c r="D7" i="82"/>
  <c r="D10" i="82" s="1"/>
  <c r="L8" i="82"/>
  <c r="L9" i="82"/>
  <c r="K8" i="82"/>
  <c r="K9" i="82"/>
  <c r="J8" i="82"/>
  <c r="J9" i="82"/>
  <c r="F8" i="82"/>
  <c r="F9" i="82"/>
  <c r="E7" i="80"/>
  <c r="G7" i="80"/>
  <c r="H7" i="80"/>
  <c r="I7" i="80"/>
  <c r="D7" i="80"/>
  <c r="L8" i="80"/>
  <c r="L10" i="80"/>
  <c r="K8" i="80"/>
  <c r="K10" i="80"/>
  <c r="J8" i="80"/>
  <c r="J10" i="80"/>
  <c r="F8" i="80"/>
  <c r="F7" i="80" s="1"/>
  <c r="F10" i="80"/>
  <c r="E6" i="81"/>
  <c r="G6" i="81"/>
  <c r="H6" i="81"/>
  <c r="I6" i="81"/>
  <c r="D6" i="81"/>
  <c r="L7" i="81"/>
  <c r="L8" i="81"/>
  <c r="L9" i="81"/>
  <c r="L10" i="81"/>
  <c r="L11" i="81"/>
  <c r="L12" i="81"/>
  <c r="L13" i="81"/>
  <c r="L14" i="81"/>
  <c r="L15" i="81"/>
  <c r="L16" i="81"/>
  <c r="L17" i="81"/>
  <c r="L18" i="81"/>
  <c r="L19" i="81"/>
  <c r="L20" i="81"/>
  <c r="L21" i="81"/>
  <c r="L22" i="81"/>
  <c r="L23" i="81"/>
  <c r="L24" i="81"/>
  <c r="L25" i="81"/>
  <c r="L26" i="81"/>
  <c r="L27" i="81"/>
  <c r="K7" i="81"/>
  <c r="K8" i="81"/>
  <c r="K9" i="81"/>
  <c r="K10" i="81"/>
  <c r="K11" i="81"/>
  <c r="K12" i="81"/>
  <c r="K13" i="81"/>
  <c r="K14" i="81"/>
  <c r="K15" i="81"/>
  <c r="K16" i="81"/>
  <c r="K17" i="81"/>
  <c r="K18" i="81"/>
  <c r="K19" i="81"/>
  <c r="K20" i="81"/>
  <c r="K21" i="81"/>
  <c r="K22" i="81"/>
  <c r="K23" i="81"/>
  <c r="K24" i="81"/>
  <c r="K25" i="81"/>
  <c r="K26" i="81"/>
  <c r="K27" i="81"/>
  <c r="J7" i="81"/>
  <c r="J8" i="81"/>
  <c r="J9" i="81"/>
  <c r="J10" i="81"/>
  <c r="J11" i="81"/>
  <c r="J12" i="81"/>
  <c r="J13" i="81"/>
  <c r="J14" i="81"/>
  <c r="J15" i="81"/>
  <c r="J16" i="81"/>
  <c r="J17" i="81"/>
  <c r="J18" i="81"/>
  <c r="J19" i="81"/>
  <c r="J20" i="81"/>
  <c r="J21" i="81"/>
  <c r="J22" i="81"/>
  <c r="J23" i="81"/>
  <c r="J24" i="81"/>
  <c r="J25" i="81"/>
  <c r="J26" i="81"/>
  <c r="J27" i="81"/>
  <c r="F7" i="81"/>
  <c r="F8" i="81"/>
  <c r="F9" i="81"/>
  <c r="F10" i="81"/>
  <c r="F11" i="81"/>
  <c r="F12" i="81"/>
  <c r="F13" i="81"/>
  <c r="F14" i="81"/>
  <c r="F15" i="81"/>
  <c r="F16" i="81"/>
  <c r="F17" i="81"/>
  <c r="F18" i="81"/>
  <c r="F19" i="81"/>
  <c r="F20" i="81"/>
  <c r="F21" i="81"/>
  <c r="F22" i="81"/>
  <c r="F23" i="81"/>
  <c r="F24" i="81"/>
  <c r="F25" i="81"/>
  <c r="F26" i="81"/>
  <c r="F27" i="81"/>
  <c r="I7" i="79"/>
  <c r="K7" i="79"/>
  <c r="K18" i="79" s="1"/>
  <c r="L7" i="79"/>
  <c r="L18" i="79" s="1"/>
  <c r="M7" i="79"/>
  <c r="M18" i="79" s="1"/>
  <c r="H7" i="79"/>
  <c r="H18" i="79" s="1"/>
  <c r="S9" i="79"/>
  <c r="S10" i="79"/>
  <c r="S11" i="79"/>
  <c r="S12" i="79"/>
  <c r="S13" i="79"/>
  <c r="S14" i="79"/>
  <c r="S15" i="79"/>
  <c r="S16" i="79"/>
  <c r="S17" i="79"/>
  <c r="S8" i="79"/>
  <c r="P8" i="79"/>
  <c r="P9" i="79"/>
  <c r="P10" i="79"/>
  <c r="P11" i="79"/>
  <c r="P12" i="79"/>
  <c r="P13" i="79"/>
  <c r="P14" i="79"/>
  <c r="P15" i="79"/>
  <c r="P16" i="79"/>
  <c r="P17" i="79"/>
  <c r="O8" i="79"/>
  <c r="O9" i="79"/>
  <c r="O10" i="79"/>
  <c r="O11" i="79"/>
  <c r="O12" i="79"/>
  <c r="O13" i="79"/>
  <c r="O14" i="79"/>
  <c r="O15" i="79"/>
  <c r="O16" i="79"/>
  <c r="O17" i="79"/>
  <c r="N8" i="79"/>
  <c r="N9" i="79"/>
  <c r="N10" i="79"/>
  <c r="N11" i="79"/>
  <c r="N12" i="79"/>
  <c r="N13" i="79"/>
  <c r="N14" i="79"/>
  <c r="N15" i="79"/>
  <c r="N16" i="79"/>
  <c r="N17" i="79"/>
  <c r="J8" i="79"/>
  <c r="J9" i="79"/>
  <c r="J10" i="79"/>
  <c r="J11" i="79"/>
  <c r="J12" i="79"/>
  <c r="J13" i="79"/>
  <c r="J14" i="79"/>
  <c r="J15" i="79"/>
  <c r="J16" i="79"/>
  <c r="J17" i="79"/>
  <c r="E7" i="78"/>
  <c r="E12" i="78" s="1"/>
  <c r="G7" i="78"/>
  <c r="G12" i="78" s="1"/>
  <c r="H7" i="78"/>
  <c r="H12" i="78" s="1"/>
  <c r="I7" i="78"/>
  <c r="I12" i="78" s="1"/>
  <c r="D7" i="78"/>
  <c r="D12" i="78" s="1"/>
  <c r="L8" i="78"/>
  <c r="L9" i="78"/>
  <c r="L10" i="78"/>
  <c r="L11" i="78"/>
  <c r="K8" i="78"/>
  <c r="K9" i="78"/>
  <c r="K10" i="78"/>
  <c r="K11" i="78"/>
  <c r="J8" i="78"/>
  <c r="J9" i="78"/>
  <c r="J10" i="78"/>
  <c r="J11" i="78"/>
  <c r="F8" i="78"/>
  <c r="F9" i="78"/>
  <c r="F10" i="78"/>
  <c r="F11" i="78"/>
  <c r="E9" i="76"/>
  <c r="G9" i="76"/>
  <c r="H9" i="76"/>
  <c r="I9" i="76"/>
  <c r="D9" i="76"/>
  <c r="E7" i="76"/>
  <c r="G7" i="76"/>
  <c r="H7" i="76"/>
  <c r="I7" i="76"/>
  <c r="D7" i="76"/>
  <c r="L8" i="76"/>
  <c r="L10" i="76"/>
  <c r="L11" i="76"/>
  <c r="L12" i="76"/>
  <c r="L13" i="76"/>
  <c r="L14" i="76"/>
  <c r="L15" i="76"/>
  <c r="K8" i="76"/>
  <c r="K10" i="76"/>
  <c r="K11" i="76"/>
  <c r="K12" i="76"/>
  <c r="K13" i="76"/>
  <c r="K14" i="76"/>
  <c r="K15" i="76"/>
  <c r="J8" i="76"/>
  <c r="J10" i="76"/>
  <c r="J11" i="76"/>
  <c r="J12" i="76"/>
  <c r="J13" i="76"/>
  <c r="J14" i="76"/>
  <c r="J15" i="76"/>
  <c r="F8" i="76"/>
  <c r="F7" i="76" s="1"/>
  <c r="F10" i="76"/>
  <c r="F11" i="76"/>
  <c r="F12" i="76"/>
  <c r="F13" i="76"/>
  <c r="F14" i="76"/>
  <c r="F15" i="76"/>
  <c r="E6" i="77"/>
  <c r="G6" i="77"/>
  <c r="H6" i="77"/>
  <c r="I6" i="77"/>
  <c r="D6" i="77"/>
  <c r="L7" i="77"/>
  <c r="L8" i="77"/>
  <c r="L9" i="77"/>
  <c r="L10" i="77"/>
  <c r="L11" i="77"/>
  <c r="L12" i="77"/>
  <c r="K7" i="77"/>
  <c r="K8" i="77"/>
  <c r="K9" i="77"/>
  <c r="K10" i="77"/>
  <c r="K11" i="77"/>
  <c r="K12" i="77"/>
  <c r="J7" i="77"/>
  <c r="J8" i="77"/>
  <c r="J9" i="77"/>
  <c r="J10" i="77"/>
  <c r="J11" i="77"/>
  <c r="J12" i="77"/>
  <c r="F7" i="77"/>
  <c r="F8" i="77"/>
  <c r="F9" i="77"/>
  <c r="F10" i="77"/>
  <c r="F11" i="77"/>
  <c r="F12" i="77"/>
  <c r="I7" i="75"/>
  <c r="I26" i="75" s="1"/>
  <c r="K7" i="75"/>
  <c r="L7" i="75"/>
  <c r="L26" i="75" s="1"/>
  <c r="M7" i="75"/>
  <c r="M26" i="75" s="1"/>
  <c r="H7" i="75"/>
  <c r="H26" i="75" s="1"/>
  <c r="S9" i="75"/>
  <c r="S10" i="75"/>
  <c r="S11" i="75"/>
  <c r="S12" i="75"/>
  <c r="S13" i="75"/>
  <c r="S14" i="75"/>
  <c r="S15" i="75"/>
  <c r="S16" i="75"/>
  <c r="S17" i="75"/>
  <c r="S18" i="75"/>
  <c r="S19" i="75"/>
  <c r="S20" i="75"/>
  <c r="S21" i="75"/>
  <c r="S22" i="75"/>
  <c r="S23" i="75"/>
  <c r="S24" i="75"/>
  <c r="S25" i="75"/>
  <c r="S8" i="75"/>
  <c r="P8" i="75"/>
  <c r="P9" i="75"/>
  <c r="P10" i="75"/>
  <c r="P11" i="75"/>
  <c r="P12" i="75"/>
  <c r="P13" i="75"/>
  <c r="P14" i="75"/>
  <c r="P15" i="75"/>
  <c r="P16" i="75"/>
  <c r="P17" i="75"/>
  <c r="P18" i="75"/>
  <c r="P19" i="75"/>
  <c r="P20" i="75"/>
  <c r="P21" i="75"/>
  <c r="P22" i="75"/>
  <c r="P23" i="75"/>
  <c r="P24" i="75"/>
  <c r="P25" i="75"/>
  <c r="O8" i="75"/>
  <c r="O9" i="75"/>
  <c r="O10" i="75"/>
  <c r="O11" i="75"/>
  <c r="O12" i="75"/>
  <c r="O13" i="75"/>
  <c r="O14" i="75"/>
  <c r="O15" i="75"/>
  <c r="O16" i="75"/>
  <c r="O17" i="75"/>
  <c r="O18" i="75"/>
  <c r="O19" i="75"/>
  <c r="O20" i="75"/>
  <c r="O21" i="75"/>
  <c r="O22" i="75"/>
  <c r="O23" i="75"/>
  <c r="O24" i="75"/>
  <c r="O25" i="75"/>
  <c r="N8" i="75"/>
  <c r="N9" i="75"/>
  <c r="N10" i="75"/>
  <c r="N11" i="75"/>
  <c r="N12" i="75"/>
  <c r="N13" i="75"/>
  <c r="N14" i="75"/>
  <c r="N15" i="75"/>
  <c r="N16" i="75"/>
  <c r="N17" i="75"/>
  <c r="N18" i="75"/>
  <c r="N19" i="75"/>
  <c r="N20" i="75"/>
  <c r="N21" i="75"/>
  <c r="N22" i="75"/>
  <c r="N23" i="75"/>
  <c r="N24" i="75"/>
  <c r="N25" i="75"/>
  <c r="J8" i="75"/>
  <c r="J9" i="75"/>
  <c r="J10" i="75"/>
  <c r="J11" i="75"/>
  <c r="J12" i="75"/>
  <c r="J13" i="75"/>
  <c r="J14" i="75"/>
  <c r="J15" i="75"/>
  <c r="J16" i="75"/>
  <c r="J17" i="75"/>
  <c r="J18" i="75"/>
  <c r="J19" i="75"/>
  <c r="J20" i="75"/>
  <c r="J21" i="75"/>
  <c r="J22" i="75"/>
  <c r="J23" i="75"/>
  <c r="J24" i="75"/>
  <c r="J25" i="75"/>
  <c r="E7" i="74"/>
  <c r="E13" i="74" s="1"/>
  <c r="G7" i="74"/>
  <c r="H7" i="74"/>
  <c r="H13" i="74" s="1"/>
  <c r="I7" i="74"/>
  <c r="I13" i="74" s="1"/>
  <c r="D7" i="74"/>
  <c r="D13" i="74" s="1"/>
  <c r="L8" i="74"/>
  <c r="L9" i="74"/>
  <c r="L10" i="74"/>
  <c r="L11" i="74"/>
  <c r="L12" i="74"/>
  <c r="K8" i="74"/>
  <c r="K9" i="74"/>
  <c r="K10" i="74"/>
  <c r="K11" i="74"/>
  <c r="K12" i="74"/>
  <c r="J8" i="74"/>
  <c r="J9" i="74"/>
  <c r="J10" i="74"/>
  <c r="J11" i="74"/>
  <c r="J12" i="74"/>
  <c r="F8" i="74"/>
  <c r="F9" i="74"/>
  <c r="F10" i="74"/>
  <c r="F11" i="74"/>
  <c r="F12" i="74"/>
  <c r="E9" i="72"/>
  <c r="G9" i="72"/>
  <c r="H9" i="72"/>
  <c r="I9" i="72"/>
  <c r="D9" i="72"/>
  <c r="E7" i="72"/>
  <c r="G7" i="72"/>
  <c r="H7" i="72"/>
  <c r="I7" i="72"/>
  <c r="D7" i="72"/>
  <c r="L8" i="72"/>
  <c r="L10" i="72"/>
  <c r="L11" i="72"/>
  <c r="L12" i="72"/>
  <c r="L13" i="72"/>
  <c r="L14" i="72"/>
  <c r="L15" i="72"/>
  <c r="L16" i="72"/>
  <c r="L17" i="72"/>
  <c r="L18" i="72"/>
  <c r="K8" i="72"/>
  <c r="K10" i="72"/>
  <c r="K11" i="72"/>
  <c r="K12" i="72"/>
  <c r="K13" i="72"/>
  <c r="K14" i="72"/>
  <c r="K15" i="72"/>
  <c r="K16" i="72"/>
  <c r="K17" i="72"/>
  <c r="K18" i="72"/>
  <c r="J8" i="72"/>
  <c r="J10" i="72"/>
  <c r="J11" i="72"/>
  <c r="J12" i="72"/>
  <c r="J13" i="72"/>
  <c r="J14" i="72"/>
  <c r="J15" i="72"/>
  <c r="J16" i="72"/>
  <c r="J17" i="72"/>
  <c r="J18" i="72"/>
  <c r="F8" i="72"/>
  <c r="F7" i="72" s="1"/>
  <c r="F10" i="72"/>
  <c r="F11" i="72"/>
  <c r="F12" i="72"/>
  <c r="F13" i="72"/>
  <c r="F14" i="72"/>
  <c r="F15" i="72"/>
  <c r="F16" i="72"/>
  <c r="F17" i="72"/>
  <c r="F18" i="72"/>
  <c r="E6" i="73"/>
  <c r="G6" i="73"/>
  <c r="H6" i="73"/>
  <c r="I6" i="73"/>
  <c r="D6" i="73"/>
  <c r="L7" i="73"/>
  <c r="L8" i="73"/>
  <c r="L9" i="73"/>
  <c r="L10" i="73"/>
  <c r="L11" i="73"/>
  <c r="L12" i="73"/>
  <c r="L13" i="73"/>
  <c r="L14" i="73"/>
  <c r="L15" i="73"/>
  <c r="L16" i="73"/>
  <c r="L17" i="73"/>
  <c r="L18" i="73"/>
  <c r="L19" i="73"/>
  <c r="L20" i="73"/>
  <c r="L21" i="73"/>
  <c r="L22" i="73"/>
  <c r="L23" i="73"/>
  <c r="L24" i="73"/>
  <c r="L25" i="73"/>
  <c r="L26" i="73"/>
  <c r="L27" i="73"/>
  <c r="L28" i="73"/>
  <c r="L29" i="73"/>
  <c r="L30" i="73"/>
  <c r="L31" i="73"/>
  <c r="K7" i="73"/>
  <c r="K8" i="73"/>
  <c r="K9" i="73"/>
  <c r="K10" i="73"/>
  <c r="K11" i="73"/>
  <c r="K12" i="73"/>
  <c r="K13" i="73"/>
  <c r="K14" i="73"/>
  <c r="K15" i="73"/>
  <c r="K16" i="73"/>
  <c r="K17" i="73"/>
  <c r="K18" i="73"/>
  <c r="K19" i="73"/>
  <c r="K20" i="73"/>
  <c r="K21" i="73"/>
  <c r="K22" i="73"/>
  <c r="K23" i="73"/>
  <c r="K24" i="73"/>
  <c r="K25" i="73"/>
  <c r="K26" i="73"/>
  <c r="K27" i="73"/>
  <c r="K28" i="73"/>
  <c r="K29" i="73"/>
  <c r="K30" i="73"/>
  <c r="K31" i="73"/>
  <c r="J7" i="73"/>
  <c r="J8" i="73"/>
  <c r="J9" i="73"/>
  <c r="J10" i="73"/>
  <c r="J11" i="73"/>
  <c r="J12" i="73"/>
  <c r="J13" i="73"/>
  <c r="J14" i="73"/>
  <c r="J15" i="73"/>
  <c r="J16" i="73"/>
  <c r="J17" i="73"/>
  <c r="J18" i="73"/>
  <c r="J19" i="73"/>
  <c r="J20" i="73"/>
  <c r="J21" i="73"/>
  <c r="J22" i="73"/>
  <c r="J23" i="73"/>
  <c r="J24" i="73"/>
  <c r="J25" i="73"/>
  <c r="J26" i="73"/>
  <c r="J27" i="73"/>
  <c r="J28" i="73"/>
  <c r="J29" i="73"/>
  <c r="J30" i="73"/>
  <c r="J31" i="73"/>
  <c r="F7" i="73"/>
  <c r="F8" i="73"/>
  <c r="F9" i="73"/>
  <c r="F10" i="73"/>
  <c r="F11" i="73"/>
  <c r="F12" i="73"/>
  <c r="F13" i="73"/>
  <c r="F14" i="73"/>
  <c r="F15" i="73"/>
  <c r="F16" i="73"/>
  <c r="F17" i="73"/>
  <c r="F18" i="73"/>
  <c r="F19" i="73"/>
  <c r="F20" i="73"/>
  <c r="F21" i="73"/>
  <c r="F22" i="73"/>
  <c r="F23" i="73"/>
  <c r="F24" i="73"/>
  <c r="F25" i="73"/>
  <c r="F26" i="73"/>
  <c r="F27" i="73"/>
  <c r="F28" i="73"/>
  <c r="F29" i="73"/>
  <c r="F30" i="73"/>
  <c r="F31" i="73"/>
  <c r="I7" i="71"/>
  <c r="I15" i="71" s="1"/>
  <c r="K7" i="71"/>
  <c r="K15" i="71" s="1"/>
  <c r="L7" i="71"/>
  <c r="L15" i="71" s="1"/>
  <c r="M7" i="71"/>
  <c r="M15" i="71" s="1"/>
  <c r="H7" i="71"/>
  <c r="H15" i="71" s="1"/>
  <c r="S9" i="71"/>
  <c r="S10" i="71"/>
  <c r="S11" i="71"/>
  <c r="S12" i="71"/>
  <c r="S13" i="71"/>
  <c r="S14" i="71"/>
  <c r="S8" i="71"/>
  <c r="P8" i="71"/>
  <c r="P9" i="71"/>
  <c r="P10" i="71"/>
  <c r="P11" i="71"/>
  <c r="P12" i="71"/>
  <c r="P13" i="71"/>
  <c r="P14" i="71"/>
  <c r="O8" i="71"/>
  <c r="O9" i="71"/>
  <c r="O10" i="71"/>
  <c r="O11" i="71"/>
  <c r="O12" i="71"/>
  <c r="O13" i="71"/>
  <c r="O14" i="71"/>
  <c r="N8" i="71"/>
  <c r="N9" i="71"/>
  <c r="N10" i="71"/>
  <c r="N11" i="71"/>
  <c r="N12" i="71"/>
  <c r="N13" i="71"/>
  <c r="N14" i="71"/>
  <c r="J8" i="71"/>
  <c r="J9" i="71"/>
  <c r="J10" i="71"/>
  <c r="J11" i="71"/>
  <c r="J12" i="71"/>
  <c r="J13" i="71"/>
  <c r="J14" i="71"/>
  <c r="E7" i="70"/>
  <c r="E12" i="70" s="1"/>
  <c r="G7" i="70"/>
  <c r="G12" i="70" s="1"/>
  <c r="H7" i="70"/>
  <c r="H12" i="70" s="1"/>
  <c r="I7" i="70"/>
  <c r="I12" i="70" s="1"/>
  <c r="D7" i="70"/>
  <c r="D12" i="70" s="1"/>
  <c r="L8" i="70"/>
  <c r="L9" i="70"/>
  <c r="L10" i="70"/>
  <c r="L11" i="70"/>
  <c r="K8" i="70"/>
  <c r="K9" i="70"/>
  <c r="K10" i="70"/>
  <c r="K11" i="70"/>
  <c r="J8" i="70"/>
  <c r="J9" i="70"/>
  <c r="J10" i="70"/>
  <c r="J11" i="70"/>
  <c r="F8" i="70"/>
  <c r="F9" i="70"/>
  <c r="F10" i="70"/>
  <c r="F11" i="70"/>
  <c r="E9" i="68"/>
  <c r="G9" i="68"/>
  <c r="H9" i="68"/>
  <c r="I9" i="68"/>
  <c r="D9" i="68"/>
  <c r="E7" i="68"/>
  <c r="G7" i="68"/>
  <c r="H7" i="68"/>
  <c r="I7" i="68"/>
  <c r="D7" i="68"/>
  <c r="L8" i="68"/>
  <c r="L10" i="68"/>
  <c r="L11" i="68"/>
  <c r="L12" i="68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K8" i="68"/>
  <c r="K10" i="68"/>
  <c r="K11" i="68"/>
  <c r="K12" i="68"/>
  <c r="K13" i="68"/>
  <c r="K14" i="68"/>
  <c r="K15" i="68"/>
  <c r="K16" i="68"/>
  <c r="K17" i="68"/>
  <c r="K18" i="68"/>
  <c r="K19" i="68"/>
  <c r="K20" i="68"/>
  <c r="K21" i="68"/>
  <c r="K22" i="68"/>
  <c r="K23" i="68"/>
  <c r="K24" i="68"/>
  <c r="K25" i="68"/>
  <c r="K26" i="68"/>
  <c r="J8" i="68"/>
  <c r="J10" i="68"/>
  <c r="J11" i="68"/>
  <c r="J12" i="68"/>
  <c r="J13" i="68"/>
  <c r="J14" i="68"/>
  <c r="J15" i="68"/>
  <c r="J16" i="68"/>
  <c r="J17" i="68"/>
  <c r="J18" i="68"/>
  <c r="J19" i="68"/>
  <c r="J20" i="68"/>
  <c r="J21" i="68"/>
  <c r="J22" i="68"/>
  <c r="J23" i="68"/>
  <c r="J24" i="68"/>
  <c r="J25" i="68"/>
  <c r="J26" i="68"/>
  <c r="F8" i="68"/>
  <c r="F7" i="68" s="1"/>
  <c r="F10" i="68"/>
  <c r="F11" i="68"/>
  <c r="F12" i="68"/>
  <c r="F13" i="68"/>
  <c r="F14" i="68"/>
  <c r="F15" i="68"/>
  <c r="F16" i="68"/>
  <c r="F17" i="68"/>
  <c r="F18" i="68"/>
  <c r="F19" i="68"/>
  <c r="F20" i="68"/>
  <c r="F21" i="68"/>
  <c r="F22" i="68"/>
  <c r="F23" i="68"/>
  <c r="F24" i="68"/>
  <c r="F25" i="68"/>
  <c r="F26" i="68"/>
  <c r="E6" i="69"/>
  <c r="G6" i="69"/>
  <c r="H6" i="69"/>
  <c r="I6" i="69"/>
  <c r="D6" i="69"/>
  <c r="L7" i="69"/>
  <c r="L8" i="69"/>
  <c r="L9" i="69"/>
  <c r="L10" i="69"/>
  <c r="L11" i="69"/>
  <c r="L12" i="69"/>
  <c r="L13" i="69"/>
  <c r="L14" i="69"/>
  <c r="L15" i="69"/>
  <c r="L16" i="69"/>
  <c r="L17" i="69"/>
  <c r="L18" i="69"/>
  <c r="L19" i="69"/>
  <c r="L20" i="69"/>
  <c r="L21" i="69"/>
  <c r="L22" i="69"/>
  <c r="L23" i="69"/>
  <c r="L24" i="69"/>
  <c r="L25" i="69"/>
  <c r="L26" i="69"/>
  <c r="L27" i="69"/>
  <c r="L28" i="69"/>
  <c r="L29" i="69"/>
  <c r="L30" i="69"/>
  <c r="K7" i="69"/>
  <c r="K8" i="69"/>
  <c r="K9" i="69"/>
  <c r="K10" i="69"/>
  <c r="K11" i="69"/>
  <c r="K12" i="69"/>
  <c r="K13" i="69"/>
  <c r="K14" i="69"/>
  <c r="K15" i="69"/>
  <c r="K16" i="69"/>
  <c r="K17" i="69"/>
  <c r="K18" i="69"/>
  <c r="K19" i="69"/>
  <c r="K20" i="69"/>
  <c r="K21" i="69"/>
  <c r="K22" i="69"/>
  <c r="K23" i="69"/>
  <c r="K24" i="69"/>
  <c r="K25" i="69"/>
  <c r="K26" i="69"/>
  <c r="K27" i="69"/>
  <c r="K28" i="69"/>
  <c r="K29" i="69"/>
  <c r="K30" i="69"/>
  <c r="J7" i="69"/>
  <c r="J8" i="69"/>
  <c r="J9" i="69"/>
  <c r="J10" i="69"/>
  <c r="J11" i="69"/>
  <c r="J12" i="69"/>
  <c r="J13" i="69"/>
  <c r="J14" i="69"/>
  <c r="J15" i="69"/>
  <c r="J16" i="69"/>
  <c r="J17" i="69"/>
  <c r="J18" i="69"/>
  <c r="J19" i="69"/>
  <c r="J20" i="69"/>
  <c r="J21" i="69"/>
  <c r="J22" i="69"/>
  <c r="J23" i="69"/>
  <c r="J24" i="69"/>
  <c r="J25" i="69"/>
  <c r="J26" i="69"/>
  <c r="J27" i="69"/>
  <c r="J28" i="69"/>
  <c r="J29" i="69"/>
  <c r="J30" i="69"/>
  <c r="F7" i="69"/>
  <c r="F8" i="69"/>
  <c r="F9" i="69"/>
  <c r="F10" i="69"/>
  <c r="F11" i="69"/>
  <c r="F12" i="69"/>
  <c r="F13" i="69"/>
  <c r="F14" i="69"/>
  <c r="F15" i="69"/>
  <c r="F16" i="69"/>
  <c r="F17" i="69"/>
  <c r="F18" i="69"/>
  <c r="F19" i="69"/>
  <c r="F20" i="69"/>
  <c r="F21" i="69"/>
  <c r="F22" i="69"/>
  <c r="F23" i="69"/>
  <c r="F24" i="69"/>
  <c r="F25" i="69"/>
  <c r="F26" i="69"/>
  <c r="F27" i="69"/>
  <c r="F28" i="69"/>
  <c r="F29" i="69"/>
  <c r="F30" i="69"/>
  <c r="I7" i="67"/>
  <c r="I16" i="67" s="1"/>
  <c r="K7" i="67"/>
  <c r="L7" i="67"/>
  <c r="L16" i="67" s="1"/>
  <c r="M7" i="67"/>
  <c r="M16" i="67" s="1"/>
  <c r="H7" i="67"/>
  <c r="H16" i="67" s="1"/>
  <c r="S9" i="67"/>
  <c r="S10" i="67"/>
  <c r="S11" i="67"/>
  <c r="S12" i="67"/>
  <c r="S13" i="67"/>
  <c r="S14" i="67"/>
  <c r="S15" i="67"/>
  <c r="S8" i="67"/>
  <c r="P8" i="67"/>
  <c r="P9" i="67"/>
  <c r="P10" i="67"/>
  <c r="P11" i="67"/>
  <c r="P12" i="67"/>
  <c r="P13" i="67"/>
  <c r="P14" i="67"/>
  <c r="P15" i="67"/>
  <c r="O8" i="67"/>
  <c r="O9" i="67"/>
  <c r="O10" i="67"/>
  <c r="O11" i="67"/>
  <c r="O12" i="67"/>
  <c r="O13" i="67"/>
  <c r="O14" i="67"/>
  <c r="O15" i="67"/>
  <c r="N8" i="67"/>
  <c r="N9" i="67"/>
  <c r="N10" i="67"/>
  <c r="N11" i="67"/>
  <c r="N12" i="67"/>
  <c r="N13" i="67"/>
  <c r="N14" i="67"/>
  <c r="N15" i="67"/>
  <c r="J8" i="67"/>
  <c r="J9" i="67"/>
  <c r="J10" i="67"/>
  <c r="J11" i="67"/>
  <c r="J12" i="67"/>
  <c r="J13" i="67"/>
  <c r="J14" i="67"/>
  <c r="J15" i="67"/>
  <c r="E7" i="66"/>
  <c r="E11" i="66" s="1"/>
  <c r="G7" i="66"/>
  <c r="G11" i="66" s="1"/>
  <c r="H7" i="66"/>
  <c r="H11" i="66" s="1"/>
  <c r="I7" i="66"/>
  <c r="I11" i="66" s="1"/>
  <c r="D7" i="66"/>
  <c r="D11" i="66" s="1"/>
  <c r="L8" i="66"/>
  <c r="L9" i="66"/>
  <c r="L10" i="66"/>
  <c r="K8" i="66"/>
  <c r="K9" i="66"/>
  <c r="K10" i="66"/>
  <c r="J8" i="66"/>
  <c r="J9" i="66"/>
  <c r="J10" i="66"/>
  <c r="F8" i="66"/>
  <c r="F9" i="66"/>
  <c r="F10" i="66"/>
  <c r="E10" i="64"/>
  <c r="G10" i="64"/>
  <c r="H10" i="64"/>
  <c r="I10" i="64"/>
  <c r="D10" i="64"/>
  <c r="E7" i="64"/>
  <c r="G7" i="64"/>
  <c r="H7" i="64"/>
  <c r="I7" i="64"/>
  <c r="D7" i="64"/>
  <c r="L8" i="64"/>
  <c r="L9" i="64"/>
  <c r="L11" i="64"/>
  <c r="L12" i="64"/>
  <c r="L13" i="64"/>
  <c r="L14" i="64"/>
  <c r="L15" i="64"/>
  <c r="L16" i="64"/>
  <c r="L17" i="64"/>
  <c r="L18" i="64"/>
  <c r="L19" i="64"/>
  <c r="L20" i="64"/>
  <c r="L21" i="64"/>
  <c r="L22" i="64"/>
  <c r="L23" i="64"/>
  <c r="L24" i="64"/>
  <c r="L25" i="64"/>
  <c r="L26" i="64"/>
  <c r="L27" i="64"/>
  <c r="L28" i="64"/>
  <c r="L29" i="64"/>
  <c r="L30" i="64"/>
  <c r="L31" i="64"/>
  <c r="L32" i="64"/>
  <c r="L33" i="64"/>
  <c r="L34" i="64"/>
  <c r="L35" i="64"/>
  <c r="L36" i="64"/>
  <c r="K8" i="64"/>
  <c r="K9" i="64"/>
  <c r="K11" i="64"/>
  <c r="K12" i="64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J8" i="64"/>
  <c r="J9" i="64"/>
  <c r="J11" i="64"/>
  <c r="J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F8" i="64"/>
  <c r="F9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E6" i="65"/>
  <c r="G6" i="65"/>
  <c r="H6" i="65"/>
  <c r="I6" i="65"/>
  <c r="D6" i="65"/>
  <c r="L7" i="65"/>
  <c r="L8" i="65"/>
  <c r="L9" i="65"/>
  <c r="L10" i="65"/>
  <c r="L11" i="65"/>
  <c r="L12" i="65"/>
  <c r="L13" i="65"/>
  <c r="L14" i="65"/>
  <c r="L15" i="65"/>
  <c r="L16" i="65"/>
  <c r="L17" i="65"/>
  <c r="L18" i="65"/>
  <c r="L19" i="65"/>
  <c r="L20" i="65"/>
  <c r="L21" i="65"/>
  <c r="L22" i="65"/>
  <c r="L23" i="65"/>
  <c r="L24" i="65"/>
  <c r="L25" i="65"/>
  <c r="L26" i="65"/>
  <c r="L27" i="65"/>
  <c r="L28" i="65"/>
  <c r="L29" i="65"/>
  <c r="L30" i="65"/>
  <c r="K7" i="65"/>
  <c r="K8" i="65"/>
  <c r="K9" i="65"/>
  <c r="K10" i="65"/>
  <c r="K11" i="65"/>
  <c r="K12" i="65"/>
  <c r="K13" i="65"/>
  <c r="K14" i="65"/>
  <c r="K15" i="65"/>
  <c r="K16" i="65"/>
  <c r="K17" i="65"/>
  <c r="K18" i="65"/>
  <c r="K19" i="65"/>
  <c r="K20" i="65"/>
  <c r="K21" i="65"/>
  <c r="K22" i="65"/>
  <c r="K23" i="65"/>
  <c r="K24" i="65"/>
  <c r="K25" i="65"/>
  <c r="K26" i="65"/>
  <c r="K27" i="65"/>
  <c r="K28" i="65"/>
  <c r="K29" i="65"/>
  <c r="K30" i="65"/>
  <c r="J7" i="65"/>
  <c r="J8" i="65"/>
  <c r="J9" i="65"/>
  <c r="J10" i="65"/>
  <c r="J11" i="65"/>
  <c r="J12" i="65"/>
  <c r="J13" i="65"/>
  <c r="J14" i="65"/>
  <c r="J15" i="65"/>
  <c r="J16" i="65"/>
  <c r="J17" i="65"/>
  <c r="J18" i="65"/>
  <c r="J19" i="65"/>
  <c r="J20" i="65"/>
  <c r="J21" i="65"/>
  <c r="J22" i="65"/>
  <c r="J23" i="65"/>
  <c r="J24" i="65"/>
  <c r="J25" i="65"/>
  <c r="J26" i="65"/>
  <c r="J27" i="65"/>
  <c r="J28" i="65"/>
  <c r="J29" i="65"/>
  <c r="J30" i="65"/>
  <c r="F7" i="65"/>
  <c r="F8" i="65"/>
  <c r="F9" i="65"/>
  <c r="F10" i="65"/>
  <c r="F11" i="65"/>
  <c r="F12" i="65"/>
  <c r="F13" i="65"/>
  <c r="F14" i="65"/>
  <c r="F15" i="65"/>
  <c r="F16" i="65"/>
  <c r="F17" i="65"/>
  <c r="F18" i="65"/>
  <c r="F19" i="65"/>
  <c r="F20" i="65"/>
  <c r="F21" i="65"/>
  <c r="F22" i="65"/>
  <c r="F23" i="65"/>
  <c r="F24" i="65"/>
  <c r="F25" i="65"/>
  <c r="F26" i="65"/>
  <c r="F27" i="65"/>
  <c r="F28" i="65"/>
  <c r="F29" i="65"/>
  <c r="F30" i="65"/>
  <c r="I7" i="63"/>
  <c r="I15" i="63" s="1"/>
  <c r="K7" i="63"/>
  <c r="L7" i="63"/>
  <c r="L15" i="63" s="1"/>
  <c r="M7" i="63"/>
  <c r="M15" i="63" s="1"/>
  <c r="H7" i="63"/>
  <c r="H15" i="63" s="1"/>
  <c r="S9" i="63"/>
  <c r="S10" i="63"/>
  <c r="S11" i="63"/>
  <c r="S12" i="63"/>
  <c r="S13" i="63"/>
  <c r="S14" i="63"/>
  <c r="S8" i="63"/>
  <c r="P8" i="63"/>
  <c r="P9" i="63"/>
  <c r="P10" i="63"/>
  <c r="P11" i="63"/>
  <c r="P12" i="63"/>
  <c r="P13" i="63"/>
  <c r="P14" i="63"/>
  <c r="O8" i="63"/>
  <c r="O9" i="63"/>
  <c r="O10" i="63"/>
  <c r="O11" i="63"/>
  <c r="O12" i="63"/>
  <c r="O13" i="63"/>
  <c r="O14" i="63"/>
  <c r="N8" i="63"/>
  <c r="N9" i="63"/>
  <c r="N10" i="63"/>
  <c r="N11" i="63"/>
  <c r="N12" i="63"/>
  <c r="N13" i="63"/>
  <c r="N14" i="63"/>
  <c r="J8" i="63"/>
  <c r="J9" i="63"/>
  <c r="J10" i="63"/>
  <c r="J11" i="63"/>
  <c r="J12" i="63"/>
  <c r="J13" i="63"/>
  <c r="J14" i="63"/>
  <c r="E7" i="62"/>
  <c r="E10" i="62" s="1"/>
  <c r="G7" i="62"/>
  <c r="H7" i="62"/>
  <c r="H10" i="62" s="1"/>
  <c r="I7" i="62"/>
  <c r="I10" i="62" s="1"/>
  <c r="D7" i="62"/>
  <c r="D10" i="62" s="1"/>
  <c r="L8" i="62"/>
  <c r="L9" i="62"/>
  <c r="K8" i="62"/>
  <c r="K9" i="62"/>
  <c r="J8" i="62"/>
  <c r="J9" i="62"/>
  <c r="F8" i="62"/>
  <c r="F9" i="62"/>
  <c r="E9" i="60"/>
  <c r="G9" i="60"/>
  <c r="H9" i="60"/>
  <c r="I9" i="60"/>
  <c r="D9" i="60"/>
  <c r="E7" i="60"/>
  <c r="G7" i="60"/>
  <c r="H7" i="60"/>
  <c r="I7" i="60"/>
  <c r="D7" i="60"/>
  <c r="L8" i="60"/>
  <c r="L10" i="60"/>
  <c r="L11" i="60"/>
  <c r="L12" i="60"/>
  <c r="L13" i="60"/>
  <c r="L14" i="60"/>
  <c r="L15" i="60"/>
  <c r="L16" i="60"/>
  <c r="L17" i="60"/>
  <c r="L18" i="60"/>
  <c r="L19" i="60"/>
  <c r="L20" i="60"/>
  <c r="K8" i="60"/>
  <c r="K10" i="60"/>
  <c r="K11" i="60"/>
  <c r="K12" i="60"/>
  <c r="K13" i="60"/>
  <c r="K14" i="60"/>
  <c r="K15" i="60"/>
  <c r="K16" i="60"/>
  <c r="K17" i="60"/>
  <c r="K18" i="60"/>
  <c r="K19" i="60"/>
  <c r="K20" i="60"/>
  <c r="J8" i="60"/>
  <c r="J10" i="60"/>
  <c r="J11" i="60"/>
  <c r="J12" i="60"/>
  <c r="J13" i="60"/>
  <c r="J14" i="60"/>
  <c r="J15" i="60"/>
  <c r="J16" i="60"/>
  <c r="J17" i="60"/>
  <c r="J18" i="60"/>
  <c r="J19" i="60"/>
  <c r="J20" i="60"/>
  <c r="F8" i="60"/>
  <c r="F7" i="60" s="1"/>
  <c r="F10" i="60"/>
  <c r="F11" i="60"/>
  <c r="F12" i="60"/>
  <c r="F13" i="60"/>
  <c r="F14" i="60"/>
  <c r="F15" i="60"/>
  <c r="F16" i="60"/>
  <c r="F17" i="60"/>
  <c r="F18" i="60"/>
  <c r="F19" i="60"/>
  <c r="F20" i="60"/>
  <c r="E6" i="61"/>
  <c r="G6" i="61"/>
  <c r="H6" i="61"/>
  <c r="I6" i="61"/>
  <c r="D6" i="61"/>
  <c r="L7" i="61"/>
  <c r="L8" i="61"/>
  <c r="L9" i="61"/>
  <c r="L10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K7" i="61"/>
  <c r="K8" i="61"/>
  <c r="K9" i="61"/>
  <c r="K10" i="61"/>
  <c r="K11" i="61"/>
  <c r="K12" i="61"/>
  <c r="K13" i="61"/>
  <c r="K14" i="61"/>
  <c r="K15" i="61"/>
  <c r="K16" i="61"/>
  <c r="K17" i="61"/>
  <c r="K18" i="61"/>
  <c r="K19" i="61"/>
  <c r="K20" i="61"/>
  <c r="K21" i="61"/>
  <c r="K22" i="61"/>
  <c r="K23" i="61"/>
  <c r="K24" i="61"/>
  <c r="K25" i="61"/>
  <c r="K26" i="61"/>
  <c r="K27" i="61"/>
  <c r="K28" i="61"/>
  <c r="K29" i="61"/>
  <c r="K30" i="61"/>
  <c r="K31" i="61"/>
  <c r="J7" i="61"/>
  <c r="J8" i="61"/>
  <c r="J9" i="61"/>
  <c r="J10" i="61"/>
  <c r="J11" i="61"/>
  <c r="J12" i="61"/>
  <c r="J13" i="61"/>
  <c r="J14" i="61"/>
  <c r="J15" i="61"/>
  <c r="J16" i="61"/>
  <c r="J17" i="61"/>
  <c r="J18" i="61"/>
  <c r="J19" i="61"/>
  <c r="J20" i="61"/>
  <c r="J21" i="61"/>
  <c r="J22" i="61"/>
  <c r="J23" i="61"/>
  <c r="J24" i="61"/>
  <c r="J25" i="61"/>
  <c r="J26" i="61"/>
  <c r="J27" i="61"/>
  <c r="J28" i="61"/>
  <c r="J29" i="61"/>
  <c r="J30" i="61"/>
  <c r="J31" i="61"/>
  <c r="F7" i="61"/>
  <c r="F8" i="61"/>
  <c r="F9" i="6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I7" i="59"/>
  <c r="I19" i="59" s="1"/>
  <c r="K7" i="59"/>
  <c r="K19" i="59" s="1"/>
  <c r="L7" i="59"/>
  <c r="L19" i="59" s="1"/>
  <c r="M7" i="59"/>
  <c r="M19" i="59" s="1"/>
  <c r="H7" i="59"/>
  <c r="H19" i="59" s="1"/>
  <c r="S9" i="59"/>
  <c r="S10" i="59"/>
  <c r="S11" i="59"/>
  <c r="S12" i="59"/>
  <c r="S13" i="59"/>
  <c r="S14" i="59"/>
  <c r="S15" i="59"/>
  <c r="S16" i="59"/>
  <c r="S17" i="59"/>
  <c r="S18" i="59"/>
  <c r="S8" i="59"/>
  <c r="P8" i="59"/>
  <c r="P9" i="59"/>
  <c r="P10" i="59"/>
  <c r="P11" i="59"/>
  <c r="P12" i="59"/>
  <c r="P13" i="59"/>
  <c r="P14" i="59"/>
  <c r="P15" i="59"/>
  <c r="P16" i="59"/>
  <c r="P17" i="59"/>
  <c r="P18" i="59"/>
  <c r="O8" i="59"/>
  <c r="O9" i="59"/>
  <c r="O10" i="59"/>
  <c r="O11" i="59"/>
  <c r="O12" i="59"/>
  <c r="O13" i="59"/>
  <c r="O14" i="59"/>
  <c r="O15" i="59"/>
  <c r="O16" i="59"/>
  <c r="O17" i="59"/>
  <c r="O18" i="59"/>
  <c r="N8" i="59"/>
  <c r="N9" i="59"/>
  <c r="N10" i="59"/>
  <c r="N11" i="59"/>
  <c r="N12" i="59"/>
  <c r="N13" i="59"/>
  <c r="N14" i="59"/>
  <c r="N15" i="59"/>
  <c r="N16" i="59"/>
  <c r="N17" i="59"/>
  <c r="N18" i="59"/>
  <c r="J8" i="59"/>
  <c r="J9" i="59"/>
  <c r="J10" i="59"/>
  <c r="J11" i="59"/>
  <c r="J12" i="59"/>
  <c r="J13" i="59"/>
  <c r="J14" i="59"/>
  <c r="J15" i="59"/>
  <c r="J16" i="59"/>
  <c r="J17" i="59"/>
  <c r="J18" i="59"/>
  <c r="E7" i="58"/>
  <c r="E11" i="58" s="1"/>
  <c r="G7" i="58"/>
  <c r="H7" i="58"/>
  <c r="H11" i="58" s="1"/>
  <c r="I7" i="58"/>
  <c r="I11" i="58" s="1"/>
  <c r="D7" i="58"/>
  <c r="D11" i="58" s="1"/>
  <c r="L8" i="58"/>
  <c r="L9" i="58"/>
  <c r="L10" i="58"/>
  <c r="K8" i="58"/>
  <c r="K9" i="58"/>
  <c r="K10" i="58"/>
  <c r="J8" i="58"/>
  <c r="J9" i="58"/>
  <c r="J10" i="58"/>
  <c r="F8" i="58"/>
  <c r="F9" i="58"/>
  <c r="F10" i="58"/>
  <c r="E9" i="56"/>
  <c r="G9" i="56"/>
  <c r="H9" i="56"/>
  <c r="I9" i="56"/>
  <c r="D9" i="56"/>
  <c r="E7" i="56"/>
  <c r="G7" i="56"/>
  <c r="H7" i="56"/>
  <c r="I7" i="56"/>
  <c r="D7" i="56"/>
  <c r="L8" i="56"/>
  <c r="L10" i="56"/>
  <c r="L11" i="56"/>
  <c r="L12" i="56"/>
  <c r="L13" i="56"/>
  <c r="K8" i="56"/>
  <c r="K10" i="56"/>
  <c r="K11" i="56"/>
  <c r="K12" i="56"/>
  <c r="K13" i="56"/>
  <c r="J8" i="56"/>
  <c r="J10" i="56"/>
  <c r="J11" i="56"/>
  <c r="J12" i="56"/>
  <c r="J13" i="56"/>
  <c r="F8" i="56"/>
  <c r="F7" i="56" s="1"/>
  <c r="F10" i="56"/>
  <c r="F11" i="56"/>
  <c r="F12" i="56"/>
  <c r="F13" i="56"/>
  <c r="E6" i="57"/>
  <c r="G6" i="57"/>
  <c r="H6" i="57"/>
  <c r="I6" i="57"/>
  <c r="D6" i="57"/>
  <c r="L7" i="57"/>
  <c r="L8" i="57"/>
  <c r="L9" i="57"/>
  <c r="L10" i="57"/>
  <c r="L11" i="57"/>
  <c r="L12" i="57"/>
  <c r="L13" i="57"/>
  <c r="L14" i="57"/>
  <c r="L15" i="57"/>
  <c r="L16" i="57"/>
  <c r="L17" i="57"/>
  <c r="L18" i="57"/>
  <c r="L19" i="57"/>
  <c r="L20" i="57"/>
  <c r="L21" i="57"/>
  <c r="L22" i="57"/>
  <c r="L23" i="57"/>
  <c r="L24" i="57"/>
  <c r="L25" i="57"/>
  <c r="L26" i="57"/>
  <c r="L27" i="57"/>
  <c r="L28" i="57"/>
  <c r="L29" i="57"/>
  <c r="L30" i="57"/>
  <c r="L31" i="57"/>
  <c r="K7" i="57"/>
  <c r="K8" i="57"/>
  <c r="K9" i="57"/>
  <c r="K10" i="57"/>
  <c r="K11" i="57"/>
  <c r="K12" i="57"/>
  <c r="K13" i="57"/>
  <c r="K14" i="57"/>
  <c r="K15" i="57"/>
  <c r="K16" i="57"/>
  <c r="K17" i="57"/>
  <c r="K18" i="57"/>
  <c r="K19" i="57"/>
  <c r="K20" i="57"/>
  <c r="K21" i="57"/>
  <c r="K22" i="57"/>
  <c r="K23" i="57"/>
  <c r="K24" i="57"/>
  <c r="K25" i="57"/>
  <c r="K26" i="57"/>
  <c r="K27" i="57"/>
  <c r="K28" i="57"/>
  <c r="K29" i="57"/>
  <c r="K30" i="57"/>
  <c r="K31" i="57"/>
  <c r="J7" i="57"/>
  <c r="J8" i="57"/>
  <c r="J9" i="57"/>
  <c r="J10" i="57"/>
  <c r="J11" i="57"/>
  <c r="J12" i="57"/>
  <c r="J13" i="57"/>
  <c r="J14" i="57"/>
  <c r="J15" i="57"/>
  <c r="J16" i="57"/>
  <c r="J17" i="57"/>
  <c r="J18" i="57"/>
  <c r="J19" i="57"/>
  <c r="J20" i="57"/>
  <c r="J21" i="57"/>
  <c r="J22" i="57"/>
  <c r="J23" i="57"/>
  <c r="J24" i="57"/>
  <c r="J25" i="57"/>
  <c r="J26" i="57"/>
  <c r="J27" i="57"/>
  <c r="J28" i="57"/>
  <c r="J29" i="57"/>
  <c r="J30" i="57"/>
  <c r="J31" i="57"/>
  <c r="F7" i="57"/>
  <c r="F8" i="57"/>
  <c r="F9" i="57"/>
  <c r="F10" i="57"/>
  <c r="F11" i="57"/>
  <c r="F12" i="57"/>
  <c r="F13" i="57"/>
  <c r="F14" i="57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I7" i="55"/>
  <c r="I18" i="55" s="1"/>
  <c r="K7" i="55"/>
  <c r="L7" i="55"/>
  <c r="L18" i="55" s="1"/>
  <c r="M7" i="55"/>
  <c r="M18" i="55" s="1"/>
  <c r="H7" i="55"/>
  <c r="H18" i="55" s="1"/>
  <c r="S9" i="55"/>
  <c r="S10" i="55"/>
  <c r="S11" i="55"/>
  <c r="S12" i="55"/>
  <c r="S13" i="55"/>
  <c r="S14" i="55"/>
  <c r="S15" i="55"/>
  <c r="S16" i="55"/>
  <c r="S17" i="55"/>
  <c r="S8" i="55"/>
  <c r="P8" i="55"/>
  <c r="P9" i="55"/>
  <c r="P10" i="55"/>
  <c r="P11" i="55"/>
  <c r="P12" i="55"/>
  <c r="P13" i="55"/>
  <c r="P14" i="55"/>
  <c r="P15" i="55"/>
  <c r="P16" i="55"/>
  <c r="P17" i="55"/>
  <c r="O8" i="55"/>
  <c r="O9" i="55"/>
  <c r="O10" i="55"/>
  <c r="O11" i="55"/>
  <c r="O12" i="55"/>
  <c r="O13" i="55"/>
  <c r="O14" i="55"/>
  <c r="O15" i="55"/>
  <c r="O16" i="55"/>
  <c r="O17" i="55"/>
  <c r="N8" i="55"/>
  <c r="N9" i="55"/>
  <c r="N10" i="55"/>
  <c r="N11" i="55"/>
  <c r="N12" i="55"/>
  <c r="N13" i="55"/>
  <c r="N14" i="55"/>
  <c r="N15" i="55"/>
  <c r="N16" i="55"/>
  <c r="N17" i="55"/>
  <c r="J8" i="55"/>
  <c r="J9" i="55"/>
  <c r="J10" i="55"/>
  <c r="J11" i="55"/>
  <c r="J12" i="55"/>
  <c r="J13" i="55"/>
  <c r="J14" i="55"/>
  <c r="J15" i="55"/>
  <c r="J16" i="55"/>
  <c r="J17" i="55"/>
  <c r="E7" i="54"/>
  <c r="E11" i="54" s="1"/>
  <c r="G7" i="54"/>
  <c r="H7" i="54"/>
  <c r="H11" i="54" s="1"/>
  <c r="I7" i="54"/>
  <c r="I11" i="54" s="1"/>
  <c r="D7" i="54"/>
  <c r="D11" i="54" s="1"/>
  <c r="L8" i="54"/>
  <c r="L9" i="54"/>
  <c r="L10" i="54"/>
  <c r="K8" i="54"/>
  <c r="K9" i="54"/>
  <c r="K10" i="54"/>
  <c r="J8" i="54"/>
  <c r="J9" i="54"/>
  <c r="J10" i="54"/>
  <c r="F8" i="54"/>
  <c r="F9" i="54"/>
  <c r="F10" i="54"/>
  <c r="E10" i="52"/>
  <c r="G10" i="52"/>
  <c r="H10" i="52"/>
  <c r="I10" i="52"/>
  <c r="D10" i="52"/>
  <c r="E7" i="52"/>
  <c r="G7" i="52"/>
  <c r="H7" i="52"/>
  <c r="I7" i="52"/>
  <c r="D7" i="52"/>
  <c r="L8" i="52"/>
  <c r="L9" i="52"/>
  <c r="L11" i="52"/>
  <c r="L12" i="52"/>
  <c r="L13" i="52"/>
  <c r="L14" i="52"/>
  <c r="L15" i="52"/>
  <c r="L16" i="52"/>
  <c r="L17" i="52"/>
  <c r="L18" i="52"/>
  <c r="K8" i="52"/>
  <c r="K9" i="52"/>
  <c r="K11" i="52"/>
  <c r="K12" i="52"/>
  <c r="K13" i="52"/>
  <c r="K14" i="52"/>
  <c r="K15" i="52"/>
  <c r="K16" i="52"/>
  <c r="K17" i="52"/>
  <c r="K18" i="52"/>
  <c r="J8" i="52"/>
  <c r="J9" i="52"/>
  <c r="J11" i="52"/>
  <c r="J12" i="52"/>
  <c r="J13" i="52"/>
  <c r="J14" i="52"/>
  <c r="J15" i="52"/>
  <c r="J16" i="52"/>
  <c r="J17" i="52"/>
  <c r="J18" i="52"/>
  <c r="F8" i="52"/>
  <c r="F9" i="52"/>
  <c r="F11" i="52"/>
  <c r="F12" i="52"/>
  <c r="F13" i="52"/>
  <c r="F14" i="52"/>
  <c r="F15" i="52"/>
  <c r="F16" i="52"/>
  <c r="F17" i="52"/>
  <c r="F18" i="52"/>
  <c r="E6" i="53"/>
  <c r="G6" i="53"/>
  <c r="H6" i="53"/>
  <c r="I6" i="53"/>
  <c r="D6" i="53"/>
  <c r="L7" i="53"/>
  <c r="L8" i="53"/>
  <c r="L9" i="53"/>
  <c r="L10" i="53"/>
  <c r="L11" i="53"/>
  <c r="L12" i="53"/>
  <c r="L13" i="53"/>
  <c r="L14" i="53"/>
  <c r="L15" i="53"/>
  <c r="L16" i="53"/>
  <c r="L17" i="53"/>
  <c r="L18" i="53"/>
  <c r="L19" i="53"/>
  <c r="L20" i="53"/>
  <c r="L21" i="53"/>
  <c r="L22" i="53"/>
  <c r="L23" i="53"/>
  <c r="L24" i="53"/>
  <c r="L25" i="53"/>
  <c r="L26" i="53"/>
  <c r="L27" i="53"/>
  <c r="L28" i="53"/>
  <c r="L29" i="53"/>
  <c r="L30" i="53"/>
  <c r="L31" i="53"/>
  <c r="K7" i="53"/>
  <c r="K8" i="53"/>
  <c r="K9" i="53"/>
  <c r="K10" i="53"/>
  <c r="K11" i="53"/>
  <c r="K12" i="53"/>
  <c r="K13" i="53"/>
  <c r="K14" i="53"/>
  <c r="K15" i="53"/>
  <c r="K16" i="53"/>
  <c r="K17" i="53"/>
  <c r="K18" i="53"/>
  <c r="K19" i="53"/>
  <c r="K20" i="53"/>
  <c r="K21" i="53"/>
  <c r="K22" i="53"/>
  <c r="K23" i="53"/>
  <c r="K24" i="53"/>
  <c r="K25" i="53"/>
  <c r="K26" i="53"/>
  <c r="K27" i="53"/>
  <c r="K28" i="53"/>
  <c r="K29" i="53"/>
  <c r="K30" i="53"/>
  <c r="K31" i="53"/>
  <c r="J7" i="53"/>
  <c r="J8" i="53"/>
  <c r="J9" i="53"/>
  <c r="J10" i="53"/>
  <c r="J11" i="53"/>
  <c r="J12" i="53"/>
  <c r="J13" i="53"/>
  <c r="J14" i="53"/>
  <c r="J15" i="53"/>
  <c r="J16" i="53"/>
  <c r="J17" i="53"/>
  <c r="J18" i="53"/>
  <c r="J19" i="53"/>
  <c r="J20" i="53"/>
  <c r="J21" i="53"/>
  <c r="J22" i="53"/>
  <c r="J23" i="53"/>
  <c r="J24" i="53"/>
  <c r="J25" i="53"/>
  <c r="J26" i="53"/>
  <c r="J27" i="53"/>
  <c r="J28" i="53"/>
  <c r="J29" i="53"/>
  <c r="J30" i="53"/>
  <c r="J31" i="53"/>
  <c r="F7" i="53"/>
  <c r="F8" i="53"/>
  <c r="F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I7" i="51"/>
  <c r="I20" i="51" s="1"/>
  <c r="K7" i="51"/>
  <c r="L7" i="51"/>
  <c r="L20" i="51" s="1"/>
  <c r="M7" i="51"/>
  <c r="M20" i="51" s="1"/>
  <c r="H7" i="51"/>
  <c r="H20" i="51" s="1"/>
  <c r="S9" i="51"/>
  <c r="S10" i="51"/>
  <c r="S11" i="51"/>
  <c r="S12" i="51"/>
  <c r="S13" i="51"/>
  <c r="S14" i="51"/>
  <c r="S15" i="51"/>
  <c r="S16" i="51"/>
  <c r="S17" i="51"/>
  <c r="S18" i="51"/>
  <c r="S19" i="51"/>
  <c r="S8" i="51"/>
  <c r="P8" i="51"/>
  <c r="P9" i="51"/>
  <c r="P10" i="51"/>
  <c r="P11" i="51"/>
  <c r="P12" i="51"/>
  <c r="P13" i="51"/>
  <c r="P14" i="51"/>
  <c r="P15" i="51"/>
  <c r="P16" i="51"/>
  <c r="P17" i="51"/>
  <c r="P18" i="51"/>
  <c r="P19" i="51"/>
  <c r="O8" i="51"/>
  <c r="O9" i="51"/>
  <c r="O10" i="51"/>
  <c r="O11" i="51"/>
  <c r="O12" i="51"/>
  <c r="O13" i="51"/>
  <c r="O14" i="51"/>
  <c r="O15" i="51"/>
  <c r="O16" i="51"/>
  <c r="O17" i="51"/>
  <c r="O18" i="51"/>
  <c r="O19" i="51"/>
  <c r="N8" i="51"/>
  <c r="N9" i="51"/>
  <c r="N10" i="51"/>
  <c r="N11" i="51"/>
  <c r="N12" i="51"/>
  <c r="N13" i="51"/>
  <c r="N14" i="51"/>
  <c r="N15" i="51"/>
  <c r="N16" i="51"/>
  <c r="N17" i="51"/>
  <c r="N18" i="51"/>
  <c r="N19" i="51"/>
  <c r="J8" i="51"/>
  <c r="J9" i="51"/>
  <c r="J10" i="51"/>
  <c r="J11" i="51"/>
  <c r="J12" i="51"/>
  <c r="J13" i="51"/>
  <c r="J14" i="51"/>
  <c r="J15" i="51"/>
  <c r="J16" i="51"/>
  <c r="J17" i="51"/>
  <c r="J18" i="51"/>
  <c r="J19" i="51"/>
  <c r="E7" i="50"/>
  <c r="E14" i="50" s="1"/>
  <c r="G7" i="50"/>
  <c r="G14" i="50" s="1"/>
  <c r="H7" i="50"/>
  <c r="H14" i="50" s="1"/>
  <c r="I7" i="50"/>
  <c r="I14" i="50" s="1"/>
  <c r="D7" i="50"/>
  <c r="D14" i="50" s="1"/>
  <c r="L8" i="50"/>
  <c r="L9" i="50"/>
  <c r="L10" i="50"/>
  <c r="L11" i="50"/>
  <c r="L12" i="50"/>
  <c r="L13" i="50"/>
  <c r="K8" i="50"/>
  <c r="K9" i="50"/>
  <c r="K10" i="50"/>
  <c r="K11" i="50"/>
  <c r="K12" i="50"/>
  <c r="K13" i="50"/>
  <c r="J8" i="50"/>
  <c r="J9" i="50"/>
  <c r="J10" i="50"/>
  <c r="J11" i="50"/>
  <c r="J12" i="50"/>
  <c r="J13" i="50"/>
  <c r="F8" i="50"/>
  <c r="F9" i="50"/>
  <c r="F10" i="50"/>
  <c r="F11" i="50"/>
  <c r="F12" i="50"/>
  <c r="F13" i="50"/>
  <c r="E9" i="48"/>
  <c r="G9" i="48"/>
  <c r="H9" i="48"/>
  <c r="I9" i="48"/>
  <c r="D9" i="48"/>
  <c r="E7" i="48"/>
  <c r="G7" i="48"/>
  <c r="H7" i="48"/>
  <c r="I7" i="48"/>
  <c r="D7" i="48"/>
  <c r="L8" i="48"/>
  <c r="L10" i="48"/>
  <c r="L11" i="48"/>
  <c r="L12" i="48"/>
  <c r="K8" i="48"/>
  <c r="K10" i="48"/>
  <c r="K11" i="48"/>
  <c r="K12" i="48"/>
  <c r="J8" i="48"/>
  <c r="J10" i="48"/>
  <c r="J11" i="48"/>
  <c r="J12" i="48"/>
  <c r="F8" i="48"/>
  <c r="F7" i="48" s="1"/>
  <c r="F10" i="48"/>
  <c r="F11" i="48"/>
  <c r="F12" i="48"/>
  <c r="E6" i="49"/>
  <c r="G6" i="49"/>
  <c r="H6" i="49"/>
  <c r="I6" i="49"/>
  <c r="D6" i="49"/>
  <c r="L7" i="49"/>
  <c r="L8" i="49"/>
  <c r="L9" i="49"/>
  <c r="L10" i="49"/>
  <c r="L11" i="49"/>
  <c r="L12" i="49"/>
  <c r="L13" i="49"/>
  <c r="L14" i="49"/>
  <c r="L15" i="49"/>
  <c r="L16" i="49"/>
  <c r="L17" i="49"/>
  <c r="L18" i="49"/>
  <c r="L19" i="49"/>
  <c r="L20" i="49"/>
  <c r="L21" i="49"/>
  <c r="L22" i="49"/>
  <c r="L23" i="49"/>
  <c r="L24" i="49"/>
  <c r="L25" i="49"/>
  <c r="L26" i="49"/>
  <c r="L27" i="49"/>
  <c r="L28" i="49"/>
  <c r="L29" i="49"/>
  <c r="L30" i="49"/>
  <c r="L31" i="49"/>
  <c r="K7" i="49"/>
  <c r="K8" i="49"/>
  <c r="K9" i="49"/>
  <c r="K10" i="49"/>
  <c r="K11" i="49"/>
  <c r="K12" i="49"/>
  <c r="K13" i="49"/>
  <c r="K14" i="49"/>
  <c r="K15" i="49"/>
  <c r="K16" i="49"/>
  <c r="K17" i="49"/>
  <c r="K18" i="49"/>
  <c r="K19" i="49"/>
  <c r="K20" i="49"/>
  <c r="K21" i="49"/>
  <c r="K22" i="49"/>
  <c r="K23" i="49"/>
  <c r="K24" i="49"/>
  <c r="K25" i="49"/>
  <c r="K26" i="49"/>
  <c r="K27" i="49"/>
  <c r="K28" i="49"/>
  <c r="K29" i="49"/>
  <c r="K30" i="49"/>
  <c r="K31" i="49"/>
  <c r="J7" i="49"/>
  <c r="J8" i="49"/>
  <c r="J9" i="49"/>
  <c r="J10" i="49"/>
  <c r="J11" i="49"/>
  <c r="J12" i="49"/>
  <c r="J13" i="49"/>
  <c r="J14" i="49"/>
  <c r="J15" i="49"/>
  <c r="J16" i="49"/>
  <c r="J17" i="49"/>
  <c r="J18" i="49"/>
  <c r="J19" i="49"/>
  <c r="J20" i="49"/>
  <c r="J21" i="49"/>
  <c r="J22" i="49"/>
  <c r="J23" i="49"/>
  <c r="J24" i="49"/>
  <c r="J25" i="49"/>
  <c r="J26" i="49"/>
  <c r="J27" i="49"/>
  <c r="J28" i="49"/>
  <c r="J29" i="49"/>
  <c r="J30" i="49"/>
  <c r="J31" i="49"/>
  <c r="F7" i="49"/>
  <c r="F8" i="49"/>
  <c r="F9" i="49"/>
  <c r="F10" i="49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I7" i="47"/>
  <c r="I21" i="47" s="1"/>
  <c r="K7" i="47"/>
  <c r="K21" i="47" s="1"/>
  <c r="L7" i="47"/>
  <c r="L21" i="47" s="1"/>
  <c r="M7" i="47"/>
  <c r="M21" i="47" s="1"/>
  <c r="H7" i="47"/>
  <c r="H21" i="47" s="1"/>
  <c r="S9" i="47"/>
  <c r="S10" i="47"/>
  <c r="S11" i="47"/>
  <c r="S12" i="47"/>
  <c r="S13" i="47"/>
  <c r="S14" i="47"/>
  <c r="S15" i="47"/>
  <c r="S16" i="47"/>
  <c r="S17" i="47"/>
  <c r="S18" i="47"/>
  <c r="S19" i="47"/>
  <c r="S20" i="47"/>
  <c r="S8" i="47"/>
  <c r="P8" i="47"/>
  <c r="P9" i="47"/>
  <c r="P10" i="47"/>
  <c r="P11" i="47"/>
  <c r="P12" i="47"/>
  <c r="P13" i="47"/>
  <c r="P14" i="47"/>
  <c r="P15" i="47"/>
  <c r="P16" i="47"/>
  <c r="P17" i="47"/>
  <c r="P18" i="47"/>
  <c r="P19" i="47"/>
  <c r="P20" i="47"/>
  <c r="O8" i="47"/>
  <c r="O9" i="47"/>
  <c r="O10" i="47"/>
  <c r="O11" i="47"/>
  <c r="O12" i="47"/>
  <c r="O13" i="47"/>
  <c r="O14" i="47"/>
  <c r="O15" i="47"/>
  <c r="O16" i="47"/>
  <c r="O17" i="47"/>
  <c r="O18" i="47"/>
  <c r="O19" i="47"/>
  <c r="O20" i="47"/>
  <c r="N8" i="47"/>
  <c r="N9" i="47"/>
  <c r="N10" i="47"/>
  <c r="N11" i="47"/>
  <c r="N12" i="47"/>
  <c r="N13" i="47"/>
  <c r="N14" i="47"/>
  <c r="N15" i="47"/>
  <c r="N16" i="47"/>
  <c r="N17" i="47"/>
  <c r="N18" i="47"/>
  <c r="N19" i="47"/>
  <c r="N20" i="47"/>
  <c r="J8" i="47"/>
  <c r="J9" i="47"/>
  <c r="J10" i="47"/>
  <c r="J11" i="47"/>
  <c r="J12" i="47"/>
  <c r="J13" i="47"/>
  <c r="J14" i="47"/>
  <c r="J15" i="47"/>
  <c r="J16" i="47"/>
  <c r="J17" i="47"/>
  <c r="J18" i="47"/>
  <c r="J19" i="47"/>
  <c r="J20" i="47"/>
  <c r="E7" i="46"/>
  <c r="E17" i="46" s="1"/>
  <c r="G7" i="46"/>
  <c r="H7" i="46"/>
  <c r="H17" i="46" s="1"/>
  <c r="I7" i="46"/>
  <c r="I17" i="46" s="1"/>
  <c r="D7" i="46"/>
  <c r="D17" i="46" s="1"/>
  <c r="L8" i="46"/>
  <c r="L9" i="46"/>
  <c r="L10" i="46"/>
  <c r="L11" i="46"/>
  <c r="L12" i="46"/>
  <c r="L13" i="46"/>
  <c r="L14" i="46"/>
  <c r="L15" i="46"/>
  <c r="L16" i="46"/>
  <c r="K8" i="46"/>
  <c r="K9" i="46"/>
  <c r="K10" i="46"/>
  <c r="K11" i="46"/>
  <c r="K12" i="46"/>
  <c r="K13" i="46"/>
  <c r="K14" i="46"/>
  <c r="K15" i="46"/>
  <c r="K16" i="46"/>
  <c r="J8" i="46"/>
  <c r="J9" i="46"/>
  <c r="J10" i="46"/>
  <c r="J11" i="46"/>
  <c r="J12" i="46"/>
  <c r="J13" i="46"/>
  <c r="J14" i="46"/>
  <c r="J15" i="46"/>
  <c r="J16" i="46"/>
  <c r="F8" i="46"/>
  <c r="F9" i="46"/>
  <c r="F10" i="46"/>
  <c r="F11" i="46"/>
  <c r="F12" i="46"/>
  <c r="F13" i="46"/>
  <c r="F14" i="46"/>
  <c r="F15" i="46"/>
  <c r="F16" i="46"/>
  <c r="E13" i="44"/>
  <c r="G13" i="44"/>
  <c r="H13" i="44"/>
  <c r="I13" i="44"/>
  <c r="D13" i="44"/>
  <c r="E7" i="44"/>
  <c r="G7" i="44"/>
  <c r="H7" i="44"/>
  <c r="I7" i="44"/>
  <c r="D7" i="44"/>
  <c r="L8" i="44"/>
  <c r="L9" i="44"/>
  <c r="L10" i="44"/>
  <c r="L11" i="44"/>
  <c r="L12" i="44"/>
  <c r="L14" i="44"/>
  <c r="L15" i="44"/>
  <c r="L16" i="44"/>
  <c r="L17" i="44"/>
  <c r="L18" i="44"/>
  <c r="L19" i="44"/>
  <c r="L20" i="44"/>
  <c r="L21" i="44"/>
  <c r="L22" i="44"/>
  <c r="L23" i="44"/>
  <c r="L24" i="44"/>
  <c r="L25" i="44"/>
  <c r="L26" i="44"/>
  <c r="L27" i="44"/>
  <c r="L28" i="44"/>
  <c r="L29" i="44"/>
  <c r="L30" i="44"/>
  <c r="K8" i="44"/>
  <c r="K9" i="44"/>
  <c r="K10" i="44"/>
  <c r="K11" i="44"/>
  <c r="K12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J8" i="44"/>
  <c r="J9" i="44"/>
  <c r="J10" i="44"/>
  <c r="J11" i="44"/>
  <c r="J12" i="44"/>
  <c r="J14" i="44"/>
  <c r="J15" i="44"/>
  <c r="J16" i="44"/>
  <c r="J17" i="44"/>
  <c r="J18" i="44"/>
  <c r="J19" i="44"/>
  <c r="J20" i="44"/>
  <c r="J21" i="44"/>
  <c r="J22" i="44"/>
  <c r="J23" i="44"/>
  <c r="J24" i="44"/>
  <c r="J25" i="44"/>
  <c r="J26" i="44"/>
  <c r="J27" i="44"/>
  <c r="J28" i="44"/>
  <c r="J29" i="44"/>
  <c r="J30" i="44"/>
  <c r="F8" i="44"/>
  <c r="F9" i="44"/>
  <c r="F10" i="44"/>
  <c r="F11" i="44"/>
  <c r="F12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E6" i="45"/>
  <c r="G6" i="45"/>
  <c r="H6" i="45"/>
  <c r="I6" i="45"/>
  <c r="D6" i="45"/>
  <c r="L7" i="45"/>
  <c r="L8" i="45"/>
  <c r="L9" i="45"/>
  <c r="L10" i="45"/>
  <c r="L11" i="45"/>
  <c r="L12" i="45"/>
  <c r="L13" i="45"/>
  <c r="L14" i="45"/>
  <c r="L15" i="45"/>
  <c r="L16" i="45"/>
  <c r="L17" i="45"/>
  <c r="L18" i="45"/>
  <c r="L19" i="45"/>
  <c r="L20" i="45"/>
  <c r="L21" i="45"/>
  <c r="L22" i="45"/>
  <c r="L23" i="45"/>
  <c r="L24" i="45"/>
  <c r="L25" i="45"/>
  <c r="L26" i="45"/>
  <c r="L27" i="45"/>
  <c r="L28" i="45"/>
  <c r="L29" i="45"/>
  <c r="L30" i="45"/>
  <c r="K7" i="45"/>
  <c r="K8" i="45"/>
  <c r="K9" i="45"/>
  <c r="K10" i="45"/>
  <c r="K11" i="45"/>
  <c r="K12" i="45"/>
  <c r="K13" i="45"/>
  <c r="K14" i="45"/>
  <c r="K15" i="45"/>
  <c r="K16" i="45"/>
  <c r="K17" i="45"/>
  <c r="K18" i="45"/>
  <c r="K19" i="45"/>
  <c r="K20" i="45"/>
  <c r="K21" i="45"/>
  <c r="K22" i="45"/>
  <c r="K23" i="45"/>
  <c r="K24" i="45"/>
  <c r="K25" i="45"/>
  <c r="K26" i="45"/>
  <c r="K27" i="45"/>
  <c r="K28" i="45"/>
  <c r="K29" i="45"/>
  <c r="K30" i="45"/>
  <c r="J7" i="45"/>
  <c r="J8" i="45"/>
  <c r="J9" i="45"/>
  <c r="J10" i="45"/>
  <c r="J11" i="45"/>
  <c r="J12" i="45"/>
  <c r="J13" i="45"/>
  <c r="J14" i="45"/>
  <c r="J15" i="45"/>
  <c r="J16" i="45"/>
  <c r="J17" i="45"/>
  <c r="J18" i="45"/>
  <c r="J19" i="45"/>
  <c r="J20" i="45"/>
  <c r="J21" i="45"/>
  <c r="J22" i="45"/>
  <c r="J23" i="45"/>
  <c r="J24" i="45"/>
  <c r="J25" i="45"/>
  <c r="J26" i="45"/>
  <c r="J27" i="45"/>
  <c r="J28" i="45"/>
  <c r="J29" i="45"/>
  <c r="J30" i="45"/>
  <c r="F7" i="45"/>
  <c r="F8" i="45"/>
  <c r="F9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I7" i="43"/>
  <c r="I27" i="43" s="1"/>
  <c r="K7" i="43"/>
  <c r="K27" i="43" s="1"/>
  <c r="L7" i="43"/>
  <c r="M7" i="43"/>
  <c r="M27" i="43" s="1"/>
  <c r="H7" i="43"/>
  <c r="H27" i="43" s="1"/>
  <c r="S9" i="43"/>
  <c r="S10" i="43"/>
  <c r="S11" i="43"/>
  <c r="S12" i="43"/>
  <c r="S13" i="43"/>
  <c r="S14" i="43"/>
  <c r="S15" i="43"/>
  <c r="S16" i="43"/>
  <c r="S17" i="43"/>
  <c r="S18" i="43"/>
  <c r="S19" i="43"/>
  <c r="S20" i="43"/>
  <c r="S21" i="43"/>
  <c r="S22" i="43"/>
  <c r="S23" i="43"/>
  <c r="S24" i="43"/>
  <c r="S25" i="43"/>
  <c r="S26" i="43"/>
  <c r="S8" i="43"/>
  <c r="P8" i="43"/>
  <c r="P9" i="43"/>
  <c r="P10" i="43"/>
  <c r="P11" i="43"/>
  <c r="P12" i="43"/>
  <c r="P13" i="43"/>
  <c r="P14" i="43"/>
  <c r="P15" i="43"/>
  <c r="P16" i="43"/>
  <c r="P17" i="43"/>
  <c r="P18" i="43"/>
  <c r="P19" i="43"/>
  <c r="P20" i="43"/>
  <c r="P21" i="43"/>
  <c r="P22" i="43"/>
  <c r="P23" i="43"/>
  <c r="P24" i="43"/>
  <c r="P25" i="43"/>
  <c r="P26" i="43"/>
  <c r="O8" i="43"/>
  <c r="O9" i="43"/>
  <c r="O10" i="43"/>
  <c r="O11" i="43"/>
  <c r="O12" i="43"/>
  <c r="O13" i="43"/>
  <c r="O14" i="43"/>
  <c r="O15" i="43"/>
  <c r="O16" i="43"/>
  <c r="O17" i="43"/>
  <c r="O18" i="43"/>
  <c r="O19" i="43"/>
  <c r="O20" i="43"/>
  <c r="O21" i="43"/>
  <c r="O22" i="43"/>
  <c r="O23" i="43"/>
  <c r="O24" i="43"/>
  <c r="O25" i="43"/>
  <c r="O26" i="43"/>
  <c r="N8" i="43"/>
  <c r="N9" i="43"/>
  <c r="N10" i="43"/>
  <c r="N11" i="43"/>
  <c r="N12" i="43"/>
  <c r="N13" i="43"/>
  <c r="N14" i="43"/>
  <c r="N15" i="43"/>
  <c r="N16" i="43"/>
  <c r="N17" i="43"/>
  <c r="N18" i="43"/>
  <c r="N19" i="43"/>
  <c r="N20" i="43"/>
  <c r="N21" i="43"/>
  <c r="N22" i="43"/>
  <c r="N23" i="43"/>
  <c r="N24" i="43"/>
  <c r="N25" i="43"/>
  <c r="N26" i="43"/>
  <c r="J8" i="43"/>
  <c r="J9" i="43"/>
  <c r="J10" i="43"/>
  <c r="J11" i="43"/>
  <c r="J12" i="43"/>
  <c r="J13" i="43"/>
  <c r="J14" i="43"/>
  <c r="J15" i="43"/>
  <c r="J16" i="43"/>
  <c r="J17" i="43"/>
  <c r="J18" i="43"/>
  <c r="J19" i="43"/>
  <c r="J20" i="43"/>
  <c r="J21" i="43"/>
  <c r="J22" i="43"/>
  <c r="J23" i="43"/>
  <c r="J24" i="43"/>
  <c r="J25" i="43"/>
  <c r="J26" i="43"/>
  <c r="E7" i="42"/>
  <c r="E13" i="42" s="1"/>
  <c r="G7" i="42"/>
  <c r="G13" i="42" s="1"/>
  <c r="H7" i="42"/>
  <c r="H13" i="42" s="1"/>
  <c r="I7" i="42"/>
  <c r="I13" i="42" s="1"/>
  <c r="D7" i="42"/>
  <c r="D13" i="42" s="1"/>
  <c r="L8" i="42"/>
  <c r="L9" i="42"/>
  <c r="L10" i="42"/>
  <c r="L11" i="42"/>
  <c r="L12" i="42"/>
  <c r="K8" i="42"/>
  <c r="K9" i="42"/>
  <c r="K10" i="42"/>
  <c r="K11" i="42"/>
  <c r="K12" i="42"/>
  <c r="J8" i="42"/>
  <c r="J9" i="42"/>
  <c r="J10" i="42"/>
  <c r="J11" i="42"/>
  <c r="J12" i="42"/>
  <c r="F8" i="42"/>
  <c r="F9" i="42"/>
  <c r="F10" i="42"/>
  <c r="F11" i="42"/>
  <c r="F12" i="42"/>
  <c r="E7" i="40"/>
  <c r="G7" i="40"/>
  <c r="H7" i="40"/>
  <c r="I7" i="40"/>
  <c r="D7" i="40"/>
  <c r="L8" i="40"/>
  <c r="L10" i="40"/>
  <c r="K8" i="40"/>
  <c r="K10" i="40"/>
  <c r="J8" i="40"/>
  <c r="J10" i="40"/>
  <c r="F8" i="40"/>
  <c r="F7" i="40" s="1"/>
  <c r="F10" i="40"/>
  <c r="E6" i="41"/>
  <c r="G6" i="41"/>
  <c r="H6" i="41"/>
  <c r="I6" i="41"/>
  <c r="D6" i="41"/>
  <c r="L7" i="41"/>
  <c r="L8" i="41"/>
  <c r="L9" i="41"/>
  <c r="L10" i="41"/>
  <c r="L11" i="41"/>
  <c r="L12" i="41"/>
  <c r="L13" i="41"/>
  <c r="L14" i="41"/>
  <c r="L15" i="41"/>
  <c r="L16" i="41"/>
  <c r="L17" i="41"/>
  <c r="L18" i="41"/>
  <c r="L19" i="41"/>
  <c r="L20" i="41"/>
  <c r="L21" i="41"/>
  <c r="L22" i="41"/>
  <c r="L23" i="41"/>
  <c r="L24" i="41"/>
  <c r="L25" i="41"/>
  <c r="L26" i="41"/>
  <c r="L27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J7" i="41"/>
  <c r="J8" i="41"/>
  <c r="J9" i="41"/>
  <c r="J10" i="41"/>
  <c r="J11" i="41"/>
  <c r="J12" i="41"/>
  <c r="J13" i="41"/>
  <c r="J14" i="41"/>
  <c r="J15" i="41"/>
  <c r="J16" i="41"/>
  <c r="J17" i="41"/>
  <c r="J18" i="41"/>
  <c r="J19" i="41"/>
  <c r="J20" i="41"/>
  <c r="J21" i="41"/>
  <c r="J22" i="41"/>
  <c r="J23" i="41"/>
  <c r="J24" i="41"/>
  <c r="J25" i="41"/>
  <c r="J26" i="41"/>
  <c r="J27" i="41"/>
  <c r="F7" i="41"/>
  <c r="F8" i="41"/>
  <c r="F9" i="41"/>
  <c r="F10" i="41"/>
  <c r="F11" i="41"/>
  <c r="F12" i="41"/>
  <c r="F13" i="41"/>
  <c r="F14" i="41"/>
  <c r="F15" i="41"/>
  <c r="F16" i="41"/>
  <c r="F17" i="41"/>
  <c r="F18" i="41"/>
  <c r="F19" i="41"/>
  <c r="F20" i="41"/>
  <c r="F21" i="41"/>
  <c r="F22" i="41"/>
  <c r="F23" i="41"/>
  <c r="F24" i="41"/>
  <c r="F25" i="41"/>
  <c r="F26" i="41"/>
  <c r="F27" i="41"/>
  <c r="I7" i="39"/>
  <c r="I18" i="39" s="1"/>
  <c r="K7" i="39"/>
  <c r="L7" i="39"/>
  <c r="L18" i="39" s="1"/>
  <c r="M7" i="39"/>
  <c r="M18" i="39" s="1"/>
  <c r="H7" i="39"/>
  <c r="H18" i="39" s="1"/>
  <c r="S9" i="39"/>
  <c r="S10" i="39"/>
  <c r="S11" i="39"/>
  <c r="S12" i="39"/>
  <c r="S13" i="39"/>
  <c r="S14" i="39"/>
  <c r="S15" i="39"/>
  <c r="S16" i="39"/>
  <c r="S17" i="39"/>
  <c r="S8" i="39"/>
  <c r="P8" i="39"/>
  <c r="P9" i="39"/>
  <c r="P10" i="39"/>
  <c r="P11" i="39"/>
  <c r="P12" i="39"/>
  <c r="P13" i="39"/>
  <c r="P14" i="39"/>
  <c r="P15" i="39"/>
  <c r="P16" i="39"/>
  <c r="P17" i="39"/>
  <c r="O8" i="39"/>
  <c r="O9" i="39"/>
  <c r="O10" i="39"/>
  <c r="O11" i="39"/>
  <c r="O12" i="39"/>
  <c r="O13" i="39"/>
  <c r="O14" i="39"/>
  <c r="O15" i="39"/>
  <c r="O16" i="39"/>
  <c r="O17" i="39"/>
  <c r="N8" i="39"/>
  <c r="N9" i="39"/>
  <c r="N10" i="39"/>
  <c r="N11" i="39"/>
  <c r="N12" i="39"/>
  <c r="N13" i="39"/>
  <c r="N14" i="39"/>
  <c r="N15" i="39"/>
  <c r="N16" i="39"/>
  <c r="N17" i="39"/>
  <c r="J8" i="39"/>
  <c r="J9" i="39"/>
  <c r="J10" i="39"/>
  <c r="J11" i="39"/>
  <c r="J12" i="39"/>
  <c r="J13" i="39"/>
  <c r="J14" i="39"/>
  <c r="J15" i="39"/>
  <c r="J16" i="39"/>
  <c r="J17" i="39"/>
  <c r="E7" i="38"/>
  <c r="E11" i="38" s="1"/>
  <c r="G7" i="38"/>
  <c r="G11" i="38" s="1"/>
  <c r="H7" i="38"/>
  <c r="H11" i="38" s="1"/>
  <c r="I7" i="38"/>
  <c r="I11" i="38" s="1"/>
  <c r="D7" i="38"/>
  <c r="D11" i="38" s="1"/>
  <c r="L8" i="38"/>
  <c r="L9" i="38"/>
  <c r="L10" i="38"/>
  <c r="K8" i="38"/>
  <c r="K9" i="38"/>
  <c r="K10" i="38"/>
  <c r="J8" i="38"/>
  <c r="J9" i="38"/>
  <c r="J10" i="38"/>
  <c r="F8" i="38"/>
  <c r="F9" i="38"/>
  <c r="F10" i="38"/>
  <c r="E7" i="36"/>
  <c r="G7" i="36"/>
  <c r="H7" i="36"/>
  <c r="I7" i="36"/>
  <c r="D7" i="36"/>
  <c r="L8" i="36"/>
  <c r="L9" i="36"/>
  <c r="L11" i="36"/>
  <c r="K8" i="36"/>
  <c r="K9" i="36"/>
  <c r="K11" i="36"/>
  <c r="J8" i="36"/>
  <c r="J9" i="36"/>
  <c r="J11" i="36"/>
  <c r="F8" i="36"/>
  <c r="F9" i="36"/>
  <c r="F11" i="36"/>
  <c r="E6" i="37"/>
  <c r="G6" i="37"/>
  <c r="H6" i="37"/>
  <c r="I6" i="37"/>
  <c r="D6" i="37"/>
  <c r="L7" i="37"/>
  <c r="L8" i="37"/>
  <c r="L9" i="37"/>
  <c r="L10" i="37"/>
  <c r="L11" i="37"/>
  <c r="L12" i="37"/>
  <c r="L13" i="37"/>
  <c r="L14" i="37"/>
  <c r="K7" i="37"/>
  <c r="K8" i="37"/>
  <c r="K9" i="37"/>
  <c r="K10" i="37"/>
  <c r="K11" i="37"/>
  <c r="K12" i="37"/>
  <c r="K13" i="37"/>
  <c r="K14" i="37"/>
  <c r="J7" i="37"/>
  <c r="J8" i="37"/>
  <c r="J9" i="37"/>
  <c r="J10" i="37"/>
  <c r="J11" i="37"/>
  <c r="J12" i="37"/>
  <c r="J13" i="37"/>
  <c r="J14" i="37"/>
  <c r="F7" i="37"/>
  <c r="F8" i="37"/>
  <c r="F9" i="37"/>
  <c r="F10" i="37"/>
  <c r="F11" i="37"/>
  <c r="F12" i="37"/>
  <c r="F13" i="37"/>
  <c r="F14" i="37"/>
  <c r="I7" i="35"/>
  <c r="I31" i="35" s="1"/>
  <c r="K7" i="35"/>
  <c r="L7" i="35"/>
  <c r="L31" i="35" s="1"/>
  <c r="M7" i="35"/>
  <c r="M31" i="35" s="1"/>
  <c r="H7" i="35"/>
  <c r="H31" i="35" s="1"/>
  <c r="S9" i="35"/>
  <c r="S10" i="35"/>
  <c r="S11" i="35"/>
  <c r="S12" i="35"/>
  <c r="S13" i="35"/>
  <c r="S14" i="35"/>
  <c r="S15" i="35"/>
  <c r="S16" i="35"/>
  <c r="S17" i="35"/>
  <c r="S18" i="35"/>
  <c r="S19" i="35"/>
  <c r="S20" i="35"/>
  <c r="S21" i="35"/>
  <c r="S22" i="35"/>
  <c r="S23" i="35"/>
  <c r="S24" i="35"/>
  <c r="S25" i="35"/>
  <c r="S26" i="35"/>
  <c r="S27" i="35"/>
  <c r="S28" i="35"/>
  <c r="S29" i="35"/>
  <c r="S30" i="35"/>
  <c r="S8" i="35"/>
  <c r="P8" i="35"/>
  <c r="P9" i="35"/>
  <c r="P10" i="35"/>
  <c r="P11" i="35"/>
  <c r="P12" i="35"/>
  <c r="P13" i="35"/>
  <c r="P14" i="35"/>
  <c r="P15" i="35"/>
  <c r="P16" i="35"/>
  <c r="P17" i="35"/>
  <c r="P18" i="35"/>
  <c r="P19" i="35"/>
  <c r="P20" i="35"/>
  <c r="P21" i="35"/>
  <c r="P22" i="35"/>
  <c r="P23" i="35"/>
  <c r="P24" i="35"/>
  <c r="P25" i="35"/>
  <c r="P26" i="35"/>
  <c r="P27" i="35"/>
  <c r="P28" i="35"/>
  <c r="P29" i="35"/>
  <c r="P30" i="35"/>
  <c r="O8" i="35"/>
  <c r="O9" i="35"/>
  <c r="O10" i="35"/>
  <c r="O11" i="35"/>
  <c r="O12" i="35"/>
  <c r="O13" i="35"/>
  <c r="O14" i="35"/>
  <c r="O15" i="35"/>
  <c r="O16" i="35"/>
  <c r="O17" i="35"/>
  <c r="O18" i="35"/>
  <c r="O19" i="35"/>
  <c r="O20" i="35"/>
  <c r="O21" i="35"/>
  <c r="O22" i="35"/>
  <c r="O23" i="35"/>
  <c r="O24" i="35"/>
  <c r="O25" i="35"/>
  <c r="O26" i="35"/>
  <c r="O27" i="35"/>
  <c r="O28" i="35"/>
  <c r="O29" i="35"/>
  <c r="O30" i="35"/>
  <c r="N8" i="35"/>
  <c r="N9" i="35"/>
  <c r="N10" i="35"/>
  <c r="N11" i="35"/>
  <c r="N12" i="35"/>
  <c r="N13" i="35"/>
  <c r="N14" i="35"/>
  <c r="N15" i="35"/>
  <c r="N16" i="35"/>
  <c r="N17" i="35"/>
  <c r="N18" i="35"/>
  <c r="N19" i="35"/>
  <c r="N20" i="35"/>
  <c r="N21" i="35"/>
  <c r="N22" i="35"/>
  <c r="N23" i="35"/>
  <c r="N24" i="35"/>
  <c r="N25" i="35"/>
  <c r="N26" i="35"/>
  <c r="N27" i="35"/>
  <c r="N28" i="35"/>
  <c r="N29" i="35"/>
  <c r="N30" i="35"/>
  <c r="J8" i="35"/>
  <c r="J9" i="35"/>
  <c r="J10" i="35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28" i="35"/>
  <c r="J29" i="35"/>
  <c r="J30" i="35"/>
  <c r="E7" i="34"/>
  <c r="E14" i="34" s="1"/>
  <c r="G7" i="34"/>
  <c r="G14" i="34" s="1"/>
  <c r="H7" i="34"/>
  <c r="H14" i="34" s="1"/>
  <c r="I7" i="34"/>
  <c r="I14" i="34" s="1"/>
  <c r="D7" i="34"/>
  <c r="D14" i="34" s="1"/>
  <c r="L8" i="34"/>
  <c r="L9" i="34"/>
  <c r="L10" i="34"/>
  <c r="L11" i="34"/>
  <c r="L12" i="34"/>
  <c r="L13" i="34"/>
  <c r="K8" i="34"/>
  <c r="K9" i="34"/>
  <c r="K10" i="34"/>
  <c r="K11" i="34"/>
  <c r="K12" i="34"/>
  <c r="K13" i="34"/>
  <c r="J8" i="34"/>
  <c r="J9" i="34"/>
  <c r="J10" i="34"/>
  <c r="J11" i="34"/>
  <c r="J12" i="34"/>
  <c r="J13" i="34"/>
  <c r="F8" i="34"/>
  <c r="F9" i="34"/>
  <c r="F10" i="34"/>
  <c r="F11" i="34"/>
  <c r="F12" i="34"/>
  <c r="F13" i="34"/>
  <c r="E7" i="32"/>
  <c r="G7" i="32"/>
  <c r="H7" i="32"/>
  <c r="I7" i="32"/>
  <c r="D7" i="32"/>
  <c r="L8" i="32"/>
  <c r="L10" i="32"/>
  <c r="K8" i="32"/>
  <c r="K10" i="32"/>
  <c r="J8" i="32"/>
  <c r="J10" i="32"/>
  <c r="F8" i="32"/>
  <c r="F7" i="32" s="1"/>
  <c r="F10" i="32"/>
  <c r="E6" i="33"/>
  <c r="G6" i="33"/>
  <c r="H6" i="33"/>
  <c r="I6" i="33"/>
  <c r="D6" i="33"/>
  <c r="L7" i="33"/>
  <c r="L8" i="33"/>
  <c r="L9" i="33"/>
  <c r="L10" i="33"/>
  <c r="L11" i="33"/>
  <c r="L12" i="33"/>
  <c r="L13" i="33"/>
  <c r="L14" i="33"/>
  <c r="L15" i="33"/>
  <c r="K7" i="33"/>
  <c r="K8" i="33"/>
  <c r="K9" i="33"/>
  <c r="K10" i="33"/>
  <c r="K11" i="33"/>
  <c r="K12" i="33"/>
  <c r="K13" i="33"/>
  <c r="K14" i="33"/>
  <c r="K15" i="33"/>
  <c r="J7" i="33"/>
  <c r="J8" i="33"/>
  <c r="J9" i="33"/>
  <c r="J10" i="33"/>
  <c r="J11" i="33"/>
  <c r="J12" i="33"/>
  <c r="J13" i="33"/>
  <c r="J14" i="33"/>
  <c r="J15" i="33"/>
  <c r="F7" i="33"/>
  <c r="F8" i="33"/>
  <c r="F9" i="33"/>
  <c r="F10" i="33"/>
  <c r="F11" i="33"/>
  <c r="F12" i="33"/>
  <c r="F13" i="33"/>
  <c r="F14" i="33"/>
  <c r="F15" i="33"/>
  <c r="I7" i="31"/>
  <c r="I27" i="31" s="1"/>
  <c r="K7" i="31"/>
  <c r="K27" i="31" s="1"/>
  <c r="L7" i="31"/>
  <c r="L27" i="31" s="1"/>
  <c r="M7" i="31"/>
  <c r="M27" i="31" s="1"/>
  <c r="H7" i="31"/>
  <c r="H27" i="31" s="1"/>
  <c r="S9" i="31"/>
  <c r="S10" i="31"/>
  <c r="S11" i="31"/>
  <c r="S12" i="31"/>
  <c r="S13" i="31"/>
  <c r="S14" i="31"/>
  <c r="S15" i="31"/>
  <c r="S16" i="31"/>
  <c r="S17" i="31"/>
  <c r="S18" i="31"/>
  <c r="S19" i="31"/>
  <c r="S20" i="31"/>
  <c r="S21" i="31"/>
  <c r="S22" i="31"/>
  <c r="S23" i="31"/>
  <c r="S24" i="31"/>
  <c r="S25" i="31"/>
  <c r="S26" i="31"/>
  <c r="S8" i="31"/>
  <c r="P8" i="31"/>
  <c r="P9" i="31"/>
  <c r="P10" i="31"/>
  <c r="P11" i="31"/>
  <c r="P12" i="31"/>
  <c r="P13" i="31"/>
  <c r="P14" i="31"/>
  <c r="P15" i="31"/>
  <c r="P16" i="31"/>
  <c r="P17" i="31"/>
  <c r="P18" i="31"/>
  <c r="P19" i="31"/>
  <c r="P20" i="31"/>
  <c r="P21" i="31"/>
  <c r="P22" i="31"/>
  <c r="P23" i="31"/>
  <c r="P24" i="31"/>
  <c r="P25" i="31"/>
  <c r="P26" i="31"/>
  <c r="O8" i="31"/>
  <c r="O9" i="31"/>
  <c r="O10" i="31"/>
  <c r="O11" i="31"/>
  <c r="O12" i="31"/>
  <c r="O13" i="31"/>
  <c r="O14" i="31"/>
  <c r="O15" i="31"/>
  <c r="O16" i="31"/>
  <c r="O17" i="31"/>
  <c r="O18" i="31"/>
  <c r="O19" i="31"/>
  <c r="O20" i="31"/>
  <c r="O21" i="31"/>
  <c r="O22" i="31"/>
  <c r="O23" i="31"/>
  <c r="O24" i="31"/>
  <c r="O25" i="31"/>
  <c r="O26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J8" i="31"/>
  <c r="J9" i="31"/>
  <c r="J10" i="31"/>
  <c r="J11" i="31"/>
  <c r="J12" i="31"/>
  <c r="J13" i="31"/>
  <c r="J14" i="31"/>
  <c r="J15" i="31"/>
  <c r="J16" i="31"/>
  <c r="J17" i="31"/>
  <c r="J18" i="31"/>
  <c r="J19" i="31"/>
  <c r="J20" i="31"/>
  <c r="J21" i="31"/>
  <c r="J22" i="31"/>
  <c r="J23" i="31"/>
  <c r="J24" i="31"/>
  <c r="J25" i="31"/>
  <c r="J26" i="31"/>
  <c r="E7" i="30"/>
  <c r="G7" i="30"/>
  <c r="G14" i="30" s="1"/>
  <c r="H7" i="30"/>
  <c r="I7" i="30"/>
  <c r="I14" i="30" s="1"/>
  <c r="D7" i="30"/>
  <c r="D14" i="30" s="1"/>
  <c r="L8" i="30"/>
  <c r="L9" i="30"/>
  <c r="L10" i="30"/>
  <c r="L11" i="30"/>
  <c r="L12" i="30"/>
  <c r="L13" i="30"/>
  <c r="K8" i="30"/>
  <c r="K9" i="30"/>
  <c r="K10" i="30"/>
  <c r="K11" i="30"/>
  <c r="K12" i="30"/>
  <c r="K13" i="30"/>
  <c r="J8" i="30"/>
  <c r="J9" i="30"/>
  <c r="J10" i="30"/>
  <c r="J11" i="30"/>
  <c r="J12" i="30"/>
  <c r="J13" i="30"/>
  <c r="F8" i="30"/>
  <c r="F9" i="30"/>
  <c r="F10" i="30"/>
  <c r="F11" i="30"/>
  <c r="F12" i="30"/>
  <c r="F13" i="30"/>
  <c r="E9" i="28"/>
  <c r="G9" i="28"/>
  <c r="H9" i="28"/>
  <c r="I9" i="28"/>
  <c r="D9" i="28"/>
  <c r="E7" i="28"/>
  <c r="G7" i="28"/>
  <c r="H7" i="28"/>
  <c r="I7" i="28"/>
  <c r="D7" i="28"/>
  <c r="L8" i="28"/>
  <c r="L10" i="28"/>
  <c r="L11" i="28"/>
  <c r="L12" i="28"/>
  <c r="L13" i="28"/>
  <c r="L14" i="28"/>
  <c r="L15" i="28"/>
  <c r="L16" i="28"/>
  <c r="L17" i="28"/>
  <c r="L18" i="28"/>
  <c r="K8" i="28"/>
  <c r="K10" i="28"/>
  <c r="K11" i="28"/>
  <c r="K12" i="28"/>
  <c r="K13" i="28"/>
  <c r="K14" i="28"/>
  <c r="K15" i="28"/>
  <c r="K16" i="28"/>
  <c r="K17" i="28"/>
  <c r="K18" i="28"/>
  <c r="J8" i="28"/>
  <c r="J10" i="28"/>
  <c r="J11" i="28"/>
  <c r="J12" i="28"/>
  <c r="J13" i="28"/>
  <c r="J14" i="28"/>
  <c r="J15" i="28"/>
  <c r="J16" i="28"/>
  <c r="J17" i="28"/>
  <c r="J18" i="28"/>
  <c r="F8" i="28"/>
  <c r="F7" i="28" s="1"/>
  <c r="F10" i="28"/>
  <c r="F11" i="28"/>
  <c r="F12" i="28"/>
  <c r="F13" i="28"/>
  <c r="F14" i="28"/>
  <c r="F15" i="28"/>
  <c r="F16" i="28"/>
  <c r="F17" i="28"/>
  <c r="F18" i="28"/>
  <c r="E6" i="29"/>
  <c r="G6" i="29"/>
  <c r="H6" i="29"/>
  <c r="I6" i="29"/>
  <c r="D6" i="29"/>
  <c r="L7" i="29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L30" i="29"/>
  <c r="L31" i="29"/>
  <c r="K7" i="29"/>
  <c r="K8" i="29"/>
  <c r="K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I7" i="27"/>
  <c r="I16" i="27" s="1"/>
  <c r="K7" i="27"/>
  <c r="L7" i="27"/>
  <c r="L16" i="27" s="1"/>
  <c r="M7" i="27"/>
  <c r="M16" i="27" s="1"/>
  <c r="H7" i="27"/>
  <c r="H16" i="27" s="1"/>
  <c r="S9" i="27"/>
  <c r="S10" i="27"/>
  <c r="S11" i="27"/>
  <c r="S12" i="27"/>
  <c r="S13" i="27"/>
  <c r="S14" i="27"/>
  <c r="S15" i="27"/>
  <c r="S8" i="27"/>
  <c r="P8" i="27"/>
  <c r="P9" i="27"/>
  <c r="P10" i="27"/>
  <c r="P11" i="27"/>
  <c r="P12" i="27"/>
  <c r="P13" i="27"/>
  <c r="P14" i="27"/>
  <c r="P15" i="27"/>
  <c r="O8" i="27"/>
  <c r="O9" i="27"/>
  <c r="O10" i="27"/>
  <c r="O11" i="27"/>
  <c r="O12" i="27"/>
  <c r="O13" i="27"/>
  <c r="O14" i="27"/>
  <c r="O15" i="27"/>
  <c r="N8" i="27"/>
  <c r="N9" i="27"/>
  <c r="N10" i="27"/>
  <c r="N11" i="27"/>
  <c r="N12" i="27"/>
  <c r="N13" i="27"/>
  <c r="N14" i="27"/>
  <c r="N15" i="27"/>
  <c r="J8" i="27"/>
  <c r="J9" i="27"/>
  <c r="J10" i="27"/>
  <c r="J11" i="27"/>
  <c r="J12" i="27"/>
  <c r="J13" i="27"/>
  <c r="J14" i="27"/>
  <c r="J15" i="27"/>
  <c r="E7" i="26"/>
  <c r="E40" i="26" s="1"/>
  <c r="G7" i="26"/>
  <c r="G40" i="26" s="1"/>
  <c r="H7" i="26"/>
  <c r="H40" i="26" s="1"/>
  <c r="I7" i="26"/>
  <c r="I40" i="26" s="1"/>
  <c r="D7" i="26"/>
  <c r="D40" i="26" s="1"/>
  <c r="L8" i="26"/>
  <c r="L9" i="26"/>
  <c r="L10" i="26"/>
  <c r="L11" i="26"/>
  <c r="L12" i="26"/>
  <c r="L13" i="26"/>
  <c r="L14" i="26"/>
  <c r="L15" i="26"/>
  <c r="L16" i="26"/>
  <c r="L17" i="26"/>
  <c r="L18" i="26"/>
  <c r="L19" i="26"/>
  <c r="L20" i="26"/>
  <c r="L21" i="26"/>
  <c r="L22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K8" i="26"/>
  <c r="K9" i="26"/>
  <c r="K10" i="26"/>
  <c r="K11" i="26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E13" i="24"/>
  <c r="G13" i="24"/>
  <c r="H13" i="24"/>
  <c r="I13" i="24"/>
  <c r="D13" i="24"/>
  <c r="E7" i="24"/>
  <c r="G7" i="24"/>
  <c r="H7" i="24"/>
  <c r="I7" i="24"/>
  <c r="D7" i="24"/>
  <c r="L8" i="24"/>
  <c r="L9" i="24"/>
  <c r="L10" i="24"/>
  <c r="L11" i="24"/>
  <c r="L12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K8" i="24"/>
  <c r="K9" i="24"/>
  <c r="K10" i="24"/>
  <c r="K11" i="24"/>
  <c r="K12" i="24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J8" i="24"/>
  <c r="J9" i="24"/>
  <c r="J10" i="24"/>
  <c r="J11" i="24"/>
  <c r="J12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F8" i="24"/>
  <c r="F9" i="24"/>
  <c r="F10" i="24"/>
  <c r="F11" i="24"/>
  <c r="F12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E6" i="25"/>
  <c r="G6" i="25"/>
  <c r="H6" i="25"/>
  <c r="I6" i="25"/>
  <c r="D6" i="25"/>
  <c r="L7" i="25"/>
  <c r="L8" i="25"/>
  <c r="L9" i="25"/>
  <c r="L10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24" i="25"/>
  <c r="L25" i="25"/>
  <c r="L26" i="25"/>
  <c r="L27" i="25"/>
  <c r="L28" i="25"/>
  <c r="L29" i="25"/>
  <c r="L30" i="25"/>
  <c r="L31" i="25"/>
  <c r="L32" i="25"/>
  <c r="K7" i="25"/>
  <c r="K8" i="25"/>
  <c r="K9" i="25"/>
  <c r="K10" i="25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J7" i="25"/>
  <c r="J8" i="25"/>
  <c r="J9" i="25"/>
  <c r="J10" i="25"/>
  <c r="J11" i="25"/>
  <c r="J12" i="25"/>
  <c r="J13" i="25"/>
  <c r="J14" i="25"/>
  <c r="J15" i="25"/>
  <c r="J16" i="25"/>
  <c r="J17" i="25"/>
  <c r="J18" i="25"/>
  <c r="J19" i="25"/>
  <c r="J20" i="25"/>
  <c r="J21" i="25"/>
  <c r="J22" i="25"/>
  <c r="J23" i="25"/>
  <c r="J24" i="25"/>
  <c r="J25" i="25"/>
  <c r="J26" i="25"/>
  <c r="J27" i="25"/>
  <c r="J28" i="25"/>
  <c r="J29" i="25"/>
  <c r="J30" i="25"/>
  <c r="J31" i="25"/>
  <c r="J32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I7" i="23"/>
  <c r="I17" i="23" s="1"/>
  <c r="K7" i="23"/>
  <c r="K17" i="23" s="1"/>
  <c r="L7" i="23"/>
  <c r="L17" i="23" s="1"/>
  <c r="M7" i="23"/>
  <c r="M17" i="23" s="1"/>
  <c r="H7" i="23"/>
  <c r="H17" i="23" s="1"/>
  <c r="S9" i="23"/>
  <c r="S10" i="23"/>
  <c r="S11" i="23"/>
  <c r="S12" i="23"/>
  <c r="S13" i="23"/>
  <c r="S14" i="23"/>
  <c r="S15" i="23"/>
  <c r="S16" i="23"/>
  <c r="S8" i="23"/>
  <c r="P8" i="23"/>
  <c r="P9" i="23"/>
  <c r="P10" i="23"/>
  <c r="P11" i="23"/>
  <c r="P12" i="23"/>
  <c r="P13" i="23"/>
  <c r="P14" i="23"/>
  <c r="P15" i="23"/>
  <c r="P16" i="23"/>
  <c r="O8" i="23"/>
  <c r="O9" i="23"/>
  <c r="O10" i="23"/>
  <c r="O11" i="23"/>
  <c r="O12" i="23"/>
  <c r="O13" i="23"/>
  <c r="O14" i="23"/>
  <c r="O15" i="23"/>
  <c r="O16" i="23"/>
  <c r="N8" i="23"/>
  <c r="N9" i="23"/>
  <c r="N10" i="23"/>
  <c r="N11" i="23"/>
  <c r="N12" i="23"/>
  <c r="N13" i="23"/>
  <c r="N14" i="23"/>
  <c r="N15" i="23"/>
  <c r="N16" i="23"/>
  <c r="J8" i="23"/>
  <c r="J9" i="23"/>
  <c r="J10" i="23"/>
  <c r="J11" i="23"/>
  <c r="J12" i="23"/>
  <c r="J13" i="23"/>
  <c r="J14" i="23"/>
  <c r="J15" i="23"/>
  <c r="J16" i="23"/>
  <c r="E7" i="22"/>
  <c r="G7" i="22"/>
  <c r="G27" i="22" s="1"/>
  <c r="H7" i="22"/>
  <c r="H27" i="22" s="1"/>
  <c r="I7" i="22"/>
  <c r="I27" i="22" s="1"/>
  <c r="D7" i="22"/>
  <c r="D27" i="22" s="1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6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E12" i="20"/>
  <c r="G12" i="20"/>
  <c r="H12" i="20"/>
  <c r="I12" i="20"/>
  <c r="D12" i="20"/>
  <c r="E7" i="20"/>
  <c r="G7" i="20"/>
  <c r="H7" i="20"/>
  <c r="I7" i="20"/>
  <c r="D7" i="20"/>
  <c r="L8" i="20"/>
  <c r="L9" i="20"/>
  <c r="L10" i="20"/>
  <c r="L11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K8" i="20"/>
  <c r="K9" i="20"/>
  <c r="K10" i="20"/>
  <c r="K11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J8" i="20"/>
  <c r="J9" i="20"/>
  <c r="J10" i="20"/>
  <c r="J11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F8" i="20"/>
  <c r="F9" i="20"/>
  <c r="F10" i="20"/>
  <c r="F11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E6" i="21"/>
  <c r="G6" i="21"/>
  <c r="H6" i="21"/>
  <c r="I6" i="21"/>
  <c r="D6" i="21"/>
  <c r="L7" i="21"/>
  <c r="L8" i="21"/>
  <c r="L9" i="21"/>
  <c r="L10" i="21"/>
  <c r="L11" i="21"/>
  <c r="L12" i="21"/>
  <c r="L13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K7" i="21"/>
  <c r="K8" i="21"/>
  <c r="K9" i="21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I7" i="19"/>
  <c r="I16" i="19" s="1"/>
  <c r="K7" i="19"/>
  <c r="K16" i="19" s="1"/>
  <c r="L7" i="19"/>
  <c r="L16" i="19" s="1"/>
  <c r="M7" i="19"/>
  <c r="M16" i="19" s="1"/>
  <c r="H7" i="19"/>
  <c r="H16" i="19" s="1"/>
  <c r="S9" i="19"/>
  <c r="S10" i="19"/>
  <c r="S11" i="19"/>
  <c r="S12" i="19"/>
  <c r="S13" i="19"/>
  <c r="S14" i="19"/>
  <c r="S15" i="19"/>
  <c r="S8" i="19"/>
  <c r="P8" i="19"/>
  <c r="P9" i="19"/>
  <c r="P10" i="19"/>
  <c r="P11" i="19"/>
  <c r="P12" i="19"/>
  <c r="P13" i="19"/>
  <c r="P14" i="19"/>
  <c r="P15" i="19"/>
  <c r="O8" i="19"/>
  <c r="O9" i="19"/>
  <c r="O10" i="19"/>
  <c r="O11" i="19"/>
  <c r="O12" i="19"/>
  <c r="O13" i="19"/>
  <c r="O14" i="19"/>
  <c r="O15" i="19"/>
  <c r="N8" i="19"/>
  <c r="N9" i="19"/>
  <c r="N10" i="19"/>
  <c r="N11" i="19"/>
  <c r="N12" i="19"/>
  <c r="N13" i="19"/>
  <c r="N14" i="19"/>
  <c r="N15" i="19"/>
  <c r="J8" i="19"/>
  <c r="J9" i="19"/>
  <c r="J10" i="19"/>
  <c r="J11" i="19"/>
  <c r="J12" i="19"/>
  <c r="J13" i="19"/>
  <c r="J14" i="19"/>
  <c r="J15" i="19"/>
  <c r="E7" i="18"/>
  <c r="E18" i="18" s="1"/>
  <c r="G7" i="18"/>
  <c r="G18" i="18" s="1"/>
  <c r="H7" i="18"/>
  <c r="H18" i="18" s="1"/>
  <c r="I7" i="18"/>
  <c r="I18" i="18" s="1"/>
  <c r="D7" i="18"/>
  <c r="D18" i="18" s="1"/>
  <c r="L8" i="18"/>
  <c r="L9" i="18"/>
  <c r="L10" i="18"/>
  <c r="L11" i="18"/>
  <c r="L12" i="18"/>
  <c r="L13" i="18"/>
  <c r="L14" i="18"/>
  <c r="L15" i="18"/>
  <c r="L16" i="18"/>
  <c r="L17" i="18"/>
  <c r="K8" i="18"/>
  <c r="K9" i="18"/>
  <c r="K10" i="18"/>
  <c r="K11" i="18"/>
  <c r="K12" i="18"/>
  <c r="K13" i="18"/>
  <c r="K14" i="18"/>
  <c r="K15" i="18"/>
  <c r="K16" i="18"/>
  <c r="K17" i="18"/>
  <c r="J8" i="18"/>
  <c r="J9" i="18"/>
  <c r="J10" i="18"/>
  <c r="J11" i="18"/>
  <c r="J12" i="18"/>
  <c r="J13" i="18"/>
  <c r="J14" i="18"/>
  <c r="J15" i="18"/>
  <c r="J16" i="18"/>
  <c r="J17" i="18"/>
  <c r="F8" i="18"/>
  <c r="F9" i="18"/>
  <c r="F10" i="18"/>
  <c r="F11" i="18"/>
  <c r="F12" i="18"/>
  <c r="F13" i="18"/>
  <c r="F14" i="18"/>
  <c r="F15" i="18"/>
  <c r="F16" i="18"/>
  <c r="F17" i="18"/>
  <c r="E12" i="16"/>
  <c r="G12" i="16"/>
  <c r="H12" i="16"/>
  <c r="I12" i="16"/>
  <c r="D12" i="16"/>
  <c r="E7" i="16"/>
  <c r="G7" i="16"/>
  <c r="H7" i="16"/>
  <c r="I7" i="16"/>
  <c r="D7" i="16"/>
  <c r="L8" i="16"/>
  <c r="L9" i="16"/>
  <c r="L10" i="16"/>
  <c r="L11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K8" i="16"/>
  <c r="K9" i="16"/>
  <c r="K10" i="16"/>
  <c r="K11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J8" i="16"/>
  <c r="J9" i="16"/>
  <c r="J10" i="16"/>
  <c r="J11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F8" i="16"/>
  <c r="F9" i="16"/>
  <c r="F10" i="16"/>
  <c r="F11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E6" i="17"/>
  <c r="G6" i="17"/>
  <c r="H6" i="17"/>
  <c r="I6" i="17"/>
  <c r="D6" i="17"/>
  <c r="L7" i="17"/>
  <c r="L8" i="17"/>
  <c r="L9" i="17"/>
  <c r="L10" i="17"/>
  <c r="L11" i="17"/>
  <c r="L12" i="17"/>
  <c r="L13" i="17"/>
  <c r="L14" i="17"/>
  <c r="L15" i="17"/>
  <c r="L16" i="17"/>
  <c r="L17" i="17"/>
  <c r="L18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L31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J7" i="17"/>
  <c r="J8" i="17"/>
  <c r="J9" i="17"/>
  <c r="J10" i="17"/>
  <c r="J11" i="17"/>
  <c r="J12" i="17"/>
  <c r="J13" i="17"/>
  <c r="J14" i="17"/>
  <c r="J15" i="17"/>
  <c r="J16" i="17"/>
  <c r="J17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J30" i="17"/>
  <c r="J31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I7" i="15"/>
  <c r="K7" i="15"/>
  <c r="L7" i="15"/>
  <c r="L16" i="15" s="1"/>
  <c r="M7" i="15"/>
  <c r="M16" i="15" s="1"/>
  <c r="H7" i="15"/>
  <c r="H16" i="15" s="1"/>
  <c r="S9" i="15"/>
  <c r="S10" i="15"/>
  <c r="S11" i="15"/>
  <c r="S12" i="15"/>
  <c r="S13" i="15"/>
  <c r="S14" i="15"/>
  <c r="S15" i="15"/>
  <c r="S8" i="15"/>
  <c r="P8" i="15"/>
  <c r="P9" i="15"/>
  <c r="P10" i="15"/>
  <c r="P11" i="15"/>
  <c r="P12" i="15"/>
  <c r="P13" i="15"/>
  <c r="P14" i="15"/>
  <c r="P15" i="15"/>
  <c r="O8" i="15"/>
  <c r="O9" i="15"/>
  <c r="O10" i="15"/>
  <c r="O11" i="15"/>
  <c r="O12" i="15"/>
  <c r="O13" i="15"/>
  <c r="O14" i="15"/>
  <c r="O15" i="15"/>
  <c r="N8" i="15"/>
  <c r="N9" i="15"/>
  <c r="N10" i="15"/>
  <c r="N11" i="15"/>
  <c r="N12" i="15"/>
  <c r="N13" i="15"/>
  <c r="N14" i="15"/>
  <c r="N15" i="15"/>
  <c r="J8" i="15"/>
  <c r="J9" i="15"/>
  <c r="J10" i="15"/>
  <c r="J11" i="15"/>
  <c r="J12" i="15"/>
  <c r="J13" i="15"/>
  <c r="J14" i="15"/>
  <c r="J15" i="15"/>
  <c r="E7" i="14"/>
  <c r="E33" i="14" s="1"/>
  <c r="G7" i="14"/>
  <c r="H7" i="14"/>
  <c r="H33" i="14" s="1"/>
  <c r="I7" i="14"/>
  <c r="I33" i="14" s="1"/>
  <c r="D7" i="14"/>
  <c r="D33" i="14" s="1"/>
  <c r="L8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E13" i="12"/>
  <c r="G13" i="12"/>
  <c r="H13" i="12"/>
  <c r="I13" i="12"/>
  <c r="D13" i="12"/>
  <c r="E7" i="12"/>
  <c r="G7" i="12"/>
  <c r="H7" i="12"/>
  <c r="I7" i="12"/>
  <c r="D7" i="12"/>
  <c r="L8" i="12"/>
  <c r="L9" i="12"/>
  <c r="L10" i="12"/>
  <c r="L11" i="12"/>
  <c r="L12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K8" i="12"/>
  <c r="K9" i="12"/>
  <c r="K10" i="12"/>
  <c r="K11" i="12"/>
  <c r="K12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J8" i="12"/>
  <c r="J9" i="12"/>
  <c r="J10" i="12"/>
  <c r="J11" i="12"/>
  <c r="J12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F8" i="12"/>
  <c r="F9" i="12"/>
  <c r="F10" i="12"/>
  <c r="F11" i="12"/>
  <c r="F12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E6" i="13"/>
  <c r="G6" i="13"/>
  <c r="H6" i="13"/>
  <c r="I6" i="13"/>
  <c r="D6" i="13"/>
  <c r="L7" i="13"/>
  <c r="L8" i="13"/>
  <c r="L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J7" i="13"/>
  <c r="J8" i="13"/>
  <c r="J9" i="13"/>
  <c r="J10" i="13"/>
  <c r="J11" i="13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I7" i="11"/>
  <c r="K7" i="11"/>
  <c r="K16" i="11" s="1"/>
  <c r="L7" i="11"/>
  <c r="L16" i="11" s="1"/>
  <c r="M7" i="11"/>
  <c r="M16" i="11" s="1"/>
  <c r="H7" i="11"/>
  <c r="H16" i="11" s="1"/>
  <c r="S9" i="11"/>
  <c r="S10" i="11"/>
  <c r="S11" i="11"/>
  <c r="S12" i="11"/>
  <c r="S13" i="11"/>
  <c r="S14" i="11"/>
  <c r="S15" i="11"/>
  <c r="S8" i="11"/>
  <c r="P8" i="11"/>
  <c r="P9" i="11"/>
  <c r="P10" i="11"/>
  <c r="P11" i="11"/>
  <c r="P12" i="11"/>
  <c r="P13" i="11"/>
  <c r="P14" i="11"/>
  <c r="P15" i="11"/>
  <c r="O8" i="11"/>
  <c r="O9" i="11"/>
  <c r="O10" i="11"/>
  <c r="O11" i="11"/>
  <c r="O12" i="11"/>
  <c r="O13" i="11"/>
  <c r="O14" i="11"/>
  <c r="O15" i="11"/>
  <c r="N8" i="11"/>
  <c r="N9" i="11"/>
  <c r="N10" i="11"/>
  <c r="N11" i="11"/>
  <c r="N12" i="11"/>
  <c r="N13" i="11"/>
  <c r="N14" i="11"/>
  <c r="N15" i="11"/>
  <c r="J8" i="11"/>
  <c r="J9" i="11"/>
  <c r="J10" i="11"/>
  <c r="J11" i="11"/>
  <c r="J12" i="11"/>
  <c r="J13" i="11"/>
  <c r="J14" i="11"/>
  <c r="J15" i="11"/>
  <c r="E7" i="10"/>
  <c r="G7" i="10"/>
  <c r="G29" i="10" s="1"/>
  <c r="H7" i="10"/>
  <c r="H29" i="10" s="1"/>
  <c r="I7" i="10"/>
  <c r="I29" i="10" s="1"/>
  <c r="D7" i="10"/>
  <c r="D29" i="10" s="1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E12" i="8"/>
  <c r="G12" i="8"/>
  <c r="H12" i="8"/>
  <c r="I12" i="8"/>
  <c r="D12" i="8"/>
  <c r="E7" i="8"/>
  <c r="G7" i="8"/>
  <c r="H7" i="8"/>
  <c r="I7" i="8"/>
  <c r="D7" i="8"/>
  <c r="L8" i="8"/>
  <c r="L9" i="8"/>
  <c r="L10" i="8"/>
  <c r="L11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K8" i="8"/>
  <c r="K9" i="8"/>
  <c r="K10" i="8"/>
  <c r="K11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J8" i="8"/>
  <c r="J9" i="8"/>
  <c r="J10" i="8"/>
  <c r="J11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F8" i="8"/>
  <c r="F9" i="8"/>
  <c r="F10" i="8"/>
  <c r="F11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E6" i="9"/>
  <c r="G6" i="9"/>
  <c r="H6" i="9"/>
  <c r="I6" i="9"/>
  <c r="D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I7" i="7"/>
  <c r="I17" i="7" s="1"/>
  <c r="K7" i="7"/>
  <c r="L7" i="7"/>
  <c r="L17" i="7" s="1"/>
  <c r="M7" i="7"/>
  <c r="M17" i="7" s="1"/>
  <c r="H7" i="7"/>
  <c r="H17" i="7" s="1"/>
  <c r="S9" i="7"/>
  <c r="S10" i="7"/>
  <c r="S11" i="7"/>
  <c r="S12" i="7"/>
  <c r="S13" i="7"/>
  <c r="S14" i="7"/>
  <c r="S15" i="7"/>
  <c r="S16" i="7"/>
  <c r="S8" i="7"/>
  <c r="P8" i="7"/>
  <c r="P9" i="7"/>
  <c r="P10" i="7"/>
  <c r="P11" i="7"/>
  <c r="P12" i="7"/>
  <c r="P13" i="7"/>
  <c r="P14" i="7"/>
  <c r="P15" i="7"/>
  <c r="P16" i="7"/>
  <c r="O8" i="7"/>
  <c r="O9" i="7"/>
  <c r="O10" i="7"/>
  <c r="O11" i="7"/>
  <c r="O12" i="7"/>
  <c r="O13" i="7"/>
  <c r="O14" i="7"/>
  <c r="O15" i="7"/>
  <c r="O16" i="7"/>
  <c r="N8" i="7"/>
  <c r="N9" i="7"/>
  <c r="N10" i="7"/>
  <c r="N11" i="7"/>
  <c r="N12" i="7"/>
  <c r="N13" i="7"/>
  <c r="N14" i="7"/>
  <c r="N15" i="7"/>
  <c r="N16" i="7"/>
  <c r="J8" i="7"/>
  <c r="J9" i="7"/>
  <c r="J10" i="7"/>
  <c r="J11" i="7"/>
  <c r="J12" i="7"/>
  <c r="J13" i="7"/>
  <c r="J14" i="7"/>
  <c r="J15" i="7"/>
  <c r="J16" i="7"/>
  <c r="E7" i="6"/>
  <c r="E26" i="6" s="1"/>
  <c r="G7" i="6"/>
  <c r="G26" i="6" s="1"/>
  <c r="H7" i="6"/>
  <c r="H26" i="6" s="1"/>
  <c r="I7" i="6"/>
  <c r="I26" i="6" s="1"/>
  <c r="D7" i="6"/>
  <c r="D26" i="6" s="1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E12" i="4"/>
  <c r="G12" i="4"/>
  <c r="H12" i="4"/>
  <c r="I12" i="4"/>
  <c r="D12" i="4"/>
  <c r="E7" i="4"/>
  <c r="G7" i="4"/>
  <c r="H7" i="4"/>
  <c r="I7" i="4"/>
  <c r="D7" i="4"/>
  <c r="L8" i="4"/>
  <c r="L9" i="4"/>
  <c r="L10" i="4"/>
  <c r="L11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K8" i="4"/>
  <c r="K9" i="4"/>
  <c r="K10" i="4"/>
  <c r="K11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J8" i="4"/>
  <c r="J9" i="4"/>
  <c r="J10" i="4"/>
  <c r="J11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F8" i="4"/>
  <c r="F9" i="4"/>
  <c r="F10" i="4"/>
  <c r="F11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E6" i="5"/>
  <c r="G6" i="5"/>
  <c r="H6" i="5"/>
  <c r="I6" i="5"/>
  <c r="D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E113" i="3"/>
  <c r="G113" i="3"/>
  <c r="H113" i="3"/>
  <c r="I113" i="3"/>
  <c r="D113" i="3"/>
  <c r="E7" i="3"/>
  <c r="G7" i="3"/>
  <c r="H7" i="3"/>
  <c r="I7" i="3"/>
  <c r="D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E6" i="2"/>
  <c r="G6" i="2"/>
  <c r="H6" i="2"/>
  <c r="I6" i="2"/>
  <c r="D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7" i="116" l="1"/>
  <c r="F7" i="212"/>
  <c r="F7" i="216"/>
  <c r="F6" i="97"/>
  <c r="F7" i="276"/>
  <c r="F9" i="132"/>
  <c r="F7" i="124"/>
  <c r="J7" i="175"/>
  <c r="J54" i="175" s="1"/>
  <c r="J7" i="183"/>
  <c r="J25" i="183" s="1"/>
  <c r="J7" i="179"/>
  <c r="J24" i="179" s="1"/>
  <c r="F27" i="124"/>
  <c r="J7" i="187"/>
  <c r="J18" i="187" s="1"/>
  <c r="J7" i="199"/>
  <c r="J12" i="199" s="1"/>
  <c r="J7" i="207"/>
  <c r="J18" i="207" s="1"/>
  <c r="J7" i="211"/>
  <c r="J22" i="211" s="1"/>
  <c r="J7" i="219"/>
  <c r="J19" i="219" s="1"/>
  <c r="J7" i="227"/>
  <c r="J21" i="227" s="1"/>
  <c r="J7" i="231"/>
  <c r="J12" i="231" s="1"/>
  <c r="J7" i="235"/>
  <c r="J15" i="235" s="1"/>
  <c r="J7" i="243"/>
  <c r="J18" i="243" s="1"/>
  <c r="J7" i="247"/>
  <c r="J13" i="247" s="1"/>
  <c r="J7" i="251"/>
  <c r="J17" i="251" s="1"/>
  <c r="J7" i="263"/>
  <c r="J19" i="263" s="1"/>
  <c r="J7" i="271"/>
  <c r="J18" i="271" s="1"/>
  <c r="J7" i="287"/>
  <c r="J38" i="287" s="1"/>
  <c r="J7" i="307"/>
  <c r="J18" i="307" s="1"/>
  <c r="J7" i="311"/>
  <c r="J22" i="311" s="1"/>
  <c r="J7" i="323"/>
  <c r="J15" i="323" s="1"/>
  <c r="J7" i="343"/>
  <c r="J19" i="343" s="1"/>
  <c r="F7" i="112"/>
  <c r="J7" i="191"/>
  <c r="J17" i="191" s="1"/>
  <c r="J7" i="195"/>
  <c r="J19" i="195" s="1"/>
  <c r="J7" i="203"/>
  <c r="J18" i="203" s="1"/>
  <c r="J7" i="215"/>
  <c r="J13" i="215" s="1"/>
  <c r="J7" i="223"/>
  <c r="J23" i="223" s="1"/>
  <c r="J7" i="239"/>
  <c r="J16" i="239" s="1"/>
  <c r="J7" i="255"/>
  <c r="J20" i="255" s="1"/>
  <c r="J7" i="259"/>
  <c r="J21" i="259" s="1"/>
  <c r="J7" i="267"/>
  <c r="J15" i="267" s="1"/>
  <c r="J7" i="275"/>
  <c r="J14" i="275" s="1"/>
  <c r="J7" i="279"/>
  <c r="J30" i="279" s="1"/>
  <c r="J7" i="283"/>
  <c r="J19" i="283" s="1"/>
  <c r="J7" i="291"/>
  <c r="J18" i="291" s="1"/>
  <c r="J7" i="295"/>
  <c r="J19" i="295" s="1"/>
  <c r="J7" i="299"/>
  <c r="J11" i="299" s="1"/>
  <c r="J7" i="315"/>
  <c r="J23" i="315" s="1"/>
  <c r="J7" i="319"/>
  <c r="J24" i="319" s="1"/>
  <c r="J7" i="327"/>
  <c r="J14" i="327" s="1"/>
  <c r="J7" i="331"/>
  <c r="J15" i="331" s="1"/>
  <c r="J7" i="335"/>
  <c r="J30" i="335" s="1"/>
  <c r="J7" i="339"/>
  <c r="J15" i="339" s="1"/>
  <c r="J7" i="303"/>
  <c r="J18" i="303" s="1"/>
  <c r="F9" i="160"/>
  <c r="F11" i="168"/>
  <c r="F7" i="172"/>
  <c r="F6" i="2"/>
  <c r="F7" i="3"/>
  <c r="F7" i="10"/>
  <c r="F29" i="10" s="1"/>
  <c r="J7" i="11"/>
  <c r="J16" i="11" s="1"/>
  <c r="F6" i="13"/>
  <c r="F13" i="12"/>
  <c r="J7" i="19"/>
  <c r="J16" i="19" s="1"/>
  <c r="F6" i="21"/>
  <c r="F12" i="20"/>
  <c r="F7" i="20"/>
  <c r="J7" i="23"/>
  <c r="J17" i="23" s="1"/>
  <c r="F13" i="24"/>
  <c r="F7" i="26"/>
  <c r="F40" i="26" s="1"/>
  <c r="J7" i="27"/>
  <c r="J16" i="27" s="1"/>
  <c r="F6" i="29"/>
  <c r="F7" i="30"/>
  <c r="F14" i="30" s="1"/>
  <c r="F7" i="34"/>
  <c r="F14" i="34" s="1"/>
  <c r="F6" i="37"/>
  <c r="F7" i="38"/>
  <c r="F11" i="38" s="1"/>
  <c r="F6" i="45"/>
  <c r="J7" i="47"/>
  <c r="J21" i="47" s="1"/>
  <c r="F6" i="49"/>
  <c r="F7" i="50"/>
  <c r="F14" i="50" s="1"/>
  <c r="J7" i="51"/>
  <c r="J20" i="51" s="1"/>
  <c r="F6" i="53"/>
  <c r="F10" i="52"/>
  <c r="F7" i="52"/>
  <c r="J7" i="55"/>
  <c r="J18" i="55" s="1"/>
  <c r="F6" i="57"/>
  <c r="F9" i="56"/>
  <c r="J7" i="59"/>
  <c r="J19" i="59" s="1"/>
  <c r="F6" i="61"/>
  <c r="F7" i="62"/>
  <c r="F10" i="62" s="1"/>
  <c r="J7" i="63"/>
  <c r="J15" i="63" s="1"/>
  <c r="F10" i="64"/>
  <c r="F7" i="64"/>
  <c r="J7" i="67"/>
  <c r="J16" i="67" s="1"/>
  <c r="F7" i="70"/>
  <c r="F12" i="70" s="1"/>
  <c r="J7" i="71"/>
  <c r="J15" i="71" s="1"/>
  <c r="F6" i="73"/>
  <c r="J7" i="75"/>
  <c r="J26" i="75" s="1"/>
  <c r="F9" i="76"/>
  <c r="F7" i="78"/>
  <c r="F12" i="78" s="1"/>
  <c r="J7" i="79"/>
  <c r="J18" i="79" s="1"/>
  <c r="F6" i="81"/>
  <c r="F6" i="85"/>
  <c r="F7" i="86"/>
  <c r="F13" i="86" s="1"/>
  <c r="F6" i="89"/>
  <c r="F9" i="88"/>
  <c r="F6" i="93"/>
  <c r="J7" i="95"/>
  <c r="J17" i="95" s="1"/>
  <c r="F7" i="98"/>
  <c r="F10" i="98" s="1"/>
  <c r="J7" i="99"/>
  <c r="J14" i="99" s="1"/>
  <c r="F6" i="101"/>
  <c r="F7" i="100"/>
  <c r="J7" i="103"/>
  <c r="J16" i="103" s="1"/>
  <c r="F6" i="105"/>
  <c r="F10" i="104"/>
  <c r="F7" i="106"/>
  <c r="F20" i="106" s="1"/>
  <c r="F6" i="109"/>
  <c r="J7" i="115"/>
  <c r="J15" i="115" s="1"/>
  <c r="F6" i="117"/>
  <c r="F7" i="118"/>
  <c r="F14" i="118" s="1"/>
  <c r="F6" i="121"/>
  <c r="F7" i="122"/>
  <c r="F12" i="122" s="1"/>
  <c r="F7" i="126"/>
  <c r="F26" i="126" s="1"/>
  <c r="F6" i="129"/>
  <c r="J7" i="131"/>
  <c r="J17" i="131" s="1"/>
  <c r="F6" i="133"/>
  <c r="F6" i="137"/>
  <c r="F7" i="138"/>
  <c r="F11" i="138" s="1"/>
  <c r="J7" i="139"/>
  <c r="J18" i="139" s="1"/>
  <c r="F6" i="141"/>
  <c r="F7" i="142"/>
  <c r="F17" i="142" s="1"/>
  <c r="J7" i="143"/>
  <c r="J17" i="143" s="1"/>
  <c r="F7" i="146"/>
  <c r="F11" i="146" s="1"/>
  <c r="J7" i="147"/>
  <c r="J23" i="147" s="1"/>
  <c r="F6" i="149"/>
  <c r="F9" i="148"/>
  <c r="F7" i="150"/>
  <c r="F12" i="150" s="1"/>
  <c r="F6" i="153"/>
  <c r="J7" i="155"/>
  <c r="J16" i="155" s="1"/>
  <c r="F6" i="157"/>
  <c r="F7" i="156"/>
  <c r="F7" i="162"/>
  <c r="F11" i="162" s="1"/>
  <c r="J7" i="163"/>
  <c r="J19" i="163" s="1"/>
  <c r="F9" i="164"/>
  <c r="F7" i="170"/>
  <c r="F11" i="170" s="1"/>
  <c r="J7" i="171"/>
  <c r="J17" i="171" s="1"/>
  <c r="F6" i="173"/>
  <c r="F10" i="172"/>
  <c r="F6" i="177"/>
  <c r="F9" i="176"/>
  <c r="F7" i="178"/>
  <c r="F12" i="178" s="1"/>
  <c r="F6" i="181"/>
  <c r="F7" i="180"/>
  <c r="F6" i="185"/>
  <c r="F12" i="184"/>
  <c r="F7" i="184"/>
  <c r="F7" i="186"/>
  <c r="F12" i="186" s="1"/>
  <c r="F7" i="188"/>
  <c r="F7" i="190"/>
  <c r="F12" i="190" s="1"/>
  <c r="F6" i="193"/>
  <c r="F7" i="192"/>
  <c r="F7" i="198"/>
  <c r="F10" i="198" s="1"/>
  <c r="F6" i="201"/>
  <c r="F7" i="202"/>
  <c r="F11" i="202" s="1"/>
  <c r="F7" i="206"/>
  <c r="F12" i="206" s="1"/>
  <c r="F6" i="209"/>
  <c r="F7" i="210"/>
  <c r="F12" i="210" s="1"/>
  <c r="F6" i="217"/>
  <c r="F10" i="216"/>
  <c r="F7" i="218"/>
  <c r="F18" i="218" s="1"/>
  <c r="F6" i="221"/>
  <c r="F9" i="220"/>
  <c r="F7" i="222"/>
  <c r="F12" i="222" s="1"/>
  <c r="F6" i="225"/>
  <c r="F9" i="224"/>
  <c r="F7" i="226"/>
  <c r="F14" i="226" s="1"/>
  <c r="F6" i="229"/>
  <c r="F7" i="230"/>
  <c r="F10" i="230" s="1"/>
  <c r="F7" i="234"/>
  <c r="F11" i="234" s="1"/>
  <c r="F7" i="238"/>
  <c r="F12" i="238" s="1"/>
  <c r="F7" i="242"/>
  <c r="F11" i="242" s="1"/>
  <c r="F6" i="245"/>
  <c r="F6" i="253"/>
  <c r="F6" i="261"/>
  <c r="F7" i="262"/>
  <c r="F11" i="262" s="1"/>
  <c r="F7" i="266"/>
  <c r="F11" i="266" s="1"/>
  <c r="F7" i="270"/>
  <c r="F13" i="270" s="1"/>
  <c r="F6" i="277"/>
  <c r="F6" i="281"/>
  <c r="F7" i="282"/>
  <c r="F11" i="282" s="1"/>
  <c r="F7" i="284"/>
  <c r="F7" i="286"/>
  <c r="F14" i="286" s="1"/>
  <c r="F6" i="301"/>
  <c r="F7" i="300"/>
  <c r="F7" i="302"/>
  <c r="F11" i="302" s="1"/>
  <c r="F6" i="305"/>
  <c r="F7" i="306"/>
  <c r="F12" i="306" s="1"/>
  <c r="F6" i="309"/>
  <c r="F10" i="308"/>
  <c r="F7" i="308"/>
  <c r="F11" i="312"/>
  <c r="F7" i="314"/>
  <c r="F14" i="314" s="1"/>
  <c r="F6" i="317"/>
  <c r="F13" i="316"/>
  <c r="F6" i="321"/>
  <c r="F7" i="338"/>
  <c r="F11" i="338" s="1"/>
  <c r="F7" i="342"/>
  <c r="F13" i="342" s="1"/>
  <c r="F113" i="3"/>
  <c r="F6" i="5"/>
  <c r="F12" i="4"/>
  <c r="F7" i="4"/>
  <c r="F7" i="6"/>
  <c r="F26" i="6" s="1"/>
  <c r="J7" i="7"/>
  <c r="J17" i="7" s="1"/>
  <c r="F6" i="9"/>
  <c r="F12" i="8"/>
  <c r="F7" i="8"/>
  <c r="F7" i="12"/>
  <c r="F7" i="14"/>
  <c r="F33" i="14" s="1"/>
  <c r="J7" i="15"/>
  <c r="J16" i="15" s="1"/>
  <c r="F6" i="17"/>
  <c r="F12" i="16"/>
  <c r="F7" i="16"/>
  <c r="F7" i="18"/>
  <c r="F18" i="18" s="1"/>
  <c r="F7" i="22"/>
  <c r="F27" i="22" s="1"/>
  <c r="F6" i="25"/>
  <c r="F7" i="24"/>
  <c r="F9" i="28"/>
  <c r="J7" i="31"/>
  <c r="J27" i="31" s="1"/>
  <c r="F6" i="33"/>
  <c r="J7" i="35"/>
  <c r="J31" i="35" s="1"/>
  <c r="F7" i="36"/>
  <c r="J7" i="39"/>
  <c r="J18" i="39" s="1"/>
  <c r="F6" i="41"/>
  <c r="F7" i="42"/>
  <c r="F13" i="42" s="1"/>
  <c r="J7" i="43"/>
  <c r="J27" i="43" s="1"/>
  <c r="F13" i="44"/>
  <c r="F7" i="44"/>
  <c r="F7" i="46"/>
  <c r="F17" i="46" s="1"/>
  <c r="F7" i="54"/>
  <c r="F11" i="54" s="1"/>
  <c r="F7" i="58"/>
  <c r="F11" i="58" s="1"/>
  <c r="F9" i="60"/>
  <c r="F6" i="65"/>
  <c r="F7" i="66"/>
  <c r="F11" i="66" s="1"/>
  <c r="F6" i="69"/>
  <c r="F9" i="68"/>
  <c r="F9" i="72"/>
  <c r="F7" i="74"/>
  <c r="F13" i="74" s="1"/>
  <c r="F6" i="77"/>
  <c r="F7" i="82"/>
  <c r="F10" i="82" s="1"/>
  <c r="J7" i="83"/>
  <c r="J14" i="83" s="1"/>
  <c r="F14" i="84"/>
  <c r="F7" i="84"/>
  <c r="J7" i="87"/>
  <c r="J22" i="87" s="1"/>
  <c r="F7" i="90"/>
  <c r="F14" i="90" s="1"/>
  <c r="J7" i="91"/>
  <c r="J21" i="91" s="1"/>
  <c r="F7" i="94"/>
  <c r="F11" i="94" s="1"/>
  <c r="F7" i="102"/>
  <c r="F11" i="102" s="1"/>
  <c r="J7" i="107"/>
  <c r="J50" i="107" s="1"/>
  <c r="F7" i="110"/>
  <c r="F11" i="110" s="1"/>
  <c r="J7" i="111"/>
  <c r="J13" i="111" s="1"/>
  <c r="F6" i="113"/>
  <c r="F7" i="114"/>
  <c r="F12" i="114" s="1"/>
  <c r="J7" i="119"/>
  <c r="J25" i="119" s="1"/>
  <c r="J7" i="123"/>
  <c r="J17" i="123" s="1"/>
  <c r="F6" i="125"/>
  <c r="J7" i="127"/>
  <c r="J37" i="127" s="1"/>
  <c r="F9" i="128"/>
  <c r="F7" i="130"/>
  <c r="F10" i="130" s="1"/>
  <c r="J7" i="135"/>
  <c r="J11" i="135" s="1"/>
  <c r="F14" i="136"/>
  <c r="F7" i="136"/>
  <c r="F6" i="145"/>
  <c r="J7" i="151"/>
  <c r="J18" i="151" s="1"/>
  <c r="F9" i="152"/>
  <c r="F7" i="154"/>
  <c r="F10" i="154" s="1"/>
  <c r="F7" i="158"/>
  <c r="F15" i="158" s="1"/>
  <c r="J7" i="159"/>
  <c r="J26" i="159" s="1"/>
  <c r="F6" i="161"/>
  <c r="F6" i="165"/>
  <c r="F7" i="166"/>
  <c r="F13" i="166" s="1"/>
  <c r="J7" i="167"/>
  <c r="J18" i="167" s="1"/>
  <c r="F6" i="169"/>
  <c r="F7" i="168"/>
  <c r="F7" i="174"/>
  <c r="F13" i="174" s="1"/>
  <c r="F7" i="182"/>
  <c r="F13" i="182" s="1"/>
  <c r="F6" i="189"/>
  <c r="F13" i="188"/>
  <c r="F7" i="194"/>
  <c r="F14" i="194" s="1"/>
  <c r="F6" i="197"/>
  <c r="F6" i="205"/>
  <c r="F9" i="208"/>
  <c r="F6" i="213"/>
  <c r="F7" i="214"/>
  <c r="F11" i="214" s="1"/>
  <c r="F9" i="228"/>
  <c r="F6" i="233"/>
  <c r="F6" i="241"/>
  <c r="F7" i="246"/>
  <c r="F11" i="246" s="1"/>
  <c r="F7" i="250"/>
  <c r="F12" i="250" s="1"/>
  <c r="F7" i="254"/>
  <c r="F11" i="254" s="1"/>
  <c r="F6" i="257"/>
  <c r="F7" i="258"/>
  <c r="F11" i="258" s="1"/>
  <c r="F6" i="265"/>
  <c r="F6" i="273"/>
  <c r="F7" i="274"/>
  <c r="F11" i="274" s="1"/>
  <c r="F10" i="276"/>
  <c r="F7" i="278"/>
  <c r="F15" i="278" s="1"/>
  <c r="F6" i="285"/>
  <c r="F7" i="290"/>
  <c r="F12" i="290" s="1"/>
  <c r="F7" i="294"/>
  <c r="F13" i="294" s="1"/>
  <c r="F7" i="298"/>
  <c r="F10" i="298" s="1"/>
  <c r="F11" i="300"/>
  <c r="F7" i="304"/>
  <c r="F7" i="310"/>
  <c r="F13" i="310" s="1"/>
  <c r="F6" i="313"/>
  <c r="F7" i="312"/>
  <c r="F7" i="316"/>
  <c r="F7" i="318"/>
  <c r="F19" i="318" s="1"/>
  <c r="F7" i="322"/>
  <c r="F11" i="322" s="1"/>
  <c r="F6" i="325"/>
  <c r="F7" i="326"/>
  <c r="F10" i="326" s="1"/>
  <c r="F7" i="330"/>
  <c r="F11" i="330" s="1"/>
  <c r="F6" i="333"/>
  <c r="F7" i="334"/>
  <c r="F19" i="334" s="1"/>
  <c r="F6" i="337"/>
  <c r="F9" i="48"/>
  <c r="P19" i="343"/>
  <c r="O19" i="343"/>
  <c r="N19" i="343"/>
  <c r="P7" i="343"/>
  <c r="N7" i="343"/>
  <c r="O7" i="343"/>
  <c r="J7" i="342"/>
  <c r="G13" i="342"/>
  <c r="L7" i="342"/>
  <c r="K7" i="342"/>
  <c r="J7" i="340"/>
  <c r="L7" i="340"/>
  <c r="K7" i="340"/>
  <c r="L6" i="341"/>
  <c r="K6" i="341"/>
  <c r="J6" i="341"/>
  <c r="P7" i="339"/>
  <c r="P15" i="339"/>
  <c r="N7" i="339"/>
  <c r="O7" i="339"/>
  <c r="N15" i="339"/>
  <c r="O15" i="339"/>
  <c r="K11" i="338"/>
  <c r="L11" i="338"/>
  <c r="J11" i="338"/>
  <c r="J7" i="338"/>
  <c r="K7" i="338"/>
  <c r="L7" i="338"/>
  <c r="J7" i="336"/>
  <c r="K7" i="336"/>
  <c r="L7" i="336"/>
  <c r="J6" i="337"/>
  <c r="K6" i="337"/>
  <c r="L6" i="337"/>
  <c r="P7" i="335"/>
  <c r="O7" i="335"/>
  <c r="P30" i="335"/>
  <c r="N7" i="335"/>
  <c r="N30" i="335"/>
  <c r="O30" i="335"/>
  <c r="L19" i="334"/>
  <c r="K19" i="334"/>
  <c r="J19" i="334"/>
  <c r="J7" i="334"/>
  <c r="L7" i="334"/>
  <c r="K7" i="334"/>
  <c r="J9" i="332"/>
  <c r="L9" i="332"/>
  <c r="J7" i="332"/>
  <c r="K9" i="332"/>
  <c r="K7" i="332"/>
  <c r="L7" i="332"/>
  <c r="J6" i="333"/>
  <c r="L6" i="333"/>
  <c r="K6" i="333"/>
  <c r="P7" i="331"/>
  <c r="P15" i="331"/>
  <c r="N7" i="331"/>
  <c r="O7" i="331"/>
  <c r="N15" i="331"/>
  <c r="O15" i="331"/>
  <c r="J7" i="330"/>
  <c r="K7" i="330"/>
  <c r="G11" i="330"/>
  <c r="L7" i="330"/>
  <c r="J7" i="328"/>
  <c r="K7" i="328"/>
  <c r="L7" i="328"/>
  <c r="J6" i="329"/>
  <c r="L6" i="329"/>
  <c r="K6" i="329"/>
  <c r="N14" i="327"/>
  <c r="O14" i="327"/>
  <c r="P14" i="327"/>
  <c r="P7" i="327"/>
  <c r="N7" i="327"/>
  <c r="O7" i="327"/>
  <c r="K10" i="326"/>
  <c r="L10" i="326"/>
  <c r="J10" i="326"/>
  <c r="K7" i="326"/>
  <c r="L7" i="326"/>
  <c r="J7" i="326"/>
  <c r="J7" i="324"/>
  <c r="L7" i="324"/>
  <c r="K7" i="324"/>
  <c r="L6" i="325"/>
  <c r="J6" i="325"/>
  <c r="K6" i="325"/>
  <c r="O15" i="323"/>
  <c r="P15" i="323"/>
  <c r="N15" i="323"/>
  <c r="P7" i="323"/>
  <c r="N7" i="323"/>
  <c r="O7" i="323"/>
  <c r="J7" i="322"/>
  <c r="G11" i="322"/>
  <c r="L7" i="322"/>
  <c r="K7" i="322"/>
  <c r="J9" i="320"/>
  <c r="K7" i="320"/>
  <c r="L9" i="320"/>
  <c r="K9" i="320"/>
  <c r="J7" i="320"/>
  <c r="L7" i="320"/>
  <c r="K6" i="321"/>
  <c r="L6" i="321"/>
  <c r="J6" i="321"/>
  <c r="P24" i="319"/>
  <c r="O24" i="319"/>
  <c r="N24" i="319"/>
  <c r="P7" i="319"/>
  <c r="N7" i="319"/>
  <c r="O7" i="319"/>
  <c r="L19" i="318"/>
  <c r="J19" i="318"/>
  <c r="K19" i="318"/>
  <c r="J7" i="318"/>
  <c r="K7" i="318"/>
  <c r="L7" i="318"/>
  <c r="L13" i="316"/>
  <c r="J13" i="316"/>
  <c r="K13" i="316"/>
  <c r="J7" i="316"/>
  <c r="L7" i="316"/>
  <c r="K7" i="316"/>
  <c r="J6" i="317"/>
  <c r="K6" i="317"/>
  <c r="L6" i="317"/>
  <c r="O23" i="315"/>
  <c r="P23" i="315"/>
  <c r="N23" i="315"/>
  <c r="P7" i="315"/>
  <c r="N7" i="315"/>
  <c r="O7" i="315"/>
  <c r="L14" i="314"/>
  <c r="K14" i="314"/>
  <c r="J14" i="314"/>
  <c r="J7" i="314"/>
  <c r="K7" i="314"/>
  <c r="L7" i="314"/>
  <c r="L11" i="312"/>
  <c r="K11" i="312"/>
  <c r="J11" i="312"/>
  <c r="K7" i="312"/>
  <c r="L7" i="312"/>
  <c r="J7" i="312"/>
  <c r="J6" i="313"/>
  <c r="K6" i="313"/>
  <c r="L6" i="313"/>
  <c r="N22" i="311"/>
  <c r="P22" i="311"/>
  <c r="O22" i="311"/>
  <c r="P7" i="311"/>
  <c r="N7" i="311"/>
  <c r="O7" i="311"/>
  <c r="L7" i="310"/>
  <c r="G13" i="310"/>
  <c r="J13" i="310" s="1"/>
  <c r="J7" i="310"/>
  <c r="K7" i="310"/>
  <c r="J10" i="308"/>
  <c r="L10" i="308"/>
  <c r="K10" i="308"/>
  <c r="J7" i="308"/>
  <c r="K7" i="308"/>
  <c r="L7" i="308"/>
  <c r="L6" i="309"/>
  <c r="K6" i="309"/>
  <c r="J6" i="309"/>
  <c r="P18" i="307"/>
  <c r="O18" i="307"/>
  <c r="N18" i="307"/>
  <c r="P7" i="307"/>
  <c r="N7" i="307"/>
  <c r="O7" i="307"/>
  <c r="J12" i="306"/>
  <c r="K12" i="306"/>
  <c r="L12" i="306"/>
  <c r="J7" i="306"/>
  <c r="K7" i="306"/>
  <c r="L7" i="306"/>
  <c r="J7" i="304"/>
  <c r="K7" i="304"/>
  <c r="L7" i="304"/>
  <c r="L6" i="305"/>
  <c r="J6" i="305"/>
  <c r="K6" i="305"/>
  <c r="P18" i="303"/>
  <c r="P7" i="303"/>
  <c r="N7" i="303"/>
  <c r="O7" i="303"/>
  <c r="N18" i="303"/>
  <c r="O18" i="303"/>
  <c r="K11" i="302"/>
  <c r="L11" i="302"/>
  <c r="J7" i="302"/>
  <c r="K7" i="302"/>
  <c r="J11" i="302"/>
  <c r="L7" i="302"/>
  <c r="J11" i="300"/>
  <c r="K11" i="300"/>
  <c r="L11" i="300"/>
  <c r="J7" i="300"/>
  <c r="K7" i="300"/>
  <c r="L7" i="300"/>
  <c r="K6" i="301"/>
  <c r="L6" i="301"/>
  <c r="J6" i="301"/>
  <c r="P7" i="299"/>
  <c r="O11" i="299"/>
  <c r="P11" i="299"/>
  <c r="N11" i="299"/>
  <c r="N7" i="299"/>
  <c r="O7" i="299"/>
  <c r="K7" i="298"/>
  <c r="G10" i="298"/>
  <c r="L7" i="298"/>
  <c r="J7" i="298"/>
  <c r="L7" i="296"/>
  <c r="K7" i="296"/>
  <c r="J7" i="296"/>
  <c r="L6" i="297"/>
  <c r="J6" i="297"/>
  <c r="K6" i="297"/>
  <c r="P7" i="295"/>
  <c r="O7" i="295"/>
  <c r="P19" i="295"/>
  <c r="N7" i="295"/>
  <c r="N19" i="295"/>
  <c r="O19" i="295"/>
  <c r="J7" i="294"/>
  <c r="L7" i="294"/>
  <c r="K7" i="294"/>
  <c r="E13" i="294"/>
  <c r="L13" i="294" s="1"/>
  <c r="K7" i="292"/>
  <c r="L7" i="292"/>
  <c r="J7" i="292"/>
  <c r="L6" i="293"/>
  <c r="K6" i="293"/>
  <c r="J6" i="293"/>
  <c r="N7" i="291"/>
  <c r="O7" i="291"/>
  <c r="P7" i="291"/>
  <c r="P18" i="291"/>
  <c r="N18" i="291"/>
  <c r="O18" i="291"/>
  <c r="L12" i="290"/>
  <c r="J12" i="290"/>
  <c r="K12" i="290"/>
  <c r="J7" i="290"/>
  <c r="K7" i="290"/>
  <c r="L7" i="290"/>
  <c r="J7" i="288"/>
  <c r="L7" i="288"/>
  <c r="K7" i="288"/>
  <c r="K6" i="289"/>
  <c r="L6" i="289"/>
  <c r="J6" i="289"/>
  <c r="P38" i="287"/>
  <c r="O38" i="287"/>
  <c r="N38" i="287"/>
  <c r="P7" i="287"/>
  <c r="N7" i="287"/>
  <c r="O7" i="287"/>
  <c r="K7" i="286"/>
  <c r="G14" i="286"/>
  <c r="J7" i="286"/>
  <c r="L7" i="286"/>
  <c r="J7" i="284"/>
  <c r="L7" i="284"/>
  <c r="K7" i="284"/>
  <c r="L6" i="285"/>
  <c r="K6" i="285"/>
  <c r="J6" i="285"/>
  <c r="O19" i="283"/>
  <c r="P19" i="283"/>
  <c r="N19" i="283"/>
  <c r="P7" i="283"/>
  <c r="N7" i="283"/>
  <c r="O7" i="283"/>
  <c r="J7" i="282"/>
  <c r="K7" i="282"/>
  <c r="G11" i="282"/>
  <c r="L7" i="282"/>
  <c r="J7" i="280"/>
  <c r="L7" i="280"/>
  <c r="K7" i="280"/>
  <c r="L6" i="281"/>
  <c r="K6" i="281"/>
  <c r="J6" i="281"/>
  <c r="P30" i="279"/>
  <c r="O30" i="279"/>
  <c r="N30" i="279"/>
  <c r="P7" i="279"/>
  <c r="N7" i="279"/>
  <c r="O7" i="279"/>
  <c r="L7" i="278"/>
  <c r="H15" i="278"/>
  <c r="L15" i="278" s="1"/>
  <c r="J15" i="278"/>
  <c r="J7" i="278"/>
  <c r="K7" i="278"/>
  <c r="J10" i="276"/>
  <c r="K10" i="276"/>
  <c r="L10" i="276"/>
  <c r="L7" i="276"/>
  <c r="J7" i="276"/>
  <c r="K7" i="276"/>
  <c r="K6" i="277"/>
  <c r="J6" i="277"/>
  <c r="L6" i="277"/>
  <c r="P14" i="275"/>
  <c r="P7" i="275"/>
  <c r="N7" i="275"/>
  <c r="O7" i="275"/>
  <c r="N14" i="275"/>
  <c r="O14" i="275"/>
  <c r="J7" i="274"/>
  <c r="K7" i="274"/>
  <c r="G11" i="274"/>
  <c r="L7" i="274"/>
  <c r="K7" i="272"/>
  <c r="J7" i="272"/>
  <c r="L7" i="272"/>
  <c r="K6" i="273"/>
  <c r="L6" i="273"/>
  <c r="J6" i="273"/>
  <c r="P18" i="271"/>
  <c r="P7" i="271"/>
  <c r="N7" i="271"/>
  <c r="O7" i="271"/>
  <c r="N18" i="271"/>
  <c r="O18" i="271"/>
  <c r="K7" i="270"/>
  <c r="H13" i="270"/>
  <c r="L13" i="270" s="1"/>
  <c r="J13" i="270"/>
  <c r="L7" i="270"/>
  <c r="J7" i="270"/>
  <c r="J7" i="268"/>
  <c r="L7" i="268"/>
  <c r="K7" i="268"/>
  <c r="K6" i="269"/>
  <c r="L6" i="269"/>
  <c r="J6" i="269"/>
  <c r="O15" i="267"/>
  <c r="P15" i="267"/>
  <c r="N15" i="267"/>
  <c r="P7" i="267"/>
  <c r="N7" i="267"/>
  <c r="O7" i="267"/>
  <c r="J7" i="266"/>
  <c r="G11" i="266"/>
  <c r="L7" i="266"/>
  <c r="K7" i="266"/>
  <c r="J7" i="264"/>
  <c r="K7" i="264"/>
  <c r="L7" i="264"/>
  <c r="L6" i="265"/>
  <c r="K6" i="265"/>
  <c r="J6" i="265"/>
  <c r="P19" i="263"/>
  <c r="P7" i="263"/>
  <c r="N7" i="263"/>
  <c r="O7" i="263"/>
  <c r="N19" i="263"/>
  <c r="O19" i="263"/>
  <c r="J7" i="262"/>
  <c r="K7" i="262"/>
  <c r="G11" i="262"/>
  <c r="L7" i="262"/>
  <c r="L9" i="260"/>
  <c r="J7" i="260"/>
  <c r="K9" i="260"/>
  <c r="K7" i="260"/>
  <c r="J9" i="260"/>
  <c r="L7" i="260"/>
  <c r="J6" i="261"/>
  <c r="L6" i="261"/>
  <c r="K6" i="261"/>
  <c r="P7" i="259"/>
  <c r="P21" i="259"/>
  <c r="N7" i="259"/>
  <c r="O7" i="259"/>
  <c r="N21" i="259"/>
  <c r="O21" i="259"/>
  <c r="J7" i="258"/>
  <c r="K7" i="258"/>
  <c r="G11" i="258"/>
  <c r="L7" i="258"/>
  <c r="L9" i="256"/>
  <c r="J9" i="256"/>
  <c r="J7" i="256"/>
  <c r="K7" i="256"/>
  <c r="K9" i="256"/>
  <c r="L7" i="256"/>
  <c r="K6" i="257"/>
  <c r="L6" i="257"/>
  <c r="J6" i="257"/>
  <c r="P7" i="255"/>
  <c r="P20" i="255"/>
  <c r="N7" i="255"/>
  <c r="O7" i="255"/>
  <c r="N20" i="255"/>
  <c r="O20" i="255"/>
  <c r="J7" i="254"/>
  <c r="K7" i="254"/>
  <c r="G11" i="254"/>
  <c r="L7" i="254"/>
  <c r="J7" i="252"/>
  <c r="K7" i="252"/>
  <c r="L7" i="252"/>
  <c r="J6" i="253"/>
  <c r="K6" i="253"/>
  <c r="L6" i="253"/>
  <c r="O17" i="251"/>
  <c r="N17" i="251"/>
  <c r="P17" i="251"/>
  <c r="P7" i="251"/>
  <c r="N7" i="251"/>
  <c r="O7" i="251"/>
  <c r="J12" i="250"/>
  <c r="K12" i="250"/>
  <c r="L12" i="250"/>
  <c r="J7" i="250"/>
  <c r="K7" i="250"/>
  <c r="L7" i="250"/>
  <c r="J7" i="248"/>
  <c r="K7" i="248"/>
  <c r="L7" i="248"/>
  <c r="L6" i="249"/>
  <c r="J6" i="249"/>
  <c r="K6" i="249"/>
  <c r="P7" i="247"/>
  <c r="P13" i="247"/>
  <c r="N7" i="247"/>
  <c r="O7" i="247"/>
  <c r="N13" i="247"/>
  <c r="O13" i="247"/>
  <c r="J7" i="246"/>
  <c r="K7" i="246"/>
  <c r="G11" i="246"/>
  <c r="L7" i="246"/>
  <c r="J7" i="244"/>
  <c r="L7" i="244"/>
  <c r="K7" i="244"/>
  <c r="J6" i="245"/>
  <c r="K6" i="245"/>
  <c r="L6" i="245"/>
  <c r="N18" i="243"/>
  <c r="O18" i="243"/>
  <c r="P18" i="243"/>
  <c r="P7" i="243"/>
  <c r="N7" i="243"/>
  <c r="O7" i="243"/>
  <c r="J7" i="242"/>
  <c r="G11" i="242"/>
  <c r="K7" i="242"/>
  <c r="L7" i="242"/>
  <c r="K7" i="240"/>
  <c r="J7" i="240"/>
  <c r="L7" i="240"/>
  <c r="L6" i="241"/>
  <c r="K6" i="241"/>
  <c r="J6" i="241"/>
  <c r="P16" i="239"/>
  <c r="N16" i="239"/>
  <c r="O16" i="239"/>
  <c r="P7" i="239"/>
  <c r="N7" i="239"/>
  <c r="O7" i="239"/>
  <c r="J12" i="238"/>
  <c r="K12" i="238"/>
  <c r="L12" i="238"/>
  <c r="L7" i="238"/>
  <c r="J7" i="238"/>
  <c r="K7" i="238"/>
  <c r="J7" i="236"/>
  <c r="K7" i="236"/>
  <c r="L7" i="236"/>
  <c r="L6" i="237"/>
  <c r="K6" i="237"/>
  <c r="J6" i="237"/>
  <c r="N15" i="235"/>
  <c r="P15" i="235"/>
  <c r="O15" i="235"/>
  <c r="P7" i="235"/>
  <c r="N7" i="235"/>
  <c r="O7" i="235"/>
  <c r="K7" i="234"/>
  <c r="G11" i="234"/>
  <c r="J7" i="234"/>
  <c r="L7" i="234"/>
  <c r="J7" i="232"/>
  <c r="K7" i="232"/>
  <c r="L7" i="232"/>
  <c r="J6" i="233"/>
  <c r="K6" i="233"/>
  <c r="L6" i="233"/>
  <c r="P12" i="231"/>
  <c r="O12" i="231"/>
  <c r="N12" i="231"/>
  <c r="P7" i="231"/>
  <c r="N7" i="231"/>
  <c r="O7" i="231"/>
  <c r="K7" i="230"/>
  <c r="J7" i="230"/>
  <c r="G10" i="230"/>
  <c r="L7" i="230"/>
  <c r="L9" i="228"/>
  <c r="J9" i="228"/>
  <c r="J7" i="228"/>
  <c r="K9" i="228"/>
  <c r="L7" i="228"/>
  <c r="K7" i="228"/>
  <c r="L6" i="229"/>
  <c r="K6" i="229"/>
  <c r="J6" i="229"/>
  <c r="P21" i="227"/>
  <c r="N21" i="227"/>
  <c r="O21" i="227"/>
  <c r="P7" i="227"/>
  <c r="N7" i="227"/>
  <c r="O7" i="227"/>
  <c r="J14" i="226"/>
  <c r="K14" i="226"/>
  <c r="L14" i="226"/>
  <c r="J7" i="226"/>
  <c r="L7" i="226"/>
  <c r="K7" i="226"/>
  <c r="J9" i="224"/>
  <c r="L9" i="224"/>
  <c r="J7" i="224"/>
  <c r="K9" i="224"/>
  <c r="K7" i="224"/>
  <c r="L7" i="224"/>
  <c r="L6" i="225"/>
  <c r="K6" i="225"/>
  <c r="J6" i="225"/>
  <c r="O23" i="223"/>
  <c r="P23" i="223"/>
  <c r="N23" i="223"/>
  <c r="P7" i="223"/>
  <c r="N7" i="223"/>
  <c r="O7" i="223"/>
  <c r="J12" i="222"/>
  <c r="K12" i="222"/>
  <c r="L12" i="222"/>
  <c r="J7" i="222"/>
  <c r="K7" i="222"/>
  <c r="L7" i="222"/>
  <c r="J7" i="220"/>
  <c r="J9" i="220"/>
  <c r="L9" i="220"/>
  <c r="K9" i="220"/>
  <c r="K7" i="220"/>
  <c r="L7" i="220"/>
  <c r="J6" i="221"/>
  <c r="L6" i="221"/>
  <c r="K6" i="221"/>
  <c r="O19" i="219"/>
  <c r="N19" i="219"/>
  <c r="P19" i="219"/>
  <c r="P7" i="219"/>
  <c r="N7" i="219"/>
  <c r="O7" i="219"/>
  <c r="K7" i="218"/>
  <c r="G18" i="218"/>
  <c r="L7" i="218"/>
  <c r="J7" i="218"/>
  <c r="J7" i="216"/>
  <c r="L10" i="216"/>
  <c r="J10" i="216"/>
  <c r="K10" i="216"/>
  <c r="K7" i="216"/>
  <c r="L7" i="216"/>
  <c r="L6" i="217"/>
  <c r="K6" i="217"/>
  <c r="J6" i="217"/>
  <c r="O13" i="215"/>
  <c r="P13" i="215"/>
  <c r="N13" i="215"/>
  <c r="P7" i="215"/>
  <c r="N7" i="215"/>
  <c r="O7" i="215"/>
  <c r="J7" i="214"/>
  <c r="K7" i="214"/>
  <c r="L7" i="214"/>
  <c r="G11" i="214"/>
  <c r="L10" i="212"/>
  <c r="K10" i="212"/>
  <c r="J10" i="212"/>
  <c r="L7" i="212"/>
  <c r="K7" i="212"/>
  <c r="J7" i="212"/>
  <c r="L6" i="213"/>
  <c r="J6" i="213"/>
  <c r="K6" i="213"/>
  <c r="N22" i="211"/>
  <c r="O22" i="211"/>
  <c r="P22" i="211"/>
  <c r="P7" i="211"/>
  <c r="N7" i="211"/>
  <c r="O7" i="211"/>
  <c r="J7" i="210"/>
  <c r="G12" i="210"/>
  <c r="K7" i="210"/>
  <c r="L7" i="210"/>
  <c r="L9" i="208"/>
  <c r="K9" i="208"/>
  <c r="K7" i="208"/>
  <c r="J9" i="208"/>
  <c r="L7" i="208"/>
  <c r="J7" i="208"/>
  <c r="L6" i="209"/>
  <c r="K6" i="209"/>
  <c r="J6" i="209"/>
  <c r="P18" i="207"/>
  <c r="O18" i="207"/>
  <c r="P7" i="207"/>
  <c r="N18" i="207"/>
  <c r="N7" i="207"/>
  <c r="O7" i="207"/>
  <c r="J7" i="206"/>
  <c r="G12" i="206"/>
  <c r="K7" i="206"/>
  <c r="L7" i="206"/>
  <c r="J7" i="204"/>
  <c r="K7" i="204"/>
  <c r="L7" i="204"/>
  <c r="K6" i="205"/>
  <c r="L6" i="205"/>
  <c r="J6" i="205"/>
  <c r="N18" i="203"/>
  <c r="O18" i="203"/>
  <c r="P18" i="203"/>
  <c r="P7" i="203"/>
  <c r="N7" i="203"/>
  <c r="O7" i="203"/>
  <c r="J7" i="202"/>
  <c r="G11" i="202"/>
  <c r="L7" i="202"/>
  <c r="K7" i="202"/>
  <c r="K7" i="200"/>
  <c r="J7" i="200"/>
  <c r="L7" i="200"/>
  <c r="L6" i="201"/>
  <c r="J6" i="201"/>
  <c r="K6" i="201"/>
  <c r="P12" i="199"/>
  <c r="N12" i="199"/>
  <c r="O12" i="199"/>
  <c r="P7" i="199"/>
  <c r="N7" i="199"/>
  <c r="O7" i="199"/>
  <c r="K7" i="198"/>
  <c r="G10" i="198"/>
  <c r="L7" i="198"/>
  <c r="J7" i="198"/>
  <c r="J7" i="196"/>
  <c r="K7" i="196"/>
  <c r="L7" i="196"/>
  <c r="L6" i="197"/>
  <c r="J6" i="197"/>
  <c r="K6" i="197"/>
  <c r="N19" i="195"/>
  <c r="P7" i="195"/>
  <c r="O19" i="195"/>
  <c r="P19" i="195"/>
  <c r="N7" i="195"/>
  <c r="O7" i="195"/>
  <c r="J7" i="194"/>
  <c r="G14" i="194"/>
  <c r="L7" i="194"/>
  <c r="K7" i="194"/>
  <c r="J7" i="192"/>
  <c r="K7" i="192"/>
  <c r="L7" i="192"/>
  <c r="J6" i="193"/>
  <c r="K6" i="193"/>
  <c r="L6" i="193"/>
  <c r="P17" i="191"/>
  <c r="P7" i="191"/>
  <c r="N7" i="191"/>
  <c r="O7" i="191"/>
  <c r="N17" i="191"/>
  <c r="O17" i="191"/>
  <c r="J12" i="190"/>
  <c r="K12" i="190"/>
  <c r="L12" i="190"/>
  <c r="L7" i="190"/>
  <c r="J7" i="190"/>
  <c r="K7" i="190"/>
  <c r="K13" i="188"/>
  <c r="J13" i="188"/>
  <c r="L13" i="188"/>
  <c r="K7" i="188"/>
  <c r="L7" i="188"/>
  <c r="J7" i="188"/>
  <c r="L6" i="189"/>
  <c r="K6" i="189"/>
  <c r="J6" i="189"/>
  <c r="O18" i="187"/>
  <c r="N18" i="187"/>
  <c r="P18" i="187"/>
  <c r="P7" i="187"/>
  <c r="N7" i="187"/>
  <c r="O7" i="187"/>
  <c r="K7" i="186"/>
  <c r="J7" i="186"/>
  <c r="G12" i="186"/>
  <c r="L7" i="186"/>
  <c r="L12" i="184"/>
  <c r="K12" i="184"/>
  <c r="L7" i="184"/>
  <c r="J12" i="184"/>
  <c r="K7" i="184"/>
  <c r="J7" i="184"/>
  <c r="J6" i="185"/>
  <c r="L6" i="185"/>
  <c r="K6" i="185"/>
  <c r="O25" i="183"/>
  <c r="P25" i="183"/>
  <c r="N25" i="183"/>
  <c r="P7" i="183"/>
  <c r="N7" i="183"/>
  <c r="O7" i="183"/>
  <c r="J7" i="182"/>
  <c r="G13" i="182"/>
  <c r="L7" i="182"/>
  <c r="K7" i="182"/>
  <c r="J10" i="180"/>
  <c r="L10" i="180"/>
  <c r="K10" i="180"/>
  <c r="J7" i="180"/>
  <c r="K7" i="180"/>
  <c r="L7" i="180"/>
  <c r="J6" i="181"/>
  <c r="L6" i="181"/>
  <c r="K6" i="181"/>
  <c r="P24" i="179"/>
  <c r="P7" i="179"/>
  <c r="N7" i="179"/>
  <c r="O7" i="179"/>
  <c r="N24" i="179"/>
  <c r="O24" i="179"/>
  <c r="J7" i="178"/>
  <c r="G12" i="178"/>
  <c r="L7" i="178"/>
  <c r="K7" i="178"/>
  <c r="J9" i="176"/>
  <c r="J7" i="176"/>
  <c r="L9" i="176"/>
  <c r="K9" i="176"/>
  <c r="K7" i="176"/>
  <c r="L7" i="176"/>
  <c r="J6" i="177"/>
  <c r="L6" i="177"/>
  <c r="K6" i="177"/>
  <c r="P54" i="175"/>
  <c r="O54" i="175"/>
  <c r="N54" i="175"/>
  <c r="P7" i="175"/>
  <c r="N7" i="175"/>
  <c r="O7" i="175"/>
  <c r="L13" i="174"/>
  <c r="J13" i="174"/>
  <c r="K13" i="174"/>
  <c r="K7" i="174"/>
  <c r="L7" i="174"/>
  <c r="J7" i="174"/>
  <c r="J10" i="172"/>
  <c r="J7" i="172"/>
  <c r="L10" i="172"/>
  <c r="K10" i="172"/>
  <c r="K7" i="172"/>
  <c r="L7" i="172"/>
  <c r="L6" i="173"/>
  <c r="J6" i="173"/>
  <c r="K6" i="173"/>
  <c r="O7" i="171"/>
  <c r="N7" i="171"/>
  <c r="K17" i="171"/>
  <c r="P7" i="171"/>
  <c r="K7" i="170"/>
  <c r="K11" i="170"/>
  <c r="L11" i="170"/>
  <c r="J11" i="170"/>
  <c r="L7" i="170"/>
  <c r="J7" i="170"/>
  <c r="K11" i="168"/>
  <c r="J11" i="168"/>
  <c r="L11" i="168"/>
  <c r="J7" i="168"/>
  <c r="L7" i="168"/>
  <c r="K7" i="168"/>
  <c r="K6" i="169"/>
  <c r="L6" i="169"/>
  <c r="J6" i="169"/>
  <c r="N18" i="167"/>
  <c r="P18" i="167"/>
  <c r="O7" i="167"/>
  <c r="O18" i="167"/>
  <c r="N7" i="167"/>
  <c r="P7" i="167"/>
  <c r="J13" i="166"/>
  <c r="K13" i="166"/>
  <c r="L13" i="166"/>
  <c r="L7" i="166"/>
  <c r="K7" i="166"/>
  <c r="J7" i="166"/>
  <c r="L9" i="164"/>
  <c r="J9" i="164"/>
  <c r="K9" i="164"/>
  <c r="L7" i="164"/>
  <c r="K7" i="164"/>
  <c r="J7" i="164"/>
  <c r="K6" i="165"/>
  <c r="J6" i="165"/>
  <c r="L6" i="165"/>
  <c r="O19" i="163"/>
  <c r="N19" i="163"/>
  <c r="P19" i="163"/>
  <c r="N7" i="163"/>
  <c r="O7" i="163"/>
  <c r="P7" i="163"/>
  <c r="K7" i="162"/>
  <c r="J7" i="162"/>
  <c r="G11" i="162"/>
  <c r="L7" i="162"/>
  <c r="L9" i="160"/>
  <c r="J9" i="160"/>
  <c r="K9" i="160"/>
  <c r="J7" i="160"/>
  <c r="K7" i="160"/>
  <c r="L7" i="160"/>
  <c r="K6" i="161"/>
  <c r="L6" i="161"/>
  <c r="J6" i="161"/>
  <c r="O26" i="159"/>
  <c r="N26" i="159"/>
  <c r="P26" i="159"/>
  <c r="O7" i="159"/>
  <c r="P7" i="159"/>
  <c r="N7" i="159"/>
  <c r="J7" i="158"/>
  <c r="G15" i="158"/>
  <c r="K7" i="158"/>
  <c r="L7" i="158"/>
  <c r="J12" i="156"/>
  <c r="K12" i="156"/>
  <c r="L12" i="156"/>
  <c r="L7" i="156"/>
  <c r="J7" i="156"/>
  <c r="K7" i="156"/>
  <c r="L6" i="157"/>
  <c r="K6" i="157"/>
  <c r="J6" i="157"/>
  <c r="O16" i="155"/>
  <c r="P16" i="155"/>
  <c r="N16" i="155"/>
  <c r="O7" i="155"/>
  <c r="N7" i="155"/>
  <c r="P7" i="155"/>
  <c r="J7" i="154"/>
  <c r="G10" i="154"/>
  <c r="K7" i="154"/>
  <c r="L7" i="154"/>
  <c r="L9" i="152"/>
  <c r="J9" i="152"/>
  <c r="K9" i="152"/>
  <c r="L7" i="152"/>
  <c r="K7" i="152"/>
  <c r="J7" i="152"/>
  <c r="J6" i="153"/>
  <c r="K6" i="153"/>
  <c r="L6" i="153"/>
  <c r="O18" i="151"/>
  <c r="N18" i="151"/>
  <c r="P18" i="151"/>
  <c r="O7" i="151"/>
  <c r="N7" i="151"/>
  <c r="P7" i="151"/>
  <c r="J7" i="150"/>
  <c r="G12" i="150"/>
  <c r="K7" i="150"/>
  <c r="L7" i="150"/>
  <c r="L9" i="148"/>
  <c r="J9" i="148"/>
  <c r="J7" i="148"/>
  <c r="K9" i="148"/>
  <c r="L7" i="148"/>
  <c r="K7" i="148"/>
  <c r="K6" i="149"/>
  <c r="J6" i="149"/>
  <c r="L6" i="149"/>
  <c r="N7" i="147"/>
  <c r="K23" i="147"/>
  <c r="P7" i="147"/>
  <c r="O7" i="147"/>
  <c r="L7" i="146"/>
  <c r="K7" i="146"/>
  <c r="G11" i="146"/>
  <c r="J7" i="146"/>
  <c r="J7" i="144"/>
  <c r="L7" i="144"/>
  <c r="K7" i="144"/>
  <c r="K6" i="145"/>
  <c r="L6" i="145"/>
  <c r="J6" i="145"/>
  <c r="N17" i="143"/>
  <c r="O17" i="143"/>
  <c r="P17" i="143"/>
  <c r="N7" i="143"/>
  <c r="P7" i="143"/>
  <c r="O7" i="143"/>
  <c r="J17" i="142"/>
  <c r="K17" i="142"/>
  <c r="L17" i="142"/>
  <c r="K7" i="142"/>
  <c r="L7" i="142"/>
  <c r="J7" i="142"/>
  <c r="J7" i="140"/>
  <c r="L7" i="140"/>
  <c r="K7" i="140"/>
  <c r="K6" i="141"/>
  <c r="L6" i="141"/>
  <c r="J6" i="141"/>
  <c r="O18" i="139"/>
  <c r="N18" i="139"/>
  <c r="P18" i="139"/>
  <c r="N7" i="139"/>
  <c r="O7" i="139"/>
  <c r="P7" i="139"/>
  <c r="K11" i="138"/>
  <c r="L11" i="138"/>
  <c r="J11" i="138"/>
  <c r="J7" i="138"/>
  <c r="K7" i="138"/>
  <c r="L7" i="138"/>
  <c r="J14" i="136"/>
  <c r="K14" i="136"/>
  <c r="L14" i="136"/>
  <c r="L7" i="136"/>
  <c r="K7" i="136"/>
  <c r="J7" i="136"/>
  <c r="J6" i="137"/>
  <c r="L6" i="137"/>
  <c r="K6" i="137"/>
  <c r="N7" i="135"/>
  <c r="O11" i="135"/>
  <c r="P11" i="135"/>
  <c r="N11" i="135"/>
  <c r="O7" i="135"/>
  <c r="P7" i="135"/>
  <c r="J9" i="134"/>
  <c r="L9" i="134"/>
  <c r="K9" i="134"/>
  <c r="K7" i="134"/>
  <c r="L7" i="134"/>
  <c r="J7" i="134"/>
  <c r="J9" i="132"/>
  <c r="K9" i="132"/>
  <c r="L9" i="132"/>
  <c r="K7" i="132"/>
  <c r="J7" i="132"/>
  <c r="L7" i="132"/>
  <c r="L6" i="133"/>
  <c r="K6" i="133"/>
  <c r="J6" i="133"/>
  <c r="O17" i="131"/>
  <c r="N17" i="131"/>
  <c r="P17" i="131"/>
  <c r="P7" i="131"/>
  <c r="O7" i="131"/>
  <c r="N7" i="131"/>
  <c r="K10" i="130"/>
  <c r="L10" i="130"/>
  <c r="J10" i="130"/>
  <c r="J7" i="130"/>
  <c r="L7" i="130"/>
  <c r="K7" i="130"/>
  <c r="K9" i="128"/>
  <c r="J7" i="128"/>
  <c r="J9" i="128"/>
  <c r="L9" i="128"/>
  <c r="L7" i="128"/>
  <c r="K7" i="128"/>
  <c r="J6" i="129"/>
  <c r="L6" i="129"/>
  <c r="K6" i="129"/>
  <c r="N7" i="127"/>
  <c r="P7" i="127"/>
  <c r="O7" i="127"/>
  <c r="I37" i="127"/>
  <c r="N37" i="127" s="1"/>
  <c r="K7" i="126"/>
  <c r="G26" i="126"/>
  <c r="L7" i="126"/>
  <c r="J7" i="126"/>
  <c r="L27" i="124"/>
  <c r="K27" i="124"/>
  <c r="J27" i="124"/>
  <c r="L7" i="124"/>
  <c r="J7" i="124"/>
  <c r="K7" i="124"/>
  <c r="L6" i="125"/>
  <c r="J6" i="125"/>
  <c r="K6" i="125"/>
  <c r="O17" i="123"/>
  <c r="P17" i="123"/>
  <c r="N17" i="123"/>
  <c r="O7" i="123"/>
  <c r="P7" i="123"/>
  <c r="N7" i="123"/>
  <c r="J12" i="122"/>
  <c r="K12" i="122"/>
  <c r="L12" i="122"/>
  <c r="J7" i="122"/>
  <c r="K7" i="122"/>
  <c r="L7" i="122"/>
  <c r="J7" i="120"/>
  <c r="L7" i="120"/>
  <c r="K7" i="120"/>
  <c r="J6" i="121"/>
  <c r="L6" i="121"/>
  <c r="K6" i="121"/>
  <c r="O25" i="119"/>
  <c r="N25" i="119"/>
  <c r="P25" i="119"/>
  <c r="P7" i="119"/>
  <c r="N7" i="119"/>
  <c r="O7" i="119"/>
  <c r="L14" i="118"/>
  <c r="K14" i="118"/>
  <c r="J14" i="118"/>
  <c r="J7" i="118"/>
  <c r="K7" i="118"/>
  <c r="L7" i="118"/>
  <c r="K52" i="116"/>
  <c r="L52" i="116"/>
  <c r="J52" i="116"/>
  <c r="L7" i="116"/>
  <c r="J7" i="116"/>
  <c r="K7" i="116"/>
  <c r="J6" i="117"/>
  <c r="L6" i="117"/>
  <c r="K6" i="117"/>
  <c r="O15" i="115"/>
  <c r="N15" i="115"/>
  <c r="P15" i="115"/>
  <c r="N7" i="115"/>
  <c r="P7" i="115"/>
  <c r="O7" i="115"/>
  <c r="J12" i="114"/>
  <c r="L12" i="114"/>
  <c r="K12" i="114"/>
  <c r="L7" i="114"/>
  <c r="K7" i="114"/>
  <c r="J7" i="114"/>
  <c r="J10" i="112"/>
  <c r="J7" i="112"/>
  <c r="K10" i="112"/>
  <c r="L10" i="112"/>
  <c r="L7" i="112"/>
  <c r="K7" i="112"/>
  <c r="K6" i="113"/>
  <c r="L6" i="113"/>
  <c r="J6" i="113"/>
  <c r="O7" i="111"/>
  <c r="K13" i="111"/>
  <c r="P7" i="111"/>
  <c r="N7" i="111"/>
  <c r="J7" i="110"/>
  <c r="K7" i="110"/>
  <c r="G11" i="110"/>
  <c r="L7" i="110"/>
  <c r="J7" i="108"/>
  <c r="K7" i="108"/>
  <c r="L7" i="108"/>
  <c r="J6" i="109"/>
  <c r="L6" i="109"/>
  <c r="K6" i="109"/>
  <c r="N7" i="107"/>
  <c r="K50" i="107"/>
  <c r="O7" i="107"/>
  <c r="P7" i="107"/>
  <c r="J20" i="106"/>
  <c r="K20" i="106"/>
  <c r="L20" i="106"/>
  <c r="J7" i="106"/>
  <c r="K7" i="106"/>
  <c r="L7" i="106"/>
  <c r="J10" i="104"/>
  <c r="L10" i="104"/>
  <c r="J7" i="104"/>
  <c r="K10" i="104"/>
  <c r="K7" i="104"/>
  <c r="L7" i="104"/>
  <c r="J6" i="105"/>
  <c r="K6" i="105"/>
  <c r="L6" i="105"/>
  <c r="P16" i="103"/>
  <c r="O16" i="103"/>
  <c r="N16" i="103"/>
  <c r="P7" i="103"/>
  <c r="N7" i="103"/>
  <c r="O7" i="103"/>
  <c r="J7" i="102"/>
  <c r="K7" i="102"/>
  <c r="G11" i="102"/>
  <c r="L7" i="102"/>
  <c r="J10" i="100"/>
  <c r="J7" i="100"/>
  <c r="K10" i="100"/>
  <c r="L10" i="100"/>
  <c r="K7" i="100"/>
  <c r="L7" i="100"/>
  <c r="K6" i="101"/>
  <c r="J6" i="101"/>
  <c r="L6" i="101"/>
  <c r="N7" i="99"/>
  <c r="K14" i="99"/>
  <c r="O7" i="99"/>
  <c r="P7" i="99"/>
  <c r="K7" i="98"/>
  <c r="G10" i="98"/>
  <c r="L10" i="98" s="1"/>
  <c r="J7" i="98"/>
  <c r="L7" i="98"/>
  <c r="J7" i="96"/>
  <c r="J9" i="96"/>
  <c r="L9" i="96"/>
  <c r="K9" i="96"/>
  <c r="K7" i="96"/>
  <c r="L7" i="96"/>
  <c r="L6" i="97"/>
  <c r="K6" i="97"/>
  <c r="J6" i="97"/>
  <c r="P17" i="95"/>
  <c r="O17" i="95"/>
  <c r="N17" i="95"/>
  <c r="N7" i="95"/>
  <c r="P7" i="95"/>
  <c r="O7" i="95"/>
  <c r="J7" i="94"/>
  <c r="K7" i="94"/>
  <c r="G11" i="94"/>
  <c r="L7" i="94"/>
  <c r="J7" i="92"/>
  <c r="L7" i="92"/>
  <c r="K7" i="92"/>
  <c r="J6" i="93"/>
  <c r="K6" i="93"/>
  <c r="L6" i="93"/>
  <c r="P21" i="91"/>
  <c r="O21" i="91"/>
  <c r="N21" i="91"/>
  <c r="P7" i="91"/>
  <c r="O7" i="91"/>
  <c r="N7" i="91"/>
  <c r="L14" i="90"/>
  <c r="J14" i="90"/>
  <c r="K14" i="90"/>
  <c r="L7" i="90"/>
  <c r="J7" i="90"/>
  <c r="K7" i="90"/>
  <c r="L9" i="88"/>
  <c r="K7" i="88"/>
  <c r="K9" i="88"/>
  <c r="J9" i="88"/>
  <c r="L7" i="88"/>
  <c r="J7" i="88"/>
  <c r="J6" i="89"/>
  <c r="L6" i="89"/>
  <c r="K6" i="89"/>
  <c r="N22" i="87"/>
  <c r="P22" i="87"/>
  <c r="O22" i="87"/>
  <c r="N7" i="87"/>
  <c r="O7" i="87"/>
  <c r="P7" i="87"/>
  <c r="J7" i="86"/>
  <c r="G13" i="86"/>
  <c r="L7" i="86"/>
  <c r="K7" i="86"/>
  <c r="L14" i="84"/>
  <c r="K14" i="84"/>
  <c r="K7" i="84"/>
  <c r="J14" i="84"/>
  <c r="L7" i="84"/>
  <c r="J7" i="84"/>
  <c r="L6" i="85"/>
  <c r="K6" i="85"/>
  <c r="J6" i="85"/>
  <c r="P14" i="83"/>
  <c r="O14" i="83"/>
  <c r="N14" i="83"/>
  <c r="N7" i="83"/>
  <c r="O7" i="83"/>
  <c r="P7" i="83"/>
  <c r="K10" i="82"/>
  <c r="J10" i="82"/>
  <c r="L10" i="82"/>
  <c r="K7" i="82"/>
  <c r="L7" i="82"/>
  <c r="J7" i="82"/>
  <c r="J7" i="80"/>
  <c r="K7" i="80"/>
  <c r="L7" i="80"/>
  <c r="J6" i="81"/>
  <c r="L6" i="81"/>
  <c r="K6" i="81"/>
  <c r="N7" i="79"/>
  <c r="P7" i="79"/>
  <c r="I18" i="79"/>
  <c r="P18" i="79" s="1"/>
  <c r="O7" i="79"/>
  <c r="J12" i="78"/>
  <c r="L12" i="78"/>
  <c r="K12" i="78"/>
  <c r="K7" i="78"/>
  <c r="J7" i="78"/>
  <c r="L7" i="78"/>
  <c r="J9" i="76"/>
  <c r="L9" i="76"/>
  <c r="K7" i="76"/>
  <c r="K9" i="76"/>
  <c r="J7" i="76"/>
  <c r="L7" i="76"/>
  <c r="L6" i="77"/>
  <c r="K6" i="77"/>
  <c r="J6" i="77"/>
  <c r="N7" i="75"/>
  <c r="O7" i="75"/>
  <c r="P7" i="75"/>
  <c r="K26" i="75"/>
  <c r="L7" i="74"/>
  <c r="G13" i="74"/>
  <c r="K7" i="74"/>
  <c r="J7" i="74"/>
  <c r="L9" i="72"/>
  <c r="J7" i="72"/>
  <c r="K9" i="72"/>
  <c r="J9" i="72"/>
  <c r="K7" i="72"/>
  <c r="L7" i="72"/>
  <c r="L6" i="73"/>
  <c r="K6" i="73"/>
  <c r="J6" i="73"/>
  <c r="O15" i="71"/>
  <c r="O7" i="71"/>
  <c r="P15" i="71"/>
  <c r="N7" i="71"/>
  <c r="N15" i="71"/>
  <c r="P7" i="71"/>
  <c r="J12" i="70"/>
  <c r="K12" i="70"/>
  <c r="L12" i="70"/>
  <c r="J7" i="70"/>
  <c r="K7" i="70"/>
  <c r="L7" i="70"/>
  <c r="J9" i="68"/>
  <c r="K9" i="68"/>
  <c r="L9" i="68"/>
  <c r="K7" i="68"/>
  <c r="L7" i="68"/>
  <c r="J7" i="68"/>
  <c r="J6" i="69"/>
  <c r="K6" i="69"/>
  <c r="L6" i="69"/>
  <c r="N7" i="67"/>
  <c r="O7" i="67"/>
  <c r="P7" i="67"/>
  <c r="K16" i="67"/>
  <c r="K11" i="66"/>
  <c r="L11" i="66"/>
  <c r="J11" i="66"/>
  <c r="K7" i="66"/>
  <c r="L7" i="66"/>
  <c r="J7" i="66"/>
  <c r="K10" i="64"/>
  <c r="J10" i="64"/>
  <c r="J7" i="64"/>
  <c r="L10" i="64"/>
  <c r="L7" i="64"/>
  <c r="K7" i="64"/>
  <c r="J6" i="65"/>
  <c r="L6" i="65"/>
  <c r="K6" i="65"/>
  <c r="P7" i="63"/>
  <c r="K15" i="63"/>
  <c r="O7" i="63"/>
  <c r="N7" i="63"/>
  <c r="K7" i="62"/>
  <c r="G10" i="62"/>
  <c r="L7" i="62"/>
  <c r="J7" i="62"/>
  <c r="L9" i="60"/>
  <c r="K9" i="60"/>
  <c r="J7" i="60"/>
  <c r="L7" i="60"/>
  <c r="J9" i="60"/>
  <c r="K7" i="60"/>
  <c r="K6" i="61"/>
  <c r="L6" i="61"/>
  <c r="J6" i="61"/>
  <c r="N19" i="59"/>
  <c r="O19" i="59"/>
  <c r="P19" i="59"/>
  <c r="N7" i="59"/>
  <c r="P7" i="59"/>
  <c r="O7" i="59"/>
  <c r="J7" i="58"/>
  <c r="G11" i="58"/>
  <c r="K7" i="58"/>
  <c r="L7" i="58"/>
  <c r="L9" i="56"/>
  <c r="L7" i="56"/>
  <c r="J9" i="56"/>
  <c r="K9" i="56"/>
  <c r="K7" i="56"/>
  <c r="J7" i="56"/>
  <c r="L6" i="57"/>
  <c r="K6" i="57"/>
  <c r="J6" i="57"/>
  <c r="N7" i="55"/>
  <c r="K18" i="55"/>
  <c r="N18" i="55" s="1"/>
  <c r="O7" i="55"/>
  <c r="P7" i="55"/>
  <c r="K7" i="54"/>
  <c r="G11" i="54"/>
  <c r="J7" i="54"/>
  <c r="L7" i="54"/>
  <c r="K10" i="52"/>
  <c r="J10" i="52"/>
  <c r="L10" i="52"/>
  <c r="K7" i="52"/>
  <c r="L7" i="52"/>
  <c r="J7" i="52"/>
  <c r="K6" i="53"/>
  <c r="L6" i="53"/>
  <c r="J6" i="53"/>
  <c r="N7" i="51"/>
  <c r="O7" i="51"/>
  <c r="K20" i="51"/>
  <c r="P7" i="51"/>
  <c r="L14" i="50"/>
  <c r="K14" i="50"/>
  <c r="J14" i="50"/>
  <c r="J7" i="50"/>
  <c r="K7" i="50"/>
  <c r="L7" i="50"/>
  <c r="L9" i="48"/>
  <c r="J9" i="48"/>
  <c r="K9" i="48"/>
  <c r="K7" i="48"/>
  <c r="J7" i="48"/>
  <c r="L7" i="48"/>
  <c r="L6" i="49"/>
  <c r="K6" i="49"/>
  <c r="J6" i="49"/>
  <c r="P21" i="47"/>
  <c r="O21" i="47"/>
  <c r="N21" i="47"/>
  <c r="N7" i="47"/>
  <c r="O7" i="47"/>
  <c r="P7" i="47"/>
  <c r="J7" i="46"/>
  <c r="G17" i="46"/>
  <c r="L7" i="46"/>
  <c r="K7" i="46"/>
  <c r="J7" i="44"/>
  <c r="L13" i="44"/>
  <c r="L7" i="44"/>
  <c r="K7" i="44"/>
  <c r="J13" i="44"/>
  <c r="K13" i="44"/>
  <c r="K6" i="45"/>
  <c r="L6" i="45"/>
  <c r="J6" i="45"/>
  <c r="N27" i="43"/>
  <c r="P7" i="43"/>
  <c r="L27" i="43"/>
  <c r="P27" i="43" s="1"/>
  <c r="O7" i="43"/>
  <c r="N7" i="43"/>
  <c r="L13" i="42"/>
  <c r="J13" i="42"/>
  <c r="K13" i="42"/>
  <c r="L7" i="42"/>
  <c r="J7" i="42"/>
  <c r="K7" i="42"/>
  <c r="L7" i="40"/>
  <c r="J7" i="40"/>
  <c r="K7" i="40"/>
  <c r="J6" i="41"/>
  <c r="K6" i="41"/>
  <c r="L6" i="41"/>
  <c r="N7" i="39"/>
  <c r="P7" i="39"/>
  <c r="K18" i="39"/>
  <c r="O7" i="39"/>
  <c r="K11" i="38"/>
  <c r="L11" i="38"/>
  <c r="J7" i="38"/>
  <c r="J11" i="38"/>
  <c r="L7" i="38"/>
  <c r="K7" i="38"/>
  <c r="J7" i="36"/>
  <c r="L7" i="36"/>
  <c r="K7" i="36"/>
  <c r="J6" i="37"/>
  <c r="K6" i="37"/>
  <c r="L6" i="37"/>
  <c r="N7" i="35"/>
  <c r="O7" i="35"/>
  <c r="P7" i="35"/>
  <c r="K31" i="35"/>
  <c r="L14" i="34"/>
  <c r="K14" i="34"/>
  <c r="J14" i="34"/>
  <c r="J7" i="34"/>
  <c r="K7" i="34"/>
  <c r="L7" i="34"/>
  <c r="J7" i="32"/>
  <c r="K7" i="32"/>
  <c r="L7" i="32"/>
  <c r="L6" i="33"/>
  <c r="K6" i="33"/>
  <c r="J6" i="33"/>
  <c r="N27" i="31"/>
  <c r="P27" i="31"/>
  <c r="O27" i="31"/>
  <c r="P7" i="31"/>
  <c r="N7" i="31"/>
  <c r="O7" i="31"/>
  <c r="J7" i="30"/>
  <c r="L7" i="30"/>
  <c r="E14" i="30"/>
  <c r="J14" i="30" s="1"/>
  <c r="H14" i="30"/>
  <c r="K7" i="30"/>
  <c r="K7" i="28"/>
  <c r="K9" i="28"/>
  <c r="L9" i="28"/>
  <c r="J9" i="28"/>
  <c r="J7" i="28"/>
  <c r="L7" i="28"/>
  <c r="K6" i="29"/>
  <c r="L6" i="29"/>
  <c r="J6" i="29"/>
  <c r="O7" i="27"/>
  <c r="K16" i="27"/>
  <c r="N7" i="27"/>
  <c r="P7" i="27"/>
  <c r="K40" i="26"/>
  <c r="J40" i="26"/>
  <c r="L40" i="26"/>
  <c r="J7" i="26"/>
  <c r="L7" i="26"/>
  <c r="K7" i="26"/>
  <c r="L13" i="24"/>
  <c r="J13" i="24"/>
  <c r="K13" i="24"/>
  <c r="K7" i="24"/>
  <c r="J7" i="24"/>
  <c r="L7" i="24"/>
  <c r="J6" i="25"/>
  <c r="L6" i="25"/>
  <c r="K6" i="25"/>
  <c r="N17" i="23"/>
  <c r="O17" i="23"/>
  <c r="N7" i="23"/>
  <c r="P17" i="23"/>
  <c r="O7" i="23"/>
  <c r="P7" i="23"/>
  <c r="J7" i="22"/>
  <c r="K7" i="22"/>
  <c r="E27" i="22"/>
  <c r="K27" i="22" s="1"/>
  <c r="L7" i="22"/>
  <c r="K12" i="20"/>
  <c r="L12" i="20"/>
  <c r="J12" i="20"/>
  <c r="L7" i="20"/>
  <c r="J7" i="20"/>
  <c r="K7" i="20"/>
  <c r="K6" i="21"/>
  <c r="L6" i="21"/>
  <c r="J6" i="21"/>
  <c r="N16" i="19"/>
  <c r="P16" i="19"/>
  <c r="O16" i="19"/>
  <c r="N7" i="19"/>
  <c r="O7" i="19"/>
  <c r="P7" i="19"/>
  <c r="J18" i="18"/>
  <c r="L18" i="18"/>
  <c r="K18" i="18"/>
  <c r="J7" i="18"/>
  <c r="K7" i="18"/>
  <c r="L7" i="18"/>
  <c r="K12" i="16"/>
  <c r="J12" i="16"/>
  <c r="J7" i="16"/>
  <c r="L12" i="16"/>
  <c r="L7" i="16"/>
  <c r="K7" i="16"/>
  <c r="L6" i="17"/>
  <c r="K6" i="17"/>
  <c r="J6" i="17"/>
  <c r="N7" i="15"/>
  <c r="P7" i="15"/>
  <c r="K16" i="15"/>
  <c r="I16" i="15"/>
  <c r="O7" i="15"/>
  <c r="J7" i="14"/>
  <c r="G33" i="14"/>
  <c r="L7" i="14"/>
  <c r="K7" i="14"/>
  <c r="J13" i="12"/>
  <c r="K7" i="12"/>
  <c r="L13" i="12"/>
  <c r="L7" i="12"/>
  <c r="K13" i="12"/>
  <c r="J7" i="12"/>
  <c r="J6" i="13"/>
  <c r="L6" i="13"/>
  <c r="K6" i="13"/>
  <c r="N7" i="11"/>
  <c r="O7" i="11"/>
  <c r="I16" i="11"/>
  <c r="O16" i="11" s="1"/>
  <c r="P7" i="11"/>
  <c r="J7" i="10"/>
  <c r="K7" i="10"/>
  <c r="E29" i="10"/>
  <c r="L29" i="10" s="1"/>
  <c r="L7" i="10"/>
  <c r="J12" i="8"/>
  <c r="L12" i="8"/>
  <c r="K12" i="8"/>
  <c r="L7" i="8"/>
  <c r="J7" i="8"/>
  <c r="K7" i="8"/>
  <c r="L6" i="9"/>
  <c r="J6" i="9"/>
  <c r="K6" i="9"/>
  <c r="P7" i="7"/>
  <c r="N7" i="7"/>
  <c r="K17" i="7"/>
  <c r="O7" i="7"/>
  <c r="K26" i="6"/>
  <c r="J26" i="6"/>
  <c r="L26" i="6"/>
  <c r="K7" i="6"/>
  <c r="L7" i="6"/>
  <c r="J7" i="6"/>
  <c r="J12" i="4"/>
  <c r="L12" i="4"/>
  <c r="K12" i="4"/>
  <c r="L7" i="4"/>
  <c r="K7" i="4"/>
  <c r="J7" i="4"/>
  <c r="J6" i="5"/>
  <c r="L6" i="5"/>
  <c r="K6" i="5"/>
  <c r="J113" i="3"/>
  <c r="J7" i="3"/>
  <c r="K113" i="3"/>
  <c r="L113" i="3"/>
  <c r="K7" i="3"/>
  <c r="L7" i="3"/>
  <c r="J6" i="2"/>
  <c r="L6" i="2"/>
  <c r="K6" i="2"/>
  <c r="L13" i="342" l="1"/>
  <c r="J13" i="342"/>
  <c r="K13" i="342"/>
  <c r="L11" i="330"/>
  <c r="J11" i="330"/>
  <c r="K11" i="330"/>
  <c r="K11" i="322"/>
  <c r="L11" i="322"/>
  <c r="J11" i="322"/>
  <c r="K13" i="310"/>
  <c r="L13" i="310"/>
  <c r="K10" i="298"/>
  <c r="L10" i="298"/>
  <c r="J10" i="298"/>
  <c r="K13" i="294"/>
  <c r="J13" i="294"/>
  <c r="K14" i="286"/>
  <c r="J14" i="286"/>
  <c r="L14" i="286"/>
  <c r="K11" i="282"/>
  <c r="L11" i="282"/>
  <c r="J11" i="282"/>
  <c r="K15" i="278"/>
  <c r="K11" i="274"/>
  <c r="L11" i="274"/>
  <c r="J11" i="274"/>
  <c r="K13" i="270"/>
  <c r="J11" i="266"/>
  <c r="K11" i="266"/>
  <c r="L11" i="266"/>
  <c r="L11" i="262"/>
  <c r="J11" i="262"/>
  <c r="K11" i="262"/>
  <c r="K11" i="258"/>
  <c r="L11" i="258"/>
  <c r="J11" i="258"/>
  <c r="L11" i="254"/>
  <c r="K11" i="254"/>
  <c r="J11" i="254"/>
  <c r="K11" i="246"/>
  <c r="L11" i="246"/>
  <c r="J11" i="246"/>
  <c r="J11" i="242"/>
  <c r="K11" i="242"/>
  <c r="L11" i="242"/>
  <c r="L11" i="234"/>
  <c r="J11" i="234"/>
  <c r="K11" i="234"/>
  <c r="K10" i="230"/>
  <c r="L10" i="230"/>
  <c r="J10" i="230"/>
  <c r="K18" i="218"/>
  <c r="J18" i="218"/>
  <c r="L18" i="218"/>
  <c r="L11" i="214"/>
  <c r="K11" i="214"/>
  <c r="J11" i="214"/>
  <c r="J12" i="210"/>
  <c r="L12" i="210"/>
  <c r="K12" i="210"/>
  <c r="J12" i="206"/>
  <c r="K12" i="206"/>
  <c r="L12" i="206"/>
  <c r="K11" i="202"/>
  <c r="L11" i="202"/>
  <c r="J11" i="202"/>
  <c r="K10" i="198"/>
  <c r="L10" i="198"/>
  <c r="J10" i="198"/>
  <c r="K14" i="194"/>
  <c r="L14" i="194"/>
  <c r="J14" i="194"/>
  <c r="K12" i="186"/>
  <c r="J12" i="186"/>
  <c r="L12" i="186"/>
  <c r="L13" i="182"/>
  <c r="J13" i="182"/>
  <c r="K13" i="182"/>
  <c r="J12" i="178"/>
  <c r="L12" i="178"/>
  <c r="K12" i="178"/>
  <c r="P17" i="171"/>
  <c r="O17" i="171"/>
  <c r="N17" i="171"/>
  <c r="K11" i="162"/>
  <c r="L11" i="162"/>
  <c r="J11" i="162"/>
  <c r="L15" i="158"/>
  <c r="K15" i="158"/>
  <c r="J15" i="158"/>
  <c r="K10" i="154"/>
  <c r="L10" i="154"/>
  <c r="J10" i="154"/>
  <c r="J12" i="150"/>
  <c r="L12" i="150"/>
  <c r="K12" i="150"/>
  <c r="O23" i="147"/>
  <c r="N23" i="147"/>
  <c r="P23" i="147"/>
  <c r="J11" i="146"/>
  <c r="K11" i="146"/>
  <c r="L11" i="146"/>
  <c r="P37" i="127"/>
  <c r="O37" i="127"/>
  <c r="K26" i="126"/>
  <c r="J26" i="126"/>
  <c r="L26" i="126"/>
  <c r="O13" i="111"/>
  <c r="N13" i="111"/>
  <c r="P13" i="111"/>
  <c r="K11" i="110"/>
  <c r="L11" i="110"/>
  <c r="J11" i="110"/>
  <c r="O50" i="107"/>
  <c r="N50" i="107"/>
  <c r="P50" i="107"/>
  <c r="K11" i="102"/>
  <c r="L11" i="102"/>
  <c r="J11" i="102"/>
  <c r="P14" i="99"/>
  <c r="O14" i="99"/>
  <c r="N14" i="99"/>
  <c r="K10" i="98"/>
  <c r="J10" i="98"/>
  <c r="K11" i="94"/>
  <c r="L11" i="94"/>
  <c r="J11" i="94"/>
  <c r="L13" i="86"/>
  <c r="J13" i="86"/>
  <c r="K13" i="86"/>
  <c r="N18" i="79"/>
  <c r="O18" i="79"/>
  <c r="P26" i="75"/>
  <c r="O26" i="75"/>
  <c r="N26" i="75"/>
  <c r="L13" i="74"/>
  <c r="J13" i="74"/>
  <c r="K13" i="74"/>
  <c r="P16" i="67"/>
  <c r="O16" i="67"/>
  <c r="N16" i="67"/>
  <c r="P15" i="63"/>
  <c r="O15" i="63"/>
  <c r="N15" i="63"/>
  <c r="K10" i="62"/>
  <c r="J10" i="62"/>
  <c r="L10" i="62"/>
  <c r="L11" i="58"/>
  <c r="K11" i="58"/>
  <c r="J11" i="58"/>
  <c r="P18" i="55"/>
  <c r="O18" i="55"/>
  <c r="K11" i="54"/>
  <c r="L11" i="54"/>
  <c r="J11" i="54"/>
  <c r="P20" i="51"/>
  <c r="O20" i="51"/>
  <c r="N20" i="51"/>
  <c r="J17" i="46"/>
  <c r="K17" i="46"/>
  <c r="L17" i="46"/>
  <c r="O27" i="43"/>
  <c r="N18" i="39"/>
  <c r="P18" i="39"/>
  <c r="O18" i="39"/>
  <c r="N31" i="35"/>
  <c r="P31" i="35"/>
  <c r="O31" i="35"/>
  <c r="K14" i="30"/>
  <c r="L14" i="30"/>
  <c r="N16" i="27"/>
  <c r="P16" i="27"/>
  <c r="O16" i="27"/>
  <c r="L27" i="22"/>
  <c r="J27" i="22"/>
  <c r="O16" i="15"/>
  <c r="N16" i="15"/>
  <c r="P16" i="15"/>
  <c r="J33" i="14"/>
  <c r="L33" i="14"/>
  <c r="K33" i="14"/>
  <c r="N16" i="11"/>
  <c r="P16" i="11"/>
  <c r="J29" i="10"/>
  <c r="K29" i="10"/>
  <c r="N17" i="7"/>
  <c r="O17" i="7"/>
  <c r="P17" i="7"/>
  <c r="K9" i="32"/>
  <c r="J9" i="32"/>
  <c r="G9" i="32"/>
  <c r="L9" i="32"/>
  <c r="L9" i="144"/>
  <c r="K9" i="144"/>
  <c r="J9" i="144"/>
  <c r="G9" i="144"/>
  <c r="L9" i="140"/>
  <c r="J9" i="140"/>
  <c r="K9" i="140"/>
  <c r="G9" i="140"/>
  <c r="D10" i="284"/>
  <c r="J9" i="120"/>
  <c r="L9" i="120"/>
  <c r="G9" i="120"/>
  <c r="K9" i="120"/>
  <c r="H9" i="232"/>
  <c r="K9" i="288"/>
  <c r="L9" i="288"/>
  <c r="J9" i="288"/>
  <c r="G9" i="288"/>
  <c r="D9" i="92"/>
  <c r="L9" i="272"/>
  <c r="K9" i="272"/>
  <c r="G9" i="272"/>
  <c r="J9" i="272"/>
  <c r="E9" i="272"/>
  <c r="H9" i="268"/>
  <c r="L10" i="284"/>
  <c r="K10" i="284"/>
  <c r="J10" i="284"/>
  <c r="G10" i="284"/>
  <c r="H13" i="304"/>
  <c r="H11" i="192"/>
  <c r="D9" i="144"/>
  <c r="K9" i="340"/>
  <c r="J9" i="340"/>
  <c r="G9" i="340"/>
  <c r="L9" i="340"/>
  <c r="K9" i="248"/>
  <c r="L9" i="248"/>
  <c r="J9" i="248"/>
  <c r="G9" i="248"/>
  <c r="J9" i="232"/>
  <c r="L9" i="232"/>
  <c r="G9" i="232"/>
  <c r="K9" i="232"/>
  <c r="K9" i="108"/>
  <c r="J9" i="108"/>
  <c r="G9" i="108"/>
  <c r="L9" i="108"/>
  <c r="J9" i="336"/>
  <c r="L9" i="336"/>
  <c r="G9" i="336"/>
  <c r="K9" i="336"/>
  <c r="F9" i="144"/>
  <c r="L9" i="268"/>
  <c r="J9" i="268"/>
  <c r="G9" i="268"/>
  <c r="K9" i="268"/>
  <c r="K9" i="200"/>
  <c r="L9" i="200"/>
  <c r="G9" i="200"/>
  <c r="J9" i="200"/>
  <c r="K10" i="36"/>
  <c r="J10" i="36"/>
  <c r="L10" i="36"/>
  <c r="G10" i="36"/>
  <c r="J9" i="196"/>
  <c r="L9" i="196"/>
  <c r="G9" i="196"/>
  <c r="K9" i="196"/>
  <c r="E9" i="140"/>
  <c r="H9" i="244"/>
  <c r="L9" i="236"/>
  <c r="K9" i="236"/>
  <c r="G9" i="236"/>
  <c r="J9" i="236"/>
  <c r="H9" i="324"/>
  <c r="F9" i="252"/>
  <c r="E9" i="340"/>
  <c r="D9" i="292"/>
  <c r="I9" i="32"/>
  <c r="D9" i="200"/>
  <c r="I9" i="204"/>
  <c r="H9" i="236"/>
  <c r="I9" i="292"/>
  <c r="L9" i="244"/>
  <c r="K9" i="244"/>
  <c r="G9" i="244"/>
  <c r="J9" i="244"/>
  <c r="L13" i="304"/>
  <c r="K13" i="304"/>
  <c r="J13" i="304"/>
  <c r="G13" i="304"/>
  <c r="H9" i="336"/>
  <c r="H9" i="204"/>
  <c r="L9" i="240"/>
  <c r="J9" i="240"/>
  <c r="G9" i="240"/>
  <c r="K9" i="240"/>
  <c r="L9" i="92"/>
  <c r="J9" i="92"/>
  <c r="K9" i="92"/>
  <c r="G9" i="92"/>
  <c r="J9" i="296"/>
  <c r="K9" i="296"/>
  <c r="G9" i="296"/>
  <c r="L9" i="296"/>
  <c r="L9" i="252"/>
  <c r="J9" i="252"/>
  <c r="G9" i="252"/>
  <c r="K9" i="252"/>
  <c r="I9" i="144"/>
  <c r="F9" i="108"/>
  <c r="K9" i="264"/>
  <c r="L9" i="264"/>
  <c r="J9" i="264"/>
  <c r="G9" i="264"/>
  <c r="D9" i="196"/>
  <c r="F9" i="92"/>
  <c r="H9" i="32"/>
  <c r="I9" i="120"/>
  <c r="D9" i="108"/>
  <c r="J9" i="80"/>
  <c r="K9" i="80"/>
  <c r="G9" i="80"/>
  <c r="L9" i="80"/>
  <c r="L9" i="40"/>
  <c r="J9" i="40"/>
  <c r="G9" i="40"/>
  <c r="K9" i="40"/>
  <c r="F13" i="304"/>
  <c r="E11" i="192"/>
  <c r="F9" i="268"/>
  <c r="E9" i="240"/>
  <c r="F9" i="296"/>
  <c r="H9" i="264"/>
  <c r="E9" i="196"/>
  <c r="H9" i="340"/>
  <c r="I9" i="264"/>
  <c r="E9" i="336"/>
  <c r="D9" i="244"/>
  <c r="L9" i="204"/>
  <c r="K9" i="204"/>
  <c r="J9" i="204"/>
  <c r="G9" i="204"/>
  <c r="E9" i="264"/>
  <c r="I10" i="36"/>
  <c r="F11" i="192"/>
  <c r="E9" i="236"/>
  <c r="I9" i="288"/>
  <c r="L11" i="192"/>
  <c r="J11" i="192"/>
  <c r="K11" i="192"/>
  <c r="G11" i="192"/>
  <c r="I9" i="328"/>
  <c r="I9" i="196"/>
  <c r="F9" i="324"/>
  <c r="F9" i="196"/>
  <c r="E9" i="324"/>
  <c r="H9" i="280"/>
  <c r="D9" i="328"/>
  <c r="D9" i="248"/>
  <c r="D9" i="204"/>
  <c r="I11" i="192"/>
  <c r="F9" i="272"/>
  <c r="D9" i="272"/>
  <c r="H9" i="200"/>
  <c r="F9" i="232"/>
  <c r="J9" i="292"/>
  <c r="L9" i="292"/>
  <c r="K9" i="292"/>
  <c r="G9" i="292"/>
  <c r="J9" i="328"/>
  <c r="L9" i="328"/>
  <c r="G9" i="328"/>
  <c r="K9" i="328"/>
  <c r="E9" i="108"/>
  <c r="J9" i="324"/>
  <c r="L9" i="324"/>
  <c r="G9" i="324"/>
  <c r="K9" i="324"/>
  <c r="I9" i="324"/>
  <c r="F9" i="200"/>
  <c r="I9" i="280"/>
  <c r="H9" i="144"/>
  <c r="E9" i="232"/>
  <c r="I10" i="284"/>
  <c r="E9" i="40"/>
  <c r="E9" i="92"/>
  <c r="J9" i="280"/>
  <c r="L9" i="280"/>
  <c r="G9" i="280"/>
  <c r="K9" i="280"/>
  <c r="I9" i="232"/>
  <c r="D10" i="36"/>
  <c r="E9" i="296"/>
  <c r="F9" i="120"/>
  <c r="I9" i="40"/>
  <c r="F9" i="240"/>
  <c r="D9" i="240"/>
  <c r="F10" i="36"/>
  <c r="F9" i="140"/>
  <c r="I9" i="80"/>
  <c r="H9" i="80"/>
  <c r="H9" i="140"/>
  <c r="F9" i="288"/>
  <c r="D9" i="296"/>
  <c r="H9" i="288"/>
  <c r="D11" i="192"/>
  <c r="E10" i="284"/>
  <c r="H9" i="248"/>
  <c r="D13" i="304"/>
  <c r="D9" i="336"/>
  <c r="H10" i="284"/>
  <c r="I9" i="200"/>
  <c r="D9" i="140"/>
  <c r="E9" i="244"/>
  <c r="D9" i="232"/>
  <c r="E9" i="248"/>
  <c r="D9" i="80"/>
  <c r="D9" i="40"/>
  <c r="F9" i="248"/>
  <c r="H9" i="92"/>
  <c r="E9" i="280"/>
  <c r="I9" i="248"/>
  <c r="F9" i="280"/>
  <c r="I9" i="340"/>
  <c r="D9" i="120"/>
  <c r="F9" i="328"/>
  <c r="D9" i="252"/>
  <c r="I9" i="108"/>
  <c r="E9" i="144"/>
  <c r="E9" i="328"/>
  <c r="H9" i="328"/>
  <c r="F9" i="244"/>
  <c r="I9" i="236"/>
  <c r="H9" i="240"/>
  <c r="I9" i="272"/>
  <c r="H9" i="196"/>
  <c r="I9" i="140"/>
  <c r="E9" i="252"/>
  <c r="D9" i="264"/>
  <c r="F9" i="236"/>
  <c r="D9" i="324"/>
  <c r="D9" i="288"/>
  <c r="E9" i="32"/>
  <c r="I9" i="268"/>
  <c r="D9" i="268"/>
  <c r="D9" i="32"/>
  <c r="E13" i="304"/>
  <c r="I9" i="252"/>
  <c r="F9" i="292"/>
  <c r="I9" i="296"/>
  <c r="E9" i="80"/>
  <c r="F9" i="204"/>
  <c r="E9" i="120"/>
  <c r="I9" i="336"/>
  <c r="D9" i="340"/>
  <c r="I9" i="244"/>
  <c r="E9" i="204"/>
  <c r="F9" i="336"/>
  <c r="H9" i="296"/>
  <c r="F9" i="32"/>
  <c r="F9" i="340"/>
  <c r="E10" i="36"/>
  <c r="E9" i="288"/>
  <c r="E9" i="292"/>
  <c r="E9" i="200"/>
  <c r="F9" i="264"/>
  <c r="H9" i="272"/>
  <c r="H9" i="252"/>
  <c r="H9" i="120"/>
  <c r="E9" i="268"/>
  <c r="F9" i="40"/>
  <c r="H10" i="36"/>
  <c r="I9" i="92"/>
  <c r="D9" i="236"/>
  <c r="D9" i="280"/>
  <c r="I9" i="240"/>
  <c r="I13" i="304"/>
  <c r="H9" i="40"/>
  <c r="F10" i="284"/>
  <c r="F9" i="80"/>
  <c r="H9" i="292"/>
  <c r="H9" i="108"/>
</calcChain>
</file>

<file path=xl/sharedStrings.xml><?xml version="1.0" encoding="utf-8"?>
<sst xmlns="http://schemas.openxmlformats.org/spreadsheetml/2006/main" count="15085" uniqueCount="2268">
  <si>
    <t>Ejecución Financiera de los Programas Presupuestales, Mayo 2015</t>
  </si>
  <si>
    <t>CLASIFICACIÓN PRESUPUESTAL</t>
  </si>
  <si>
    <t>EJECUCIÓN FINANCIERA</t>
  </si>
  <si>
    <t>PIA
(Mill. de S/.)</t>
  </si>
  <si>
    <t>PIM
(Mill. de S/.)</t>
  </si>
  <si>
    <t>DEVENGADO ENE - MAY
(Mill. de S/.)</t>
  </si>
  <si>
    <t>DEVENGADO
(Mill. de S/.)</t>
  </si>
  <si>
    <t>ENE - MAR</t>
  </si>
  <si>
    <t>ABR</t>
  </si>
  <si>
    <t>MAY</t>
  </si>
  <si>
    <t>AVANCE ACUMULADO A
(%)</t>
  </si>
  <si>
    <t>MAR</t>
  </si>
  <si>
    <t>TOTAL PROGRAMAS PRESUPUESTALES</t>
  </si>
  <si>
    <t>Programa Articulado Nutricional</t>
  </si>
  <si>
    <t>Salud Materno Neonatal</t>
  </si>
  <si>
    <t>TBC-VIH/SIDA</t>
  </si>
  <si>
    <t>Enfermedades Metaxénicas y Zoonosis</t>
  </si>
  <si>
    <t>Enfermedades no Transmisibles</t>
  </si>
  <si>
    <t>Prevención y Control del Cáncer</t>
  </si>
  <si>
    <t>Reducción de Delitos y Faltas que Afectan la Seguridad Ciudadana</t>
  </si>
  <si>
    <t>Reducción del Tráfico Ilícito de Drogas</t>
  </si>
  <si>
    <t>Lucha Contra el Terrorismo</t>
  </si>
  <si>
    <t>Contrataciones Públicas Eficientes</t>
  </si>
  <si>
    <t>Gestión Sostenible de Recursos Naturales y Diversidad Biológica</t>
  </si>
  <si>
    <t>Gestión Integral de Residuos Sólidos</t>
  </si>
  <si>
    <t>Mejora de la Sanidad Animal</t>
  </si>
  <si>
    <t>Mejora y Mantenimiento de la Sanidad Vegetal</t>
  </si>
  <si>
    <t>Mejora de la Inocuidad Agroalimentaria</t>
  </si>
  <si>
    <t>Aprovechamiento de los Recursos Hídricos para Uso Agrario</t>
  </si>
  <si>
    <t>Acceso y Uso de la Electrificación Rural</t>
  </si>
  <si>
    <t>Acceso y Uso Adecuado de los Servicios Públicos de Telecomunicaciones e Información Asociados</t>
  </si>
  <si>
    <t>Prevención y Atención de Incendios, Emergencias Médicas, Rescates y Otros</t>
  </si>
  <si>
    <t>Programa Nacional de Apoyo Directo a los más Pobres</t>
  </si>
  <si>
    <t>Prevención y Tratamiento del Consumo De Drogas</t>
  </si>
  <si>
    <t>Conservación de la Diversidad Biológica y Aprovechamiento Sostenible de los Recursos Naturales en Área Natural Protegida</t>
  </si>
  <si>
    <t>Acceso de la Población a la Propiedad Predial Formalizada</t>
  </si>
  <si>
    <t>Bono Familiar Habitacional</t>
  </si>
  <si>
    <t>Generación del Suelo Urbano</t>
  </si>
  <si>
    <t>Reducción del Costo, Tiempo e Inseguridad Vial en el Sistema de Transporte Terrestre</t>
  </si>
  <si>
    <t>Optimización de la Política de Protección y Atención a las Comunidades Peruanas en el Exterior</t>
  </si>
  <si>
    <t>Aprovechamiento de las Oportunidades Comerciales Brindadas por los Principales Socios Comerciales del Perú</t>
  </si>
  <si>
    <t>Formación Universitaria de Pregrado</t>
  </si>
  <si>
    <t>Celeridad en los Procesos Judiciales de Familia</t>
  </si>
  <si>
    <t>Reducción de Vulnerabilidad y Atención de Emergencias por Desastres</t>
  </si>
  <si>
    <t>Programa de Desarrollo Alternativo Integral y Sostenible - PIRDAIS</t>
  </si>
  <si>
    <t>Programa Para la Generación del Empleo Social Inclusivo - Trabaja Perú</t>
  </si>
  <si>
    <t>Gestión Integrada y Efectiva del Control de Oferta de Drogas en el Perú</t>
  </si>
  <si>
    <t>Acceso de la Población a la Identidad</t>
  </si>
  <si>
    <t>Lucha Contra la Violencia Familiar</t>
  </si>
  <si>
    <t>Programa Nacional de Saneamiento Urbano</t>
  </si>
  <si>
    <t>Programa Nacional de Saneamiento Rural</t>
  </si>
  <si>
    <t>Mejora de los Servicios del Sistema de Justicia Penal</t>
  </si>
  <si>
    <t>Incremento de la Competividad del Sector Artesanía</t>
  </si>
  <si>
    <t>Programa Articulado de Modernización de la Gestión Pública</t>
  </si>
  <si>
    <t>Reducción de la Degradación de los Suelos Agrarios</t>
  </si>
  <si>
    <t>Logros de Aprendizaje de Estudiantes de la Educación Básica Regular</t>
  </si>
  <si>
    <t>Incremento en el Acceso de la Población de 3 a 16 Años a los Servicios Educativos Públicos de la Educación Básica Regular</t>
  </si>
  <si>
    <t>Desarrollo Productivo de las Empresas</t>
  </si>
  <si>
    <t>Ordenamiento y Desarrollo de la Acuicultura</t>
  </si>
  <si>
    <t>Fortalecimiento de la Pesca Artesanal</t>
  </si>
  <si>
    <t>Gestión de la Calidad del Aire</t>
  </si>
  <si>
    <t>Programa Nacional de Asistencia Solidaria Pensión 65</t>
  </si>
  <si>
    <t>Cuna Más</t>
  </si>
  <si>
    <t>Celeridad de los Procesos Judiciales Laborales</t>
  </si>
  <si>
    <t>Incremento de la Práctica de Actividades Físicas, Deportivas y Recreativas en la Población Peruana</t>
  </si>
  <si>
    <t>Fortalecimiento de las Condiciones Laborales</t>
  </si>
  <si>
    <t>Reducción de la Mortalidad por Emergencias y Urgencias Médicas</t>
  </si>
  <si>
    <t>Inclusión de Niños, Niñas y Jóvenes con Discapacidad en la Educación Básica y Técnico Productiva</t>
  </si>
  <si>
    <t>Mejora de la Formación en Carreras Docentes en Institutos de Educación Superior no Universitaria</t>
  </si>
  <si>
    <t>Mejoramiento Integral de Barrios</t>
  </si>
  <si>
    <t>Nuestras Ciudades</t>
  </si>
  <si>
    <t>Fiscalización Aduanera</t>
  </si>
  <si>
    <t>Apoyo al Hábitat Rural</t>
  </si>
  <si>
    <t>Servicios Registrales Accesibles y Oportunos con Cobertura Universal</t>
  </si>
  <si>
    <t>Protección al Consumidor</t>
  </si>
  <si>
    <t>Programa Nacional de Alimentación Escolar</t>
  </si>
  <si>
    <t>Mejoramiento de la Empleabilidad E Inserción Laboral-Proempleo</t>
  </si>
  <si>
    <t>Atención Oportuna de Niñas, Niños y Adolescentes en Presunto Estado de Abandono</t>
  </si>
  <si>
    <t>Acceso de Hogares Rurales con Economías de Subsistencia a Mercados Locales</t>
  </si>
  <si>
    <t>Celeridad en Los Procesos Judiciales Civil-Comercial</t>
  </si>
  <si>
    <t>Remediación de Pasivos Ambientales Mineros</t>
  </si>
  <si>
    <t>Mejora de la Articulación de Pequeños Productores al Mercado</t>
  </si>
  <si>
    <t>Acceso y permanencia de población con alto rendimiento académico a una educación superior de calidad</t>
  </si>
  <si>
    <t>Mejora de las competencias de la población penitenciaria para su reinserción social positiva</t>
  </si>
  <si>
    <t>Mejora de la provisión de los servicios de telecomunicaciones</t>
  </si>
  <si>
    <t>Mejora de la eficiencia de los procesos electorales e incremento de la participación política de la ciudadanía</t>
  </si>
  <si>
    <t>Formalización minera de la pequeña minería y minería artesanal</t>
  </si>
  <si>
    <t>Mejora de la competitividad de los destinos turísticos</t>
  </si>
  <si>
    <t>Reducción de la minería ilegal</t>
  </si>
  <si>
    <t>Prevención y manejo de condiciones secundarias de salud en personas con discapacidad</t>
  </si>
  <si>
    <t>Competitividad y aprovechamiento sostenible de los recursos forestales y de la fauna silvestre</t>
  </si>
  <si>
    <t>Control y prevención en salud mental</t>
  </si>
  <si>
    <t>Puesta en valor y uso social del patrimonio cultural</t>
  </si>
  <si>
    <t>Fortalecimiento de la política exterior y de la acción diplomática</t>
  </si>
  <si>
    <t>Promoción de la inversión privada</t>
  </si>
  <si>
    <t>Mejora de las capacidades militares para la defensa y el desarrollo nacional</t>
  </si>
  <si>
    <t>Prevención y recuperación ambiental</t>
  </si>
  <si>
    <t>Desarrollo de la ciencia, tecnología e innovación tecnológica</t>
  </si>
  <si>
    <t>Ejecución Financiera de los Pliegos en Programas Presupuestales según Nivel de Gobierno, Mayo 2015</t>
  </si>
  <si>
    <t>GOBIERNO NACIONAL</t>
  </si>
  <si>
    <t>Presidencia del Consejo de Ministros</t>
  </si>
  <si>
    <t>Instituto Nacional de Estadística e Informática</t>
  </si>
  <si>
    <t>Ministerio de Cultura</t>
  </si>
  <si>
    <t>Poder Judicial</t>
  </si>
  <si>
    <t>Ministerio del Ambiente</t>
  </si>
  <si>
    <t>Ministerio de Justicia y Derechos Humanos</t>
  </si>
  <si>
    <t>Instituto Nacional de Defensa Civil</t>
  </si>
  <si>
    <t>Ministerio del Interior</t>
  </si>
  <si>
    <t>Comisión de Promoción del Perú para la Exportación y el Turismo - PROMPERU</t>
  </si>
  <si>
    <t>Ministerio de Relaciones Exteriores</t>
  </si>
  <si>
    <t>Ministerio de Educación</t>
  </si>
  <si>
    <t>Ministerio de Salud</t>
  </si>
  <si>
    <t>Comisión Nacional para el Desarrollo y Vida Sin Drogas - DEVIDA</t>
  </si>
  <si>
    <t>Ministerio de Trabajo y Promoción del Empleo</t>
  </si>
  <si>
    <t>Ministerio de Agricultura y Riego</t>
  </si>
  <si>
    <t>Ministerio de Energía y Minas</t>
  </si>
  <si>
    <t>Organismo Supervisor de la Inversión Privada en Telecomunicaciones</t>
  </si>
  <si>
    <t>Ministerio Público</t>
  </si>
  <si>
    <t>Centro Nacional de Estimación, Prevención y Reducción del Riesgo de Desastres - CENEPRED</t>
  </si>
  <si>
    <t>Ministerio de Defensa</t>
  </si>
  <si>
    <t>Oficina Nacional de Procesos Electorales</t>
  </si>
  <si>
    <t>Registro Nacional de Identificación y Estado Civil</t>
  </si>
  <si>
    <t>Ministerio de Comercio Exterior y Turismo</t>
  </si>
  <si>
    <t>Ministerio de Transportes y Comunicaciones</t>
  </si>
  <si>
    <t>Ministerio de Vivienda, Construcción y Saneamiento</t>
  </si>
  <si>
    <t>Ministerio de la Producción</t>
  </si>
  <si>
    <t>Ministerio de la Mujer y Poblaciones Vulnerables</t>
  </si>
  <si>
    <t>Ministerio de Desarrollo e Inclusión Social</t>
  </si>
  <si>
    <t>Servicio Nacional de Áreas Naturales Protegidas por el Estado - SERNANP</t>
  </si>
  <si>
    <t>Organismo de Evaluación y Fiscalización Ambiental - OEFA</t>
  </si>
  <si>
    <t>Instituto de Investigaciones de la Amazonía Peruana</t>
  </si>
  <si>
    <t>Agencia de Promoción de la Inversión Privada</t>
  </si>
  <si>
    <t>Superintendencia Nacional de Aduanas y de Administración Tributaria</t>
  </si>
  <si>
    <t>Fondo Nacional de Desarrollo Pesquero - FONDEPES</t>
  </si>
  <si>
    <t>Organismo Supervisor de las Contrataciones del Estado</t>
  </si>
  <si>
    <t>Instituto Nacional Penitenciario</t>
  </si>
  <si>
    <t>Superintendencia Nacional de los Registros Públicos</t>
  </si>
  <si>
    <t>Cuerpo General de Bomberos Voluntarios del Perú</t>
  </si>
  <si>
    <t>Superintendencia nacional de control de servicios de seguridad, armas, municiones y explosivos de uso civil</t>
  </si>
  <si>
    <t>Instituto Geofísico del Perú</t>
  </si>
  <si>
    <t>Consejo Nacional de Ciencia, Tecnología e Innovación Tecnológica</t>
  </si>
  <si>
    <t>Sistema Nacional de Evaluación, Acreditación y Certificación de la Calidad Educativa</t>
  </si>
  <si>
    <t>Superintendencia Nacional de Fiscalización Laboral</t>
  </si>
  <si>
    <t>Instituto Nacional de Salud</t>
  </si>
  <si>
    <t>Seguro Integral de Salud</t>
  </si>
  <si>
    <t>Instituto Nacional de Enfermedades Neoplásicas - INEN</t>
  </si>
  <si>
    <t>Instituto de gestión de servicios de salud</t>
  </si>
  <si>
    <t>Servicio Nacional de Sanidad Agraria - SENASA</t>
  </si>
  <si>
    <t>Instituto Nacional de Innovación Agraria</t>
  </si>
  <si>
    <t>Autoridad Nacional del Agua - ANA</t>
  </si>
  <si>
    <t>Servicio nacional forestal y de fauna silvestre - SERFOR</t>
  </si>
  <si>
    <t>Centro de Formación en Turismo</t>
  </si>
  <si>
    <t>Instituto Nacional de Defensa de la Competencia y de la Protección de la Propiedad Intelectual</t>
  </si>
  <si>
    <t>Superintendencia de Transporte Terrestre de Personas, Carga y Mercancías - SUTRAN</t>
  </si>
  <si>
    <t>Organismo de Formalización de la Propiedad Informal</t>
  </si>
  <si>
    <t>Instituto Geológico Minero y Metalúrgico</t>
  </si>
  <si>
    <t>Instituto del Mar del Perú - IMARPE</t>
  </si>
  <si>
    <t>Instituto Tecnológico de la Producción - ITP</t>
  </si>
  <si>
    <t>Organismo nacional de sanidad pesquera - SANIPES</t>
  </si>
  <si>
    <t>Servicio Nacional de Meteorología e Hidrología</t>
  </si>
  <si>
    <t>Instituto Peruano del Deporte</t>
  </si>
  <si>
    <t>Universidad Nacional Mayor de San Marcos</t>
  </si>
  <si>
    <t>Universidad Nacional de San Antonio Abad del Cusco</t>
  </si>
  <si>
    <t>Universidad Nacional de Trujillo</t>
  </si>
  <si>
    <t>Universidad Nacional de San Agustín</t>
  </si>
  <si>
    <t>Universidad Nacional de Ingeniería</t>
  </si>
  <si>
    <t>Universidad Nacional San Luis Gonzaga de Ica</t>
  </si>
  <si>
    <t>Universidad Nacional San Cristobal de Huamanga</t>
  </si>
  <si>
    <t>Universidad Nacional del Centro del Perú</t>
  </si>
  <si>
    <t>Universidad Nacional Agraria la Molina</t>
  </si>
  <si>
    <t>Universidad Nacional de la Amazonía Peruana</t>
  </si>
  <si>
    <t>Universidad Nacional del Altiplano</t>
  </si>
  <si>
    <t>Universidad Nacional de Piura</t>
  </si>
  <si>
    <t>Universidad Nacional de Cajamarca</t>
  </si>
  <si>
    <t>Universidad Nacional Pedro Ruiz Gallo</t>
  </si>
  <si>
    <t>Universidad Nacional Federico Villarreal</t>
  </si>
  <si>
    <t>Universidad Nacional Hermilio Valdizán</t>
  </si>
  <si>
    <t>Universidad Nacional Agraria de la Selva</t>
  </si>
  <si>
    <t>Universidad Nacional Daniel Alcides Carrión</t>
  </si>
  <si>
    <t>Universidad Nacional de Educación Enrique Guzman y Valle</t>
  </si>
  <si>
    <t>Universidad Nacional del Callao</t>
  </si>
  <si>
    <t>Universidad Nacional Jose Faustino Sanchez Carrión</t>
  </si>
  <si>
    <t>Universidad Nacional Jorge Basadre Grohmann</t>
  </si>
  <si>
    <t>Universidad Nacional Santiago Antúnez de Mayolo</t>
  </si>
  <si>
    <t>Universidad Nacional de San Martín</t>
  </si>
  <si>
    <t>Universidad Nacional de Ucayali</t>
  </si>
  <si>
    <t>Universidad Nacional de Tumbes</t>
  </si>
  <si>
    <t>Universidad Nacional del Santa</t>
  </si>
  <si>
    <t>Universidad Nacional de Huancavelica</t>
  </si>
  <si>
    <t>Universidad Nacional Amazónica de Madre de Dios</t>
  </si>
  <si>
    <t>Universidad Nacional Micaela Bastidas de Apurímac</t>
  </si>
  <si>
    <t>Universidad Nacional Toribio Rodríguez de Mendoza de Amazonas</t>
  </si>
  <si>
    <t>Universidad Nacional Intercultural de la Amazonía</t>
  </si>
  <si>
    <t>U.N. Tecnológica de Lima Sur</t>
  </si>
  <si>
    <t>Universidad Nacional Jose María Arguedas</t>
  </si>
  <si>
    <t>Universidad Nacional de Moquegua</t>
  </si>
  <si>
    <t>Universidad Nacional de Jaén</t>
  </si>
  <si>
    <t>Universidad Nacional de Cañete</t>
  </si>
  <si>
    <t>Universidad Nacional de Frontera</t>
  </si>
  <si>
    <t>Universidad Nacional de Barranca</t>
  </si>
  <si>
    <t>Universidad Nacional Autónoma de Chota</t>
  </si>
  <si>
    <t>Universidad Nacional Intercultural de la Selva Central Juan Santos Atahualpa</t>
  </si>
  <si>
    <t>Universidad Nacional de Juliaca</t>
  </si>
  <si>
    <t>U.N. Autónoma Altoandina de Tarma</t>
  </si>
  <si>
    <t>U.N. Autónoma de Huanta</t>
  </si>
  <si>
    <t>GOBIERNOS REGIONALES</t>
  </si>
  <si>
    <t>Gobierno Regional de Amazonas</t>
  </si>
  <si>
    <t>Gobierno Regional de Ancash</t>
  </si>
  <si>
    <t>Gobierno Regional de Apurímac</t>
  </si>
  <si>
    <t>Gobierno Regional de Arequipa</t>
  </si>
  <si>
    <t>Gobierno Regional de Ayacucho</t>
  </si>
  <si>
    <t>Gobierno Regional de Cajamarca</t>
  </si>
  <si>
    <t>Gobierno Regional de Cusco</t>
  </si>
  <si>
    <t>Gobierno Regional de Huancavelica</t>
  </si>
  <si>
    <t>Gobierno Regional de Huánuco</t>
  </si>
  <si>
    <t>Gobierno Regional de Ica</t>
  </si>
  <si>
    <t>Gobierno Regional de Junín</t>
  </si>
  <si>
    <t>Gobierno Regional de la Libertad</t>
  </si>
  <si>
    <t>Gobierno Regional de Lambayeque</t>
  </si>
  <si>
    <t>Gobierno Regional de Loreto</t>
  </si>
  <si>
    <t>Gobierno Regional de Madre de Dios</t>
  </si>
  <si>
    <t>Gobierno Regional de Moquegua</t>
  </si>
  <si>
    <t>Gobierno Regional de Pasco</t>
  </si>
  <si>
    <t>Gobierno Regional de Piura</t>
  </si>
  <si>
    <t>Gobierno Regional de Puno</t>
  </si>
  <si>
    <t>Gobierno Regional de San Martín</t>
  </si>
  <si>
    <t>Gobierno Regional de Tacna</t>
  </si>
  <si>
    <t>Gobierno Regional de Tumbes</t>
  </si>
  <si>
    <t>Gobierno Regional de Ucayali</t>
  </si>
  <si>
    <t>Gobierno Regional de Lima</t>
  </si>
  <si>
    <t>Gobierno Regional del Callao</t>
  </si>
  <si>
    <t>Municipalidad Metropolitana de Lima</t>
  </si>
  <si>
    <t>GOBIERNOS LOCALES</t>
  </si>
  <si>
    <t>Ejecución Financiera del Programa Presupuestal Programa Articulado Nutricional según Pliego, Mayo 2015</t>
  </si>
  <si>
    <t>NIVELES DE GOBIERNO Y PLIEGOS</t>
  </si>
  <si>
    <t>PRODUCTO ASOCIADO</t>
  </si>
  <si>
    <t>UNIDAD DE MEDIDA</t>
  </si>
  <si>
    <t>EJECUCIÓN FÍSICA</t>
  </si>
  <si>
    <t>CANTIDAD PROGRAMADA 1er SEMESTRE</t>
  </si>
  <si>
    <t>CANTIDAD EJECUTADA 1er SEMESTRE</t>
  </si>
  <si>
    <t>AVANCE 1er SEMESTRE
(%)</t>
  </si>
  <si>
    <t>Ejecución Financiera del Programa Presupuestal Programa Articulado Nutricional según Departamento, Mayo 2015</t>
  </si>
  <si>
    <t>DEPARTAMENTOS</t>
  </si>
  <si>
    <t>Ejecución Financiera del Programa Presupuestal Programa Articulado Nutricional según Principales Productos, Mayo 2015</t>
  </si>
  <si>
    <t>PRINCIPALES PRODUCTOS Y PROYECTOS</t>
  </si>
  <si>
    <t>Ejecución Financiera del Programa Presupuestal Programa Articulado Nutricional según Principales Actividades, Mayo 2015</t>
  </si>
  <si>
    <t>PRINCIPALES ACTIVIDADES Y PROYECTOS</t>
  </si>
  <si>
    <t>ACTIVIDADES Y PROYECTOS</t>
  </si>
  <si>
    <t>TOTAL PROGRAMA PRESUPUESTAL</t>
  </si>
  <si>
    <t>Amazonas</t>
  </si>
  <si>
    <t>Ancash</t>
  </si>
  <si>
    <t>Apurímac</t>
  </si>
  <si>
    <t>Arequipa</t>
  </si>
  <si>
    <t>Ayacucho</t>
  </si>
  <si>
    <t>Cajamarca</t>
  </si>
  <si>
    <t>Provincia Constitucional del Callao</t>
  </si>
  <si>
    <t>Cusco</t>
  </si>
  <si>
    <t>Huancavelica</t>
  </si>
  <si>
    <t>Huánuco</t>
  </si>
  <si>
    <t>Ica</t>
  </si>
  <si>
    <t>Junín</t>
  </si>
  <si>
    <t>La Libertad</t>
  </si>
  <si>
    <t>Lambayeque</t>
  </si>
  <si>
    <t>Lima</t>
  </si>
  <si>
    <t>Loreto</t>
  </si>
  <si>
    <t>Madre de Dios</t>
  </si>
  <si>
    <t>Moquegua</t>
  </si>
  <si>
    <t>Pasco</t>
  </si>
  <si>
    <t>Piura</t>
  </si>
  <si>
    <t>Puno</t>
  </si>
  <si>
    <t>San Martín</t>
  </si>
  <si>
    <t>Tacna</t>
  </si>
  <si>
    <t>Tumbes</t>
  </si>
  <si>
    <t>Ucayali</t>
  </si>
  <si>
    <t>PRODUCTOS</t>
  </si>
  <si>
    <t>Acciones comunes</t>
  </si>
  <si>
    <t>Servicios de cuidado diurno acceden a control de calidad nutricional de los alimentos</t>
  </si>
  <si>
    <t>Comunidad accede a agua para el consumo humano</t>
  </si>
  <si>
    <t>Población informada sobre el cuidado infantil y prácticas saludables para la prevención de anemia y desnutrición crónica infantil</t>
  </si>
  <si>
    <t>Municipios saludables promueven el cuidado infantil y la adecuada alimentación</t>
  </si>
  <si>
    <t>Comunidades saludables promueven el cuidado infantil y la adecuada alimentación</t>
  </si>
  <si>
    <t>Instituciones educativas saludables promueven el cuidado infantil y la adecuada alimentación</t>
  </si>
  <si>
    <t>Familias saludables con conocimientos para el cuidado infantil, lactancia materna exclusiva y la adecuada alimentación y protección del menor de 36 meses</t>
  </si>
  <si>
    <t>Niños con vacuna completa</t>
  </si>
  <si>
    <t>Niños con CRED completo según edad</t>
  </si>
  <si>
    <t>Niños con suplemento de hierro y vitamina a</t>
  </si>
  <si>
    <t>Atención de infecciones respiratorias agudas</t>
  </si>
  <si>
    <t>Atención de enfermedades diarréicas agudas</t>
  </si>
  <si>
    <t>Atención de infecciones respiratorias agudas con complicaciones</t>
  </si>
  <si>
    <t>Atención de enfermedades diarréicas agudas con complicaciones</t>
  </si>
  <si>
    <t>Atención de otras enfermedades prevalentes</t>
  </si>
  <si>
    <t>Gestante con suplemento de hierro y ácido fólico</t>
  </si>
  <si>
    <t>Atención de niños y niñas con parasitosis intestinal</t>
  </si>
  <si>
    <t>PROYECTOS</t>
  </si>
  <si>
    <t>ACTIVIDADES</t>
  </si>
  <si>
    <t>Aplicación de vacunas completas</t>
  </si>
  <si>
    <t>Atención a niños con crecimiento y desarrollo - CRED completo para su edad</t>
  </si>
  <si>
    <t>Administrar suplemento de hierro y vitamina a</t>
  </si>
  <si>
    <t>Atender a niños con infecciones respiratorias agudas</t>
  </si>
  <si>
    <t>Atender a niños con diagnóstico de infecciones respiratorias agudas con complicaciones</t>
  </si>
  <si>
    <t>Vigilancia, investigación y tecnologías en nutrición</t>
  </si>
  <si>
    <t>Desarrollo de normas y guías técnicas en nutrición</t>
  </si>
  <si>
    <t>Monitoreo, supervisión, evaluación y control del programa articulado nutricional</t>
  </si>
  <si>
    <t>Otras Actividades *</t>
  </si>
  <si>
    <t>Productos Diversos</t>
  </si>
  <si>
    <t>Niño protegido</t>
  </si>
  <si>
    <t>Niño controlado</t>
  </si>
  <si>
    <t>Niño suplementado</t>
  </si>
  <si>
    <t>Caso tratado</t>
  </si>
  <si>
    <t>Informe</t>
  </si>
  <si>
    <t>Norma</t>
  </si>
  <si>
    <t>.</t>
  </si>
  <si>
    <t>Monto Ejecutado</t>
  </si>
  <si>
    <t>Ejecución Financiera</t>
  </si>
  <si>
    <t>Monto Ejecutado y Avance de Ejecución Financiera del Programa Presupuestal Programa Articulado Nutricional según Departamento, Mayo 2015</t>
  </si>
  <si>
    <t>¡ALERTA! BAJA EJECUCIÓN FINANCIERA</t>
  </si>
  <si>
    <t>Alerta de Niveles Bajos en la Ejecución Financiera (menor a 31.25%) para Principales Productos del Programa Presupuestal Programa Articulado Nutricional, Mayo 2015</t>
  </si>
  <si>
    <t>PRODUCTOS CON BAJA
EJECUCIÓN FINANCIERA</t>
  </si>
  <si>
    <t>AVANCE ACUMULADO</t>
  </si>
  <si>
    <t>Ejecución Financiera del Programa Presupuestal Salud Materno Neonatal según Pliego, Mayo 2015</t>
  </si>
  <si>
    <t>Ejecución Financiera del Programa Presupuestal Salud Materno Neonatal según Departamento, Mayo 2015</t>
  </si>
  <si>
    <t>Ejecución Financiera del Programa Presupuestal Salud Materno Neonatal según Principales Productos, Mayo 2015</t>
  </si>
  <si>
    <t>Ejecución Financiera del Programa Presupuestal Salud Materno Neonatal según Principales Actividades, Mayo 2015</t>
  </si>
  <si>
    <t>Población informada sobre salud sexual, salud reproductiva y métodos de planificación familiar</t>
  </si>
  <si>
    <t>Adolescentes acceden a servicios de salud para prevención del embarazo</t>
  </si>
  <si>
    <t>Atención prenatal reenfocada</t>
  </si>
  <si>
    <t>Municipios saludables que promueven salud sexual y reproductiva</t>
  </si>
  <si>
    <t>Comunidades saludables que promueven salud sexual y reproductiva</t>
  </si>
  <si>
    <t>Instituciones educativas saludables promueven salud sexual y reproductiva</t>
  </si>
  <si>
    <t>Población accede a métodos de planificación familiar</t>
  </si>
  <si>
    <t>Población accede a servicios de consejería en salud sexual y reproductiva</t>
  </si>
  <si>
    <t>Atención de la gestante con complicaciones</t>
  </si>
  <si>
    <t>Atención del parto normal</t>
  </si>
  <si>
    <t>Atención del parto complicado no quirúrgico</t>
  </si>
  <si>
    <t>Atención del parto complicado quirúrgico</t>
  </si>
  <si>
    <t>Atención del puerperio</t>
  </si>
  <si>
    <t>Atención del puerperio con complicaciones</t>
  </si>
  <si>
    <t>Atención obstétrica en unidad de cuidados intensivos</t>
  </si>
  <si>
    <t>Acceso al sistema de referencia institucional</t>
  </si>
  <si>
    <t>Atención del recién nacido normal</t>
  </si>
  <si>
    <t>Atención del recién nacido con complicaciones</t>
  </si>
  <si>
    <t>Atención del recién nacido con complicaciones que requiere unidad de cuidados intensivos neonatales - UCIN</t>
  </si>
  <si>
    <t>Familias saludables informadas respecto de su salud sexual y reproductiva</t>
  </si>
  <si>
    <t>Brindar Atención prenatal reenfocada</t>
  </si>
  <si>
    <t>Brindar Atención a la gestante con complicaciones</t>
  </si>
  <si>
    <t>Brindar Atención de parto normal</t>
  </si>
  <si>
    <t>Brindar Atención del parto complicado quirúrgico</t>
  </si>
  <si>
    <t>Atender al recién nacido normal</t>
  </si>
  <si>
    <t>Desarrollo de normas y guías técnicas en salud materno neonatal</t>
  </si>
  <si>
    <t>Monitoreo, supervisión, evaluación y control de la salud materno neonatal</t>
  </si>
  <si>
    <t>Gestante controlada</t>
  </si>
  <si>
    <t>Gestante atendida</t>
  </si>
  <si>
    <t>Parto normal</t>
  </si>
  <si>
    <t>Cesárea</t>
  </si>
  <si>
    <t>Recién nacido atendido</t>
  </si>
  <si>
    <t>Monto Ejecutado y Avance de Ejecución Financiera del Programa Presupuestal Salud Materno Neonatal según Departamento, Mayo 2015</t>
  </si>
  <si>
    <t>Alerta de Niveles Bajos en la Ejecución Financiera (menor a 31.25%) para Principales Productos del Programa Presupuestal Salud Materno Neonatal, Mayo 2015</t>
  </si>
  <si>
    <t>TBC VIH-SIDA</t>
  </si>
  <si>
    <t>Ejecución Financiera del Programa Presupuestal TBC VIH-SIDA según Pliego, Mayo 2015</t>
  </si>
  <si>
    <t>Ejecución Financiera del Programa Presupuestal TBC VIH-SIDA según Departamento, Mayo 2015</t>
  </si>
  <si>
    <t>Ejecución Financiera del Programa Presupuestal TBC VIH-SIDA según Principales Productos, Mayo 2015</t>
  </si>
  <si>
    <t>Ejecución Financiera del Programa Presupuestal TBC VIH-SIDA según Principales Actividades, Mayo 2015</t>
  </si>
  <si>
    <t>Sintomáticos respiratorios con despistaje de tuberculosis</t>
  </si>
  <si>
    <t>Personas en contacto de casos de tuberculosis con control y tratamiento preventivo (general, indígena, privada de su libertad)</t>
  </si>
  <si>
    <t>Personas con diagnóstico de tuberculosis</t>
  </si>
  <si>
    <t>Personas privadas de su libertad tratadas</t>
  </si>
  <si>
    <t>Pacientes con comorbilidad con despistaje y diagnóstico de tuberculosis</t>
  </si>
  <si>
    <t>Personas afectadas con tuberculosis reciben apoyo nutricional</t>
  </si>
  <si>
    <t>Persona que accede al establecimiento de salud y recibe tratamiento oportuno para tuberculosis y sus complicaciones</t>
  </si>
  <si>
    <t>Población con diagnóstico de hepatitis b crónica que acude a los servicios de salud recibe atención integral</t>
  </si>
  <si>
    <t>Servicios de atención de tuberculosis con medidas de control de infecciones y bioseguridad en el personal de salud</t>
  </si>
  <si>
    <t>Familia con prácticas saludables para la prevención de VIH/SIDA y tuberculosis</t>
  </si>
  <si>
    <t>Instituciones educativas que promueven prácticas saludables para la prevención de VIH/SIDA y tuberculosis</t>
  </si>
  <si>
    <t>Agentes comunitarios que promueven prácticas saludables para prevención de VIH/SIDA y tuberculosis</t>
  </si>
  <si>
    <t>Hogares en áreas de elevado riesgo de transmisión de TBC que acceden a viviendas reordenadas</t>
  </si>
  <si>
    <t>Hogares de personas afectadas de TBCDR con viviendas mejoradas</t>
  </si>
  <si>
    <t>Población informada sobre uso correcto de condón para prevención de infecciones de transmisión sexual y VIH/SIDA</t>
  </si>
  <si>
    <t>Adultos y Jóvenes reciben consejería y tamizaje para infecciones de transmisión sexual y VIH/SIDA</t>
  </si>
  <si>
    <t>Población adolescente informada sobre infecciones de transmisión sexual y VIH/SIDA</t>
  </si>
  <si>
    <t>Población de alto riesgo recibe Información y Atención preventiva</t>
  </si>
  <si>
    <t>Población con infecciones de transmisión sexual reciben tratamiento según guía clínicas</t>
  </si>
  <si>
    <t>Personas diagnosticadas con VIH/SIDA que acuden a los servicios y reciben Atención integral</t>
  </si>
  <si>
    <t>Mujeres gestantes reactivas y niños expuestos al VIH/SIDA reciben tratamiento oportuno</t>
  </si>
  <si>
    <t>Mujeres gestantes reactivas a sífilis y sus contactos y recién nacidos expuestos reciben tratamiento oportuno</t>
  </si>
  <si>
    <t>Persona que accede al EESS y recibe tratamiento oportuno para tuberculosis extremadamente drogo resistente (XDR)</t>
  </si>
  <si>
    <t>Persona con comorbilidad recibe tratamiento para tuberculosis</t>
  </si>
  <si>
    <t>Entregar a adultos y jóvenes varones consejería y tamizaje para ITS y VIH/SIDA</t>
  </si>
  <si>
    <t>Brindar información y Atención preventiva a población de alto riesgo</t>
  </si>
  <si>
    <t>Brindar Atención integral a personas con diagnóstico de VIH que acuden a los servicios</t>
  </si>
  <si>
    <t>Monitoreo, supervisión, evaluación y control de VIH/SIDA - tuberculosis</t>
  </si>
  <si>
    <t>Desarrollo de normas y guías técnicas VIH/SIDA y tuberculosis</t>
  </si>
  <si>
    <t>Despistaje de tuberculosis en sintomaticos respiratorios</t>
  </si>
  <si>
    <t>Diagnóstico de casos de tuberculosis</t>
  </si>
  <si>
    <t>Persona informada</t>
  </si>
  <si>
    <t>Persona tratada</t>
  </si>
  <si>
    <t>Persona atendida</t>
  </si>
  <si>
    <t>Persona diagnosticada</t>
  </si>
  <si>
    <t>Monto Ejecutado y Avance de Ejecución Financiera del Programa Presupuestal TBC VIH-SIDA según Departamento, Mayo 2015</t>
  </si>
  <si>
    <t>Alerta de Niveles Bajos en la Ejecución Financiera (menor a 31.25%) para Principales Productos del Programa Presupuestal TBC VIH-SIDA, Mayo 2015</t>
  </si>
  <si>
    <t>Ejecución Financiera del Programa Presupuestal Enfermedades Metaxénicas y Zoonosis según Pliego, Mayo 2015</t>
  </si>
  <si>
    <t>Ejecución Financiera del Programa Presupuestal Enfermedades Metaxénicas y Zoonosis según Departamento, Mayo 2015</t>
  </si>
  <si>
    <t>Ejecución Financiera del Programa Presupuestal Enfermedades Metaxénicas y Zoonosis según Principales Productos, Mayo 2015</t>
  </si>
  <si>
    <t>Ejecución Financiera del Programa Presupuestal Enfermedades Metaxénicas y Zoonosis según Principales Actividades, Mayo 2015</t>
  </si>
  <si>
    <t>Familia con prácticas saludables para la prevención de enfermedades metaxénicas y zoonóticas</t>
  </si>
  <si>
    <t>Instituciones educativas que promueven prácticas saludables para la prevención de enfermedades metaxénicas y zoonóticas</t>
  </si>
  <si>
    <t>Municipios participando en disminución de la transmisión de enfermedades metaxénicas y zoonóticas</t>
  </si>
  <si>
    <t>Pobladores de áreas con riesgo de transmisión informada conoce los mecanismos de transmisión de enfermedades metaxénicas y zoonóticas</t>
  </si>
  <si>
    <t>Viviendas protegidas de los principales condicionantes del riesgo en las áreas de alto y muy alto riesgo de enfermedades metaxénicas y zoonosis</t>
  </si>
  <si>
    <t>Vacunación de animales domésticos</t>
  </si>
  <si>
    <t>Diagnóstico y tratamiento de enfermedades metaxénicas</t>
  </si>
  <si>
    <t>Diagnóstico y tratamiento de casos de enfermedades zoonóticas</t>
  </si>
  <si>
    <t>Comunidad con factores de riesgo controlados</t>
  </si>
  <si>
    <t>Monitoreo, supervisión, Evaluación y control metaxénicas y zoonosis</t>
  </si>
  <si>
    <t>Promoción de prácticas saludables para la prevención de enfermedades metaxénicas y zoonóticas en familias de zonas de riesgo</t>
  </si>
  <si>
    <t>Intervenciones en viviendas protegidas de los principales condicionantes del riesgo en las áreas de alto y muy alto riesgo de enfermedades metaxénicas y zoonosis</t>
  </si>
  <si>
    <t>Vacunar a animales domésticos</t>
  </si>
  <si>
    <t>Evaluación, diagnóstico y tratamiento de enfermedades metaxénicas</t>
  </si>
  <si>
    <t>Evaluación, diagnóstico y tratamiento de casos de enfermedades zoonóticas</t>
  </si>
  <si>
    <t>Desarrollo de normas y guías técnicas en metaxenicas y zoonosis</t>
  </si>
  <si>
    <t>Familia</t>
  </si>
  <si>
    <t>Viviendas</t>
  </si>
  <si>
    <t>Animal vacunado</t>
  </si>
  <si>
    <t>Monto Ejecutado y Avance de Ejecución Financiera del Programa Presupuestal Enfermedades Metaxénicas y Zoonosis según Departamento, Mayo 2015</t>
  </si>
  <si>
    <t>Alerta de Niveles Bajos en la Ejecución Financiera (menor a 31.25%) para Principales Productos del Programa Presupuestal Enfermedades Metaxénicas y Zoonosis, Mayo 2015</t>
  </si>
  <si>
    <t>Ejecución Financiera del Programa Presupuestal Enfermedades no Transmisibles según Pliego, Mayo 2015</t>
  </si>
  <si>
    <t>Ejecución Financiera del Programa Presupuestal Enfermedades no Transmisibles según Departamento, Mayo 2015</t>
  </si>
  <si>
    <t>Ejecución Financiera del Programa Presupuestal Enfermedades no Transmisibles según Principales Productos, Mayo 2015</t>
  </si>
  <si>
    <t>Ejecución Financiera del Programa Presupuestal Enfermedades no Transmisibles según Principales Actividades, Mayo 2015</t>
  </si>
  <si>
    <t>Tamizaje y diagnóstico de paciente con retinopatía oftalmológica del prematuro</t>
  </si>
  <si>
    <t>Control y tratamiento de paciente con retinopatía oftalmológica del prematuro</t>
  </si>
  <si>
    <t>Tamizaje y diagnóstico de pacientes con cataratas</t>
  </si>
  <si>
    <t>Tratamiento y control de pacientes con cataratas</t>
  </si>
  <si>
    <t>Tamizaje y diagnóstico de pacientes con errores refractivos</t>
  </si>
  <si>
    <t>Tratamiento y control de pacientes con errores refractivos</t>
  </si>
  <si>
    <t>Valoración clínica y tamizaje laboratorial de enfermedades crónicas no transmisibles</t>
  </si>
  <si>
    <t>Tratamiento y control de personas con hipertensión arterial</t>
  </si>
  <si>
    <t>Tratamiento y control de personas con diabetes</t>
  </si>
  <si>
    <t>Atención estomatológica preventiva</t>
  </si>
  <si>
    <t>Atención estomatológica recuperativa</t>
  </si>
  <si>
    <t>Atención estomatológica especilizada</t>
  </si>
  <si>
    <t>Población informada y sensibilizada en el cuidado de la salud de las enfermedades no transmisibles (mental, bucal, ocular, metales pesados, hipertensión arterial y diabetes mellitus)</t>
  </si>
  <si>
    <t>Familia en zonas de riesgo informada que realizan prácticas higiénicas sanitarias para prevenir las enfermedades no transmisibles ( mental, bucal, ocular, metales pesados, hipertensión arterial y diabetes mellitus )</t>
  </si>
  <si>
    <t>Instituciones educativas que promueven prácticas higiénicas sanitarias para prevenir las enfermedades no transmisibles (mental, bucal, ocular, metales pesados, hipertensión arterial y diabetes mellitus)</t>
  </si>
  <si>
    <t>Municipio que desarrollan acciones dirigidas a prevenir las enfermedades no transmisibles (mental, bucal, ocular, metales pesados, hipertensión arterial y diabetes mellitus)</t>
  </si>
  <si>
    <t>Tamizaje y tratamiento de pacientes con problemas y trastornos de salud mental</t>
  </si>
  <si>
    <t>Tamizaje y tratamiento de pacientes afectados por metales pesados</t>
  </si>
  <si>
    <t>Información y sensibilización de la población en para el cuidado de la salud de las enfermedades no transmisibles (mental, bucal, ocular, metales pesados, hipertensión arterial y diabetes mellitus)</t>
  </si>
  <si>
    <t>Atención estomatológica preventiva básica en niños, gestantes y adultos mayores</t>
  </si>
  <si>
    <t>Atención estomatológica recuperativa básica en niños, gestantes y adultos mayores</t>
  </si>
  <si>
    <t>Evaluación clínica y tamizaje laboratorial de personas con riesgo de padecer enfermedades crónicas no transmisibles</t>
  </si>
  <si>
    <t>Brindar tratamiento a personas con diagnóstico de hipertensión arterial</t>
  </si>
  <si>
    <t>Brindar tratamiento a personas con diagnóstico de diabetes mellitus</t>
  </si>
  <si>
    <t>Monitoreo, supervisión, evaluación y control de enfermedades no transmisibles</t>
  </si>
  <si>
    <t>Desarrollo de normas y guías técnicas en enfermedades no transmisibles</t>
  </si>
  <si>
    <t>Persona tamizada</t>
  </si>
  <si>
    <t>Monto Ejecutado y Avance de Ejecución Financiera del Programa Presupuestal Enfermedades no Transmisibles según Departamento, Mayo 2015</t>
  </si>
  <si>
    <t>Alerta de Niveles Bajos en la Ejecución Financiera (menor a 31.25%) para Principales Productos del Programa Presupuestal Enfermedades no Transmisibles, Mayo 2015</t>
  </si>
  <si>
    <t>Ejecución Financiera del Programa Presupuestal Prevención y Control del Cáncer según Pliego, Mayo 2015</t>
  </si>
  <si>
    <t>Ejecución Financiera del Programa Presupuestal Prevención y Control del Cáncer según Departamento, Mayo 2015</t>
  </si>
  <si>
    <t>Ejecución Financiera del Programa Presupuestal Prevención y Control del Cáncer según Principales Productos, Mayo 2015</t>
  </si>
  <si>
    <t>Ejecución Financiera del Programa Presupuestal Prevención y Control del Cáncer según Principales Actividades, Mayo 2015</t>
  </si>
  <si>
    <t>Embajadas en el Exterior</t>
  </si>
  <si>
    <t>Comunidades saludables promueven estilos de vida saludable para la prevención de los principales tipos de cáncer</t>
  </si>
  <si>
    <t>Mujer tamizada en cáncer de cuello uterino</t>
  </si>
  <si>
    <t>Instituciones educativas saludables que promueven la prevención del cáncer de cuello uterino, mama, estomago, próstata, pulmón, colon, recto, hígado, leucemia, linfoma, piel y otros</t>
  </si>
  <si>
    <t>Familias saludables con conocimiento de la prevención del cáncer de cuello uterino, mama, estomago, próstata, pulmón colon, recto, hígado, leucemia, linfoma, piel y otros</t>
  </si>
  <si>
    <t>Municipios saludables que promueven la prevención del cáncer de cuello uterino, mama, estomago, próstata, pulmón y colon, recto, hígado, leucemia, linfoma, piel y otros</t>
  </si>
  <si>
    <t>Personas con consejería en la prevención del cáncer de: colon y recto, hígado, leucemia, linfoma, piel y otros</t>
  </si>
  <si>
    <t>Personas con evaluación médica preventiva en cáncer de: colon y recto, hígado, leucemia, linfoma, piel</t>
  </si>
  <si>
    <t>Atención del cáncer de cuello uterino para el estadiaje y tratamiento</t>
  </si>
  <si>
    <t>Atención del cáncer de mama para el estadiaje y tratamiento</t>
  </si>
  <si>
    <t>Atención del cáncer de estómago para el estadiaje y tratamiento</t>
  </si>
  <si>
    <t>Atención del cáncer de próstata para el diagnóstico, estadiaje y tratamiento</t>
  </si>
  <si>
    <t>Atención del cáncer de pulmón que incluye: diagnostico, estadiaje y tratamiento</t>
  </si>
  <si>
    <t>Atención del cáncer de colon y recto que incluye: diagnostico, estadiaje y tratamiento</t>
  </si>
  <si>
    <t>Atención del cáncer de hígado que incluye: diagnostico, estadiaje y tratamiento</t>
  </si>
  <si>
    <t>Atención de la leucemia que incluye: diagnóstico y tratamiento</t>
  </si>
  <si>
    <t>Atención de la linfoma que incluye: diagnóstico y tratamiento</t>
  </si>
  <si>
    <t>Atención del cáncer de piel no melanomas que incluye: diagnostico, estadiaje y tratamiento</t>
  </si>
  <si>
    <t>Mujeres con citología anormal con colposcopía</t>
  </si>
  <si>
    <t>Mujeres con citología anormal con examen de crioterapia o CONO LEEP</t>
  </si>
  <si>
    <t>Niña protegida con vacuna vph</t>
  </si>
  <si>
    <t>Población informada y sensibilizada en el cuidado de la salud del cáncer de cérvix, cáncer de mama, cáncer gástrico, cáncer de próstata y cáncer de pulmón</t>
  </si>
  <si>
    <t>Mujeres mayores de 18 años con consejería en cáncer de cérvix</t>
  </si>
  <si>
    <t>Mujeres mayores de 18 años con consejería en cáncer de mama</t>
  </si>
  <si>
    <t>Mujeres de 40 a 65 años con mamografía bilateral</t>
  </si>
  <si>
    <t>Personas con consejería en la prevención del cáncer gástrico</t>
  </si>
  <si>
    <t>Varones mayores de 18 años con consejería en la prevención del cáncer de próstata</t>
  </si>
  <si>
    <t>Varones de 50 a 70 años con examen de tacto prostático por vía rectal</t>
  </si>
  <si>
    <t>Varones de 50 a 70 años con dosaje de PSA</t>
  </si>
  <si>
    <t>Población en edad escolar con consejería en prevención del cáncer de pulmón</t>
  </si>
  <si>
    <t>Población laboral con consejería en prevención del cáncer de pulmón</t>
  </si>
  <si>
    <t>Personas de 45 a 65 años con endoscopia digestiva alta</t>
  </si>
  <si>
    <t>Tamizaje en mujeres para detección de cáncer de cuello uterino</t>
  </si>
  <si>
    <t>Determinación del estadio clínico y tratamiento del cáncer de cuello uterino</t>
  </si>
  <si>
    <t>Determinación del estadio clínico y tratamiento del cáncer de mama</t>
  </si>
  <si>
    <t>Diagnóstico y tratamiento médico de leucemia</t>
  </si>
  <si>
    <t>Monitoreo, supervisión, evaluación y control de prevención y control del cáncer</t>
  </si>
  <si>
    <t>Desarrollo de normas y guías técnicas en prevención y control del cáncer</t>
  </si>
  <si>
    <t>Proteger a la niña con aplicación de vacuna vph</t>
  </si>
  <si>
    <t>Persona</t>
  </si>
  <si>
    <t>Monto Ejecutado y Avance de Ejecución Financiera del Programa Presupuestal Prevención y Control del Cáncer según Departamento, Mayo 2015</t>
  </si>
  <si>
    <t>Alerta de Niveles Bajos en la Ejecución Financiera (menor a 31.25%) para Principales Productos del Programa Presupuestal Prevención y Control del Cáncer, Mayo 2015</t>
  </si>
  <si>
    <t>Ejecución Financiera del Programa Presupuestal Reducción de Delitos y Faltas que Afectan la Seguridad Ciudadana según Pliego, Mayo 2015</t>
  </si>
  <si>
    <t>Ejecución Financiera del Programa Presupuestal Reducción de Delitos y Faltas que Afectan la Seguridad Ciudadana según Departamento, Mayo 2015</t>
  </si>
  <si>
    <t>Ejecución Financiera del Programa Presupuestal Reducción de Delitos y Faltas que Afectan la Seguridad Ciudadana según Principales Productos, Mayo 2015</t>
  </si>
  <si>
    <t>Ejecución Financiera del Programa Presupuestal Reducción de Delitos y Faltas que Afectan la Seguridad Ciudadana según Principales Actividades, Mayo 2015</t>
  </si>
  <si>
    <t>Patrullaje por sector</t>
  </si>
  <si>
    <t>Comunidad organizada a favor de la seguridad ciudadana</t>
  </si>
  <si>
    <t>Operaciones policiales para reducir los delitos y faltas</t>
  </si>
  <si>
    <t>Comisarías con las condiciones básicas para el servicio a la comunidad</t>
  </si>
  <si>
    <t>Sub unidades especializadas con las condiciones básicas para operaciones policiales</t>
  </si>
  <si>
    <t>Gestión del programa</t>
  </si>
  <si>
    <t>Seguimiento y evaluación del programa</t>
  </si>
  <si>
    <t>Patrullaje policial por sector</t>
  </si>
  <si>
    <t>Planificación del patrullaje por sector</t>
  </si>
  <si>
    <t>Patrullaje municipal por sector - serenazgo</t>
  </si>
  <si>
    <t>Mantenimiento y reposición de mobiliario y equipos informáticos de las comisarías</t>
  </si>
  <si>
    <t>Mantenimiento y reposición de armamento, munición y equipo policial de las comisarías</t>
  </si>
  <si>
    <t>Acceso a sistemas policiales y de otras entidades</t>
  </si>
  <si>
    <t>Mantenimiento y reposición de mobiliario y equipos informáticos de las sub unidades especializadas</t>
  </si>
  <si>
    <t>Mantenimiento y acondicionamiento de la infraestructura de las sub unidades especializadas</t>
  </si>
  <si>
    <t>Asistencia técnica y administrativa a los comites de seguridad ciudadana</t>
  </si>
  <si>
    <t>Capacitación al personal de las OPC para el desarrollo de acciones preventivas</t>
  </si>
  <si>
    <t>Comunidad recibe acciones de prevención en el marco del plan de seguridad ciudadana</t>
  </si>
  <si>
    <t>Comisarias aplican acciones de prevención mediante sus oficinas de participación ciudadana</t>
  </si>
  <si>
    <t>Mantenimiento preventivo y correctivo de la infraestructura de las comisarías</t>
  </si>
  <si>
    <t>Mantenimiento y reposición de vehículo para patrullaje por sector</t>
  </si>
  <si>
    <t>Operaciones policiales de las comisarías para reducir los delitos y faltas</t>
  </si>
  <si>
    <t>Operaciones policiales de las sub unidades especializadas para reducir los delitos y faltas</t>
  </si>
  <si>
    <t>Mantenimiento y reposición de vehículos para operaciones policiales</t>
  </si>
  <si>
    <t>Acción</t>
  </si>
  <si>
    <t>Sector</t>
  </si>
  <si>
    <t>Documento</t>
  </si>
  <si>
    <t>Equipo</t>
  </si>
  <si>
    <t>Comisaria</t>
  </si>
  <si>
    <t>Sub unidad especializada</t>
  </si>
  <si>
    <t>Comité</t>
  </si>
  <si>
    <t>Vehículos</t>
  </si>
  <si>
    <t>Operación</t>
  </si>
  <si>
    <t>Monto Ejecutado y Avance de Ejecución Financiera del Programa Presupuestal Reducción de Delitos y Faltas que Afectan la Seguridad Ciudadana según Departamento, Mayo 2015</t>
  </si>
  <si>
    <t>Alerta de Niveles Bajos en la Ejecución Financiera (menor a 31.25%) para Principales Productos del Programa Presupuestal Reducción de Delitos y Faltas que Afectan la Seguridad Ciudadana, Mayo 2015</t>
  </si>
  <si>
    <t>Ejecución Financiera del Programa Presupuestal Reducción del Tráfico Ilícito de Drogas según Pliego, Mayo 2015</t>
  </si>
  <si>
    <t>Ejecución Financiera del Programa Presupuestal Reducción del Tráfico Ilícito de Drogas según Departamento, Mayo 2015</t>
  </si>
  <si>
    <t>Ejecución Financiera del Programa Presupuestal Reducción del Tráfico Ilícito de Drogas según Principales Productos, Mayo 2015</t>
  </si>
  <si>
    <t>Ejecución Financiera del Programa Presupuestal Reducción del Tráfico Ilícito de Drogas según Principales Actividades, Mayo 2015</t>
  </si>
  <si>
    <t>Operaciones de interdicción contra el tráfico ilícito de drogas</t>
  </si>
  <si>
    <t>Droga destruida y custodia de insumos químicos y productos fiscalizados</t>
  </si>
  <si>
    <t>Hectáreas reducidas de cultivos ilícitos de hoja de coca</t>
  </si>
  <si>
    <t>Bienes registrables incautados por lavado de activos</t>
  </si>
  <si>
    <t>Procesos judiciales con intervención de la procuraduría pública contra el tráfico ilícito de drogas y lavado de activos</t>
  </si>
  <si>
    <t>Investigaciones científicas para la detección de innovaciones tecnológicas en la producción de drogas ilícitas</t>
  </si>
  <si>
    <t>Diligencias periciales de apoyo a la investigación policial contra el tráfico ilícito de drogas</t>
  </si>
  <si>
    <t>Diligencias periciales de apoyo a la investigación policial contra el lavado de activos</t>
  </si>
  <si>
    <t>Operaciones de seguridad para la reducción de las áreas de cultivo ilícito de hoja de coca</t>
  </si>
  <si>
    <t>Investigaciones policiales contra el lavado de activos</t>
  </si>
  <si>
    <t>Búsqueda y análisis de información para acciones de inteligencia</t>
  </si>
  <si>
    <t>Planeamiento y ejecución de operaciones policiales contra el tráfico ilícito de drogas</t>
  </si>
  <si>
    <t>Control e intervención de garitas</t>
  </si>
  <si>
    <t>Investigaciones policiales contra el tráfico ilícito de drogas e insumos químicos y productos fiscalizados</t>
  </si>
  <si>
    <t>Soporte aéreo para la interdicción contra el tráfico ilícito de drogas</t>
  </si>
  <si>
    <t>Control y almacenamiento temporal de drogas ilícitas, insumos químicos y productos fiscalizados</t>
  </si>
  <si>
    <t>Reducción de hectáreas de plantaciones ilegales de coca y destrucción de almacigos de coca</t>
  </si>
  <si>
    <t>Soporte aéreo para la reducción de las áreas de cultivo ilícito de hoja de coca</t>
  </si>
  <si>
    <t>Intervención de la procuraduría pública contra el tráfico ilícito de drogas y lavado de activos en las diligencias de investigación preliminar</t>
  </si>
  <si>
    <t>Intervención de la procuraduría pública contra el tráfico ilícito de drogas y lavado de activos en las diligencias del proceso judicial</t>
  </si>
  <si>
    <t>Intervención de la procuraduría pública contra el tráfico ilícito de drogas y lavado de activos en la ejecución de sentencia</t>
  </si>
  <si>
    <t>Mantenimiento de vehículos de bases y locales antidrogas a nivel nacional</t>
  </si>
  <si>
    <t>Mantenimiento preventivo y correctivo de bases y locales antidrogas a nivel nacional</t>
  </si>
  <si>
    <t>Reposición de equipamiento básico y especializado</t>
  </si>
  <si>
    <t>Almacenamiento, control y destrucción por incineración de la droga decomisada</t>
  </si>
  <si>
    <t>Almacenamiento, control, transferencia y/o devolución de insumos químicos y productos fiscalizados</t>
  </si>
  <si>
    <t>Asistencia a la población por el programa de responsabilidad social</t>
  </si>
  <si>
    <t>Investigación</t>
  </si>
  <si>
    <t>Peritaje</t>
  </si>
  <si>
    <t>Hora de vuelo</t>
  </si>
  <si>
    <t>Kilogramo</t>
  </si>
  <si>
    <t>Hectárea</t>
  </si>
  <si>
    <t>Local</t>
  </si>
  <si>
    <t>Monto Ejecutado y Avance de Ejecución Financiera del Programa Presupuestal Reducción del Tráfico Ilícito de Drogas según Departamento, Mayo 2015</t>
  </si>
  <si>
    <t>Alerta de Niveles Bajos en la Ejecución Financiera (menor a 31.25%) para Principales Productos del Programa Presupuestal Reducción del Tráfico Ilícito de Drogas, Mayo 2015</t>
  </si>
  <si>
    <t>Ejecución Financiera del Programa Presupuestal Lucha Contra el Terrorismo según Pliego, Mayo 2015</t>
  </si>
  <si>
    <t>Ejecución Financiera del Programa Presupuestal Lucha Contra el Terrorismo según Departamento, Mayo 2015</t>
  </si>
  <si>
    <t>Ejecución Financiera del Programa Presupuestal Lucha Contra el Terrorismo según Principales Productos, Mayo 2015</t>
  </si>
  <si>
    <t>Ejecución Financiera del Programa Presupuestal Lucha Contra el Terrorismo según Principales Actividades, Mayo 2015</t>
  </si>
  <si>
    <t>Fuerzas del orden con capacidades operativas adecuadas</t>
  </si>
  <si>
    <t>Operaciones y acciones militares y policiales</t>
  </si>
  <si>
    <t>Reposición del armamento, material y equipo para las fuerzas del orden</t>
  </si>
  <si>
    <t>Mantenimiento y reparación de armamento, material y equipos</t>
  </si>
  <si>
    <t>Captación y capacitación del personal de las fuerzas del orden</t>
  </si>
  <si>
    <t>Mantenimiento de instalaciones militares y policiales</t>
  </si>
  <si>
    <t>Planeamiento y ejecución de las operaciones y acciones policiales</t>
  </si>
  <si>
    <t>Planeamiento y ejecución de las operaciones y acciones militares</t>
  </si>
  <si>
    <t>Organización de la población para la autodefensa</t>
  </si>
  <si>
    <t>Operaciones de información y sensibilización</t>
  </si>
  <si>
    <t>Instalación</t>
  </si>
  <si>
    <t>Monto Ejecutado y Avance de Ejecución Financiera del Programa Presupuestal Lucha Contra el Terrorismo según Departamento, Mayo 2015</t>
  </si>
  <si>
    <t>Alerta de Niveles Bajos en la Ejecución Financiera (menor a 31.25%) para Principales Productos del Programa Presupuestal Lucha Contra el Terrorismo, Mayo 2015</t>
  </si>
  <si>
    <t>Ejecución Financiera del Programa Presupuestal Contrataciones Públicas Eficientes según Pliego, Mayo 2015</t>
  </si>
  <si>
    <t>Ejecución Financiera del Programa Presupuestal Contrataciones Públicas Eficientes según Departamento, Mayo 2015</t>
  </si>
  <si>
    <t>Ejecución Financiera del Programa Presupuestal Contrataciones Públicas Eficientes según Principales Productos, Mayo 2015</t>
  </si>
  <si>
    <t>Ejecución Financiera del Programa Presupuestal Contrataciones Públicas Eficientes según Principales Actividades, Mayo 2015</t>
  </si>
  <si>
    <t>Servidores públicos y proveedores del estado con capacidades para la gestión de las contrataciones con el estado</t>
  </si>
  <si>
    <t>Instrumentos implementados para la contratación pública a nivel nacional</t>
  </si>
  <si>
    <t>Expedientes supervisados mejoran contrataciones públicas y generan valor agregado</t>
  </si>
  <si>
    <t>Proveedores habilitados para participar en las contrataciones públicas</t>
  </si>
  <si>
    <t>Aprobación y/o actualización de fichas técnicas y Difusión de la modalidad de subasta inversa para la Adquisición de bienes y servicios comunes.</t>
  </si>
  <si>
    <t>Diseñar y promover mecanismos adicionales que generen mejores prácticas en los usuarios del sistema de compras públicas</t>
  </si>
  <si>
    <t>Implementación de catálogos electrónicos de convenio marco</t>
  </si>
  <si>
    <t>Monitoreo del sistema de Contratación pública a través de acciones de supervisión a procesos de compra</t>
  </si>
  <si>
    <t>Acompañamiento técnico a las entidades públicas contratantes seleccionadas</t>
  </si>
  <si>
    <t>Atención de denuncias en materia de contratación pública presentadas ante el OSCE</t>
  </si>
  <si>
    <t>Resolución de expedientes administrativos sancionadores y recursos de reconsideración</t>
  </si>
  <si>
    <t>Investigación, difusión y orientación para mejorar las contrataciones públicas</t>
  </si>
  <si>
    <t>Implementación de nuevos servicios en las oficinas desconcentradas</t>
  </si>
  <si>
    <t>Mantenimiento e implementación de sistemas de las contrataciones públicas</t>
  </si>
  <si>
    <t>Capacitación de los operadores públicos en materia de contrataciones</t>
  </si>
  <si>
    <t>Mejoramiento de los módulos del SEACE</t>
  </si>
  <si>
    <t>Mantenimiento del catálogo único de bienes, servicios y obras</t>
  </si>
  <si>
    <t>Difusión de las actas de conciliación, laudos, sentencias que resuelven el recurso de anulación</t>
  </si>
  <si>
    <t>Solución de controversias durante el proceso de selección</t>
  </si>
  <si>
    <t>Desarrollo de procedimientos registrales estandarizados</t>
  </si>
  <si>
    <t>Atención de operaciones registrales</t>
  </si>
  <si>
    <t>Atención de solicitudes de información registral</t>
  </si>
  <si>
    <t>Fiscalización de veracidad de la información de los expedientes de proveedores</t>
  </si>
  <si>
    <t>Informe técnico</t>
  </si>
  <si>
    <t>Catálogo electrónico</t>
  </si>
  <si>
    <t>Control realizado</t>
  </si>
  <si>
    <t>Institución</t>
  </si>
  <si>
    <t>Denuncia atendida</t>
  </si>
  <si>
    <t>Expediente resuelto</t>
  </si>
  <si>
    <t>Items</t>
  </si>
  <si>
    <t>Procedimientos</t>
  </si>
  <si>
    <t>Expediente tramitado</t>
  </si>
  <si>
    <t>Atención</t>
  </si>
  <si>
    <t>Expediente procesado</t>
  </si>
  <si>
    <t>Monto Ejecutado y Avance de Ejecución Financiera del Programa Presupuestal Contrataciones Públicas Eficientes según Departamento, Mayo 2015</t>
  </si>
  <si>
    <t>Alerta de Niveles Bajos en la Ejecución Financiera (menor a 31.25%) para Principales Productos del Programa Presupuestal Contrataciones Públicas Eficientes, Mayo 2015</t>
  </si>
  <si>
    <t>Ejecución Financiera del Programa Presupuestal Gestión Sostenible de Recursos Naturales y Diversidad Biológica según Pliego, Mayo 2015</t>
  </si>
  <si>
    <t>Ejecución Financiera del Programa Presupuestal Gestión Sostenible de Recursos Naturales y Diversidad Biológica según Departamento, Mayo 2015</t>
  </si>
  <si>
    <t>Ejecución Financiera del Programa Presupuestal Gestión Sostenible de Recursos Naturales y Diversidad Biológica según Principales Productos, Mayo 2015</t>
  </si>
  <si>
    <t>Ejecución Financiera del Programa Presupuestal Gestión Sostenible de Recursos Naturales y Diversidad Biológica según Principales Actividades, Mayo 2015</t>
  </si>
  <si>
    <t>Instituciones públicas con capacidades para la conservación y/o aprovechamiento sostenible de los recursos naturales y la diversidad biológica</t>
  </si>
  <si>
    <t>Organizaciones cuentan con información sistematizada sobre conservación y aprovechamiento</t>
  </si>
  <si>
    <t>Instituciones cuentan con alternativas de aprovechamiento sostenible de los recursos naturales y diversidad biológica</t>
  </si>
  <si>
    <t>Organizaciones cuentan con financiamiento para la conservación de los recursos naturales y la diversidad biológica</t>
  </si>
  <si>
    <t>Gobiernos sub nacionales cuentan con zonificación económica ecológica y ordenamiento territorial</t>
  </si>
  <si>
    <t>Organizaciones capacitadas en la conservación y/o aprovechamiento de los recursos naturales y la diversidad biológica</t>
  </si>
  <si>
    <t>Bosques con acciones de conservación</t>
  </si>
  <si>
    <t>Empresas supervisadas y fiscalizadas en el cumplimiento de los compromisos y la legislación ambiental</t>
  </si>
  <si>
    <t>Supervisión ambiental directa al administrado</t>
  </si>
  <si>
    <t>Aplicación del procedimiento administrativo sancionador o incentivos</t>
  </si>
  <si>
    <t>Capacitación y asistencia técnica en gestión de los recursos naturales y de la diversidad biológica en los tres niveles de gobierno</t>
  </si>
  <si>
    <t>Generación, administración y difusión del sistema nacional de acceso a los recursos genéticos</t>
  </si>
  <si>
    <t>Generación, administración y difusión del sistema de monitoreo del estado de los recursos naturales y diversidad biológica</t>
  </si>
  <si>
    <t>Conservación de bosques por parte de las comunidades a través de transferencias directamente condicionadas y otros mecanismos de incentivos.</t>
  </si>
  <si>
    <t>Capacitación y asistencia tecnica para proyectos económicos y prácticas de conservación de bosques</t>
  </si>
  <si>
    <t>Seguimiento y monitoreo a la conservación de bosques</t>
  </si>
  <si>
    <t>Implementación de procesos de ordenamiento territorial</t>
  </si>
  <si>
    <t>Elaboración y difusión de instrumentos técnicos normativos para la evaluación, supervisión y fiscalización ambiental</t>
  </si>
  <si>
    <t>Vigilancia y monitoreo de la calidad ambiental y control de agentes contaminantes</t>
  </si>
  <si>
    <t>Supervisión</t>
  </si>
  <si>
    <t>Resolución</t>
  </si>
  <si>
    <t>Instrumentos</t>
  </si>
  <si>
    <t>Monto Ejecutado y Avance de Ejecución Financiera del Programa Presupuestal Gestión Sostenible de Recursos Naturales y Diversidad Biológica según Departamento, Mayo 2015</t>
  </si>
  <si>
    <t>Alerta de Niveles Bajos en la Ejecución Financiera (menor a 31.25%) para Principales Productos del Programa Presupuestal Gestión Sostenible de Recursos Naturales y Diversidad Biológica, Mayo 2015</t>
  </si>
  <si>
    <t>Ejecución Financiera del Programa Presupuestal Gestión Integral de Residuos Sólidos según Pliego, Mayo 2015</t>
  </si>
  <si>
    <t>Ejecución Financiera del Programa Presupuestal Gestión Integral de Residuos Sólidos según Departamento, Mayo 2015</t>
  </si>
  <si>
    <t>Ejecución Financiera del Programa Presupuestal Gestión Integral de Residuos Sólidos según Principales Productos, Mayo 2015</t>
  </si>
  <si>
    <t>Ejecución Financiera del Programa Presupuestal Gestión Integral de Residuos Sólidos según Principales Actividades, Mayo 2015</t>
  </si>
  <si>
    <t>Empresas cuentan con información para el cambio de patrones de producción y consumo</t>
  </si>
  <si>
    <t>Entidades con sistema de gestión integral de residuos sólidos</t>
  </si>
  <si>
    <t>Consumidores con educación ambiental para la participación ciudadana en el manejo de residuos sólidos</t>
  </si>
  <si>
    <t>Entidades fiscalizadas para el cumplimiento de la legislación ambiental en materia de residuos sólidos</t>
  </si>
  <si>
    <t>Gobiernos locales ejecutan actividades de segregación y recolección selectiva de residuos sólidos</t>
  </si>
  <si>
    <t>Promoción de instrumentos económicos, financieros y la ecoeficiencia en gestión de residuos sólidos</t>
  </si>
  <si>
    <t>Sensibilización a productores respecto al ciclo de vida de productos y degradación ambiental por el uso intensivo de los recursos naturales</t>
  </si>
  <si>
    <t>Capacitación en la gestión y manejo de residuos sólidos</t>
  </si>
  <si>
    <t>Asistencia técnica a los gobiernos locales para la gestión y manejo adecuado de residuos sólidos municipales</t>
  </si>
  <si>
    <t>Manejo de residuos sólidos municipales</t>
  </si>
  <si>
    <t>Manejo de residuos sólidos no municipales</t>
  </si>
  <si>
    <t>Difusión de la educación ambiental y participación ciudadana en el manejo de residuos sólidos</t>
  </si>
  <si>
    <t>Monitoreo de la gestión y manejo de residuos sólidos municipales</t>
  </si>
  <si>
    <t>Fiscalización y control en materia de residuos sólidos</t>
  </si>
  <si>
    <t>Segregacion en la fuente y recolección selectiva de residuos sólidos municipales</t>
  </si>
  <si>
    <t>Difusión del sistema de bolsa de residuos y otros instrumentos para incentivar mercados de reciclaje</t>
  </si>
  <si>
    <t>Empresa</t>
  </si>
  <si>
    <t>Eventos</t>
  </si>
  <si>
    <t>Municipio</t>
  </si>
  <si>
    <t>Entidad</t>
  </si>
  <si>
    <t>Campaña</t>
  </si>
  <si>
    <t>Monto Ejecutado y Avance de Ejecución Financiera del Programa Presupuestal Gestión Integral de Residuos Sólidos según Departamento, Mayo 2015</t>
  </si>
  <si>
    <t>Alerta de Niveles Bajos en la Ejecución Financiera (menor a 31.25%) para Principales Productos del Programa Presupuestal Gestión Integral de Residuos Sólidos, Mayo 2015</t>
  </si>
  <si>
    <t>Ejecución Financiera del Programa Presupuestal Mejora de la Sanidad Animal según Pliego, Mayo 2015</t>
  </si>
  <si>
    <t>Ejecución Financiera del Programa Presupuestal Mejora de la Sanidad Animal según Departamento, Mayo 2015</t>
  </si>
  <si>
    <t>Ejecución Financiera del Programa Presupuestal Mejora de la Sanidad Animal según Principales Productos, Mayo 2015</t>
  </si>
  <si>
    <t>Ejecución Financiera del Programa Presupuestal Mejora de la Sanidad Animal según Principales Actividades, Mayo 2015</t>
  </si>
  <si>
    <t>Productores pecuarios con animales protegidos de la introducción y diseminación de enfermedades reglamentadas (bajo el control del SENASA)</t>
  </si>
  <si>
    <t>Productor pecuario con menor presencia de enfermedades en sus animales por el control sanitario</t>
  </si>
  <si>
    <t>Productor pecuario con mercancías pecuarias que cuentan con acceso a mercados para la exportación con adecuadas condiciones sanitarias</t>
  </si>
  <si>
    <t>Control de establecimientos pecuarios</t>
  </si>
  <si>
    <t>Control de importación, tránsito internacional y movimiento interno de mercancías pecuarias</t>
  </si>
  <si>
    <t>Control de mercancías pecuarias para la exportación</t>
  </si>
  <si>
    <t>Diagnóstico de enfermedades exóticas y re-emergentes</t>
  </si>
  <si>
    <t>Diagnóstico de enfermedades presentes</t>
  </si>
  <si>
    <t>Vigilancia activa zoosanitaria de las enfermedades</t>
  </si>
  <si>
    <t>Vigilancia activa zoosanitaria de las enfermedades exóticas</t>
  </si>
  <si>
    <t>Vigilancia pasiva zoosanitaria de las enfermedades presentes</t>
  </si>
  <si>
    <t>Gestiones para la apertura y mantenimiento de mercados</t>
  </si>
  <si>
    <t>Prevención, control y erradicación de enfermedades en los animales</t>
  </si>
  <si>
    <t>Establecimiento</t>
  </si>
  <si>
    <t>Certificado</t>
  </si>
  <si>
    <t>Diagnostico</t>
  </si>
  <si>
    <t>Animal</t>
  </si>
  <si>
    <t>Animal atendido</t>
  </si>
  <si>
    <t>Unidad</t>
  </si>
  <si>
    <t>Monto Ejecutado y Avance de Ejecución Financiera del Programa Presupuestal Mejora de la Sanidad Animal según Departamento, Mayo 2015</t>
  </si>
  <si>
    <t>Alerta de Niveles Bajos en la Ejecución Financiera (menor a 31.25%) para Principales Productos del Programa Presupuestal Mejora de la Sanidad Animal, Mayo 2015</t>
  </si>
  <si>
    <t>Ejecución Financiera del Programa Presupuestal Mejora y Mantenimiento de la Sanidad Vegetal según Pliego, Mayo 2015</t>
  </si>
  <si>
    <t>Ejecución Financiera del Programa Presupuestal Mejora y Mantenimiento de la Sanidad Vegetal según Departamento, Mayo 2015</t>
  </si>
  <si>
    <t>Ejecución Financiera del Programa Presupuestal Mejora y Mantenimiento de la Sanidad Vegetal según Principales Productos, Mayo 2015</t>
  </si>
  <si>
    <t>Ejecución Financiera del Programa Presupuestal Mejora y Mantenimiento de la Sanidad Vegetal según Principales Actividades, Mayo 2015</t>
  </si>
  <si>
    <t>Productores agrícolas con menor presencia de plagas priorizadas</t>
  </si>
  <si>
    <t>Productores agrícolas con cultivos protegidos de la introducción y dispersión de plagas reglamentadas</t>
  </si>
  <si>
    <t>Productores con capacidad disponible para el cumplimiento de restricciones fitosanitarias de los mercados de destino</t>
  </si>
  <si>
    <t>Análisis de riesgo de plagas</t>
  </si>
  <si>
    <t>Atención de alertas o emergencias fitosanitarias</t>
  </si>
  <si>
    <t>Certificación fitosanitaria</t>
  </si>
  <si>
    <t>Control y/o erradicación de plagas priorizadas</t>
  </si>
  <si>
    <t>Diagnostico de plagas de productos vegetales</t>
  </si>
  <si>
    <t>Diagnostico de plagas de productos vegetales importados</t>
  </si>
  <si>
    <t>Inspección y control del ingreso de plantas, productos vegetales y otros artículos reglamentados</t>
  </si>
  <si>
    <t>Vigilancia fitosanitaria de plagas presentes</t>
  </si>
  <si>
    <t>Vigilancia fitosanitaria preventiva de plagas no presentes</t>
  </si>
  <si>
    <t>Gestión de acceso de nuevos productos a mercados internacionales</t>
  </si>
  <si>
    <t>Estudios de tratamientos fitosanitarios</t>
  </si>
  <si>
    <t>Estudio</t>
  </si>
  <si>
    <t>Brote</t>
  </si>
  <si>
    <t>Inspección</t>
  </si>
  <si>
    <t>Monto Ejecutado y Avance de Ejecución Financiera del Programa Presupuestal Mejora y Mantenimiento de la Sanidad Vegetal según Departamento, Mayo 2015</t>
  </si>
  <si>
    <t>Alerta de Niveles Bajos en la Ejecución Financiera (menor a 31.25%) para Principales Productos del Programa Presupuestal Mejora y Mantenimiento de la Sanidad Vegetal, Mayo 2015</t>
  </si>
  <si>
    <t>Ejecución Financiera del Programa Presupuestal Mejora de la Inocuidad Agroalimentaria según Pliego, Mayo 2015</t>
  </si>
  <si>
    <t>Ejecución Financiera del Programa Presupuestal Mejora de la Inocuidad Agroalimentaria según Departamento, Mayo 2015</t>
  </si>
  <si>
    <t>Ejecución Financiera del Programa Presupuestal Mejora de la Inocuidad Agroalimentaria según Principales Productos, Mayo 2015</t>
  </si>
  <si>
    <t>Ejecución Financiera del Programa Presupuestal Mejora de la Inocuidad Agroalimentaria según Principales Actividades, Mayo 2015</t>
  </si>
  <si>
    <t>Actores de la cadena agroalimentaria aplicando buenas prácticas de producción, higiene, procesamiento, almacenamiento y distribución</t>
  </si>
  <si>
    <t>Consumidores informados sobre alimentos agropecuarios primarios y piensos que cumplan con estándares sanitarios (inocuos)</t>
  </si>
  <si>
    <t>Autorización en la cadena agroalimentaria</t>
  </si>
  <si>
    <t>Campaña de sensibilización a consumidores</t>
  </si>
  <si>
    <t>Capacitación agroalimentaria sin considerar consumidores</t>
  </si>
  <si>
    <t>Implementación y Difusión de normas</t>
  </si>
  <si>
    <t>Seguimiento de la inocuidad de alimentos agropecuarios primarios y piensos</t>
  </si>
  <si>
    <t>Vigilancia sanitaria de alimentos agropecuarios primarios y piensos</t>
  </si>
  <si>
    <t>Servicio de analisis de alimentos</t>
  </si>
  <si>
    <t>Registro</t>
  </si>
  <si>
    <t>Persona capacitada</t>
  </si>
  <si>
    <t>Análisis</t>
  </si>
  <si>
    <t>Monto Ejecutado y Avance de Ejecución Financiera del Programa Presupuestal Mejora de la Inocuidad Agroalimentaria según Departamento, Mayo 2015</t>
  </si>
  <si>
    <t>Alerta de Niveles Bajos en la Ejecución Financiera (menor a 31.25%) para Principales Productos del Programa Presupuestal Mejora de la Inocuidad Agroalimentaria, Mayo 2015</t>
  </si>
  <si>
    <t>Ejecución Financiera del Programa Presupuestal Aprovechamiento de los Recursos Hídricos para Uso Agrario según Pliego, Mayo 2015</t>
  </si>
  <si>
    <t>Ejecución Financiera del Programa Presupuestal Aprovechamiento de los Recursos Hídricos para Uso Agrario según Departamento, Mayo 2015</t>
  </si>
  <si>
    <t>Ejecución Financiera del Programa Presupuestal Aprovechamiento de los Recursos Hídricos para Uso Agrario según Principales Productos, Mayo 2015</t>
  </si>
  <si>
    <t>Ejecución Financiera del Programa Presupuestal Aprovechamiento de los Recursos Hídricos para Uso Agrario según Principales Actividades, Mayo 2015</t>
  </si>
  <si>
    <t>Productores agrarios con competencias para el aprovechamiento del recurso hídrico para uso agrario</t>
  </si>
  <si>
    <t>Productores agrarios informados sobre el aprovechamiento del recurso hídrico para uso agrario</t>
  </si>
  <si>
    <t>Asistencia técnica a productores agrarios en prácticas de riego</t>
  </si>
  <si>
    <t>Promoción de la infraestructura hidráulica</t>
  </si>
  <si>
    <t>Programa de riego tecnificado</t>
  </si>
  <si>
    <t>Sensibilización a productores agrarios para el aprovechamiento del recurso hídrico para uso agrario</t>
  </si>
  <si>
    <t>Desarrollo de capacidades a productores agrarios</t>
  </si>
  <si>
    <t>Generación de información y estudios de investigación para aprovechamiento del recurso hídrico para uso agrario</t>
  </si>
  <si>
    <t>Difusión de campañas informativas a productores agrarios</t>
  </si>
  <si>
    <t>Asistencia técnica</t>
  </si>
  <si>
    <t>Taller</t>
  </si>
  <si>
    <t>Capacitación</t>
  </si>
  <si>
    <t>Monto Ejecutado y Avance de Ejecución Financiera del Programa Presupuestal Aprovechamiento de los Recursos Hídricos para Uso Agrario según Departamento, Mayo 2015</t>
  </si>
  <si>
    <t>Alerta de Niveles Bajos en la Ejecución Financiera (menor a 31.25%) para Principales Productos del Programa Presupuestal Aprovechamiento de los Recursos Hídricos para Uso Agrario, Mayo 2015</t>
  </si>
  <si>
    <t>Ejecución Financiera del Programa Presupuestal Acceso y Uso de la Electrificación Rural según Pliego, Mayo 2015</t>
  </si>
  <si>
    <t>Ejecución Financiera del Programa Presupuestal Acceso y Uso de la Electrificación Rural según Departamento, Mayo 2015</t>
  </si>
  <si>
    <t>Ejecución Financiera del Programa Presupuestal Acceso y Uso de la Electrificación Rural según Principales Productos, Mayo 2015</t>
  </si>
  <si>
    <t>Ejecución Financiera del Programa Presupuestal Acceso y Uso de la Electrificación Rural según Principales Actividades, Mayo 2015</t>
  </si>
  <si>
    <t>Poblador rural capacitado en uso eficiente de la energía eléctrica</t>
  </si>
  <si>
    <t>Poblador rural capacitado en usos productivos de la energía eléctrica</t>
  </si>
  <si>
    <t>Hogar con suministro eléctrico en el ámbito rural</t>
  </si>
  <si>
    <t>Capacitaciones a las unidades productivas familiares en temas de usos productivos</t>
  </si>
  <si>
    <t>Capacitaciones a los pobladores rurales en temas de uso eficiente</t>
  </si>
  <si>
    <t>Asistencia técnica a unidades formuladoras y evaluadoras para implementacion de los proyectos</t>
  </si>
  <si>
    <t>Transferencia para mejoramiento de la electrificación rural - FONER II</t>
  </si>
  <si>
    <t>Identificación y priorización de localidades de intervenciones con proyectos</t>
  </si>
  <si>
    <t>Transferencia a entidades para proyectos de electrificación</t>
  </si>
  <si>
    <t>Hogar capacitado</t>
  </si>
  <si>
    <t>Transferencias financieras</t>
  </si>
  <si>
    <t>Monto Ejecutado y Avance de Ejecución Financiera del Programa Presupuestal Acceso y Uso de la Electrificación Rural según Departamento, Mayo 2015</t>
  </si>
  <si>
    <t>Alerta de Niveles Bajos en la Ejecución Financiera (menor a 31.25%) para Principales Productos del Programa Presupuestal Acceso y Uso de la Electrificación Rural, Mayo 2015</t>
  </si>
  <si>
    <t>Ejecución Financiera del Programa Presupuestal Acceso y Uso Adecuado de los Servicios Públicos de Telecomunicaciones e Información Asociados según Pliego, Mayo 2015</t>
  </si>
  <si>
    <t>Ejecución Financiera del Programa Presupuestal Acceso y Uso Adecuado de los Servicios Públicos de Telecomunicaciones e Información Asociados según Departamento, Mayo 2015</t>
  </si>
  <si>
    <t>Ejecución Financiera del Programa Presupuestal Acceso y Uso Adecuado de los Servicios Públicos de Telecomunicaciones e Información Asociados según Principales Productos, Mayo 2015</t>
  </si>
  <si>
    <t>Ejecución Financiera del Programa Presupuestal Acceso y Uso Adecuado de los Servicios Públicos de Telecomunicaciones e Información Asociados según Principales Actividades, Mayo 2015</t>
  </si>
  <si>
    <t>Localidades con servicios públicos de telecomunicaciones con financiamiento no reembolsable mediante concurso en zonas focalizadas</t>
  </si>
  <si>
    <t>Estaciones de servicios públicos de telecomunicaciones controlados y supervisados</t>
  </si>
  <si>
    <t>Operadores y usuarios informados sobre normatividad para el desarrollo de los servicios públicos de telecomunicaciones</t>
  </si>
  <si>
    <t>Operadores de servicios públicos de telecomunicaciones con concesión vigente</t>
  </si>
  <si>
    <t>Evaluación de incumplimientos legales y contractuales</t>
  </si>
  <si>
    <t>Fiscalización de pagos de tasas, tributos, entre otros en relación a estados contables de las empresas</t>
  </si>
  <si>
    <t>Gestión de concesiones</t>
  </si>
  <si>
    <t>Gestión de registro de servicios y asignación de frecuencias para explotación de servicios</t>
  </si>
  <si>
    <t>Inspecciones técnicas de supervisión y control para el uso correcto del espectro radioeléctrico</t>
  </si>
  <si>
    <t>Instalación y operación de servicios de telecomunicaciones de internet</t>
  </si>
  <si>
    <t>Instalación y operación de servicios de telecomunicaciones de telefonía fija</t>
  </si>
  <si>
    <t>Instalación y operación de servicios de telecomunicaciones de telefonía móvil</t>
  </si>
  <si>
    <t>Instalación y operación de servicios de telefonía fija de uso público</t>
  </si>
  <si>
    <t>Otorgamiento de permisos de instalación y operación de estaciones</t>
  </si>
  <si>
    <t>Supervisión de los proyectos de las localidades</t>
  </si>
  <si>
    <t>Capacitación en conocimientos básicos de tecnologías de información para garantizar el uso y funcionamiento de los servicios</t>
  </si>
  <si>
    <t>Difusión sobre la utilidad del servicio de internet</t>
  </si>
  <si>
    <t>Difusión sobre normatividad vigente para los servicios públicos de telecomunicaciones y aspectos asociados</t>
  </si>
  <si>
    <t>Elaboración de estudios para la formulación de normas para el desarrollo de los servicios públicos de telecomunicaciones</t>
  </si>
  <si>
    <t>Promoción de proyectos de telecomunicaciones</t>
  </si>
  <si>
    <t>Red nacional de conectividad del estado-REDNACE</t>
  </si>
  <si>
    <t>Fiscalización realizada</t>
  </si>
  <si>
    <t>Operador</t>
  </si>
  <si>
    <t>Localidad</t>
  </si>
  <si>
    <t>Autorización</t>
  </si>
  <si>
    <t>Proyecto</t>
  </si>
  <si>
    <t>Solicitud</t>
  </si>
  <si>
    <t>Monto Ejecutado y Avance de Ejecución Financiera del Programa Presupuestal Acceso y Uso Adecuado de los Servicios Públicos de Telecomunicaciones e Información Asociados según Departamento, Mayo 2015</t>
  </si>
  <si>
    <t>Alerta de Niveles Bajos en la Ejecución Financiera (menor a 31.25%) para Principales Productos del Programa Presupuestal Acceso y Uso Adecuado de los Servicios Públicos de Telecomunicaciones e Información Asociados, Mayo 2015</t>
  </si>
  <si>
    <t>Ejecución Financiera del Programa Presupuestal Prevención y Atención de Incendios, Emergencias Médicas, Rescates y Otros según Pliego, Mayo 2015</t>
  </si>
  <si>
    <t>Ejecución Financiera del Programa Presupuestal Prevención y Atención de Incendios, Emergencias Médicas, Rescates y Otros según Departamento, Mayo 2015</t>
  </si>
  <si>
    <t>Ejecución Financiera del Programa Presupuestal Prevención y Atención de Incendios, Emergencias Médicas, Rescates y Otros según Principales Productos, Mayo 2015</t>
  </si>
  <si>
    <t>Ejecución Financiera del Programa Presupuestal Prevención y Atención de Incendios, Emergencias Médicas, Rescates y Otros según Principales Actividades, Mayo 2015</t>
  </si>
  <si>
    <t>Cuarteles operativos con equipamiento e infraestructura moderna en permanente servicio</t>
  </si>
  <si>
    <t>Bomberos voluntarios y aspirantes desarrollan capacidades a través de la escuela nacional del cuerpo general de bomberos voluntarios del Perú</t>
  </si>
  <si>
    <t>Capacidades de prevención de emergencias desarrolladas en la sociedad civil</t>
  </si>
  <si>
    <t>Fortalecimiento de Capacidades</t>
  </si>
  <si>
    <t>Campañas de prevención</t>
  </si>
  <si>
    <t>Capacitación a bomberos voluntarios</t>
  </si>
  <si>
    <t>Renovación del parque automotor</t>
  </si>
  <si>
    <t>Renovación de equipos, muebles y maquinas</t>
  </si>
  <si>
    <t>Inspección de sistemas contra incendios</t>
  </si>
  <si>
    <t>Mantenimiento de sistemas informáticos y de comunicación a nivel nacional</t>
  </si>
  <si>
    <t>Mantenimiento del parque automotor y equipos de la compañía</t>
  </si>
  <si>
    <t>Mantenimiento de la infraestructura de la compañía</t>
  </si>
  <si>
    <t>Región</t>
  </si>
  <si>
    <t>Monto Ejecutado y Avance de Ejecución Financiera del Programa Presupuestal Prevención y Atención de Incendios, Emergencias Médicas, Rescates y Otros según Departamento, Mayo 2015</t>
  </si>
  <si>
    <t>Alerta de Niveles Bajos en la Ejecución Financiera (menor a 31.25%) para Principales Productos del Programa Presupuestal Prevención y Atención de Incendios, Emergencias Médicas, Rescates y Otros, Mayo 2015</t>
  </si>
  <si>
    <t>Ejecución Financiera del Programa Presupuestal Programa Nacional de Apoyo Directo a los más Pobres según Pliego, Mayo 2015</t>
  </si>
  <si>
    <t>Ejecución Financiera del Programa Presupuestal Programa Nacional de Apoyo Directo a los más Pobres según Departamento, Mayo 2015</t>
  </si>
  <si>
    <t>Ejecución Financiera del Programa Presupuestal Programa Nacional de Apoyo Directo a los más Pobres según Principales Productos, Mayo 2015</t>
  </si>
  <si>
    <t>Ejecución Financiera del Programa Presupuestal Programa Nacional de Apoyo Directo a los más Pobres según Principales Actividades, Mayo 2015</t>
  </si>
  <si>
    <t>Hogares con gestantes, niños, adolescentes y jóvenes hasta 19 años en situación de pobreza reciben incentivos monetarios por cumplir corresponsabilidades con orientación y acompañamiento</t>
  </si>
  <si>
    <t>Verificación el cumplimiento de corresponsabilidades</t>
  </si>
  <si>
    <t>Incorporación de hogares y mantenimiento del padrón de hogares usuarios en situación de pobreza</t>
  </si>
  <si>
    <t>Acompañamiento de los hogares adscritos para informarlos y orientarlos en el cumplimiento de sus corresponsabilidades</t>
  </si>
  <si>
    <t>Entrega de incentivos monetarios condicionados a hogares usuarios en situación de pobreza</t>
  </si>
  <si>
    <t>Entrega de incentivos monetarios condicionados a estudiantes de hogares usuarios</t>
  </si>
  <si>
    <t>Hogar</t>
  </si>
  <si>
    <t>Estudiantes</t>
  </si>
  <si>
    <t>Monto Ejecutado y Avance de Ejecución Financiera del Programa Presupuestal Programa Nacional de Apoyo Directo a los más Pobres según Departamento, Mayo 2015</t>
  </si>
  <si>
    <t>Alerta de Niveles Bajos en la Ejecución Financiera (menor a 31.25%) para Principales Productos del Programa Presupuestal Programa Nacional de Apoyo Directo a los más Pobres, Mayo 2015</t>
  </si>
  <si>
    <t>Ejecución Financiera del Programa Presupuestal Prevención y Tratamiento del Consumo De Drogas según Pliego, Mayo 2015</t>
  </si>
  <si>
    <t>Ejecución Financiera del Programa Presupuestal Prevención y Tratamiento del Consumo De Drogas según Departamento, Mayo 2015</t>
  </si>
  <si>
    <t>Ejecución Financiera del Programa Presupuestal Prevención y Tratamiento del Consumo De Drogas según Principales Productos, Mayo 2015</t>
  </si>
  <si>
    <t>Ejecución Financiera del Programa Presupuestal Prevención y Tratamiento del Consumo De Drogas según Principales Actividades, Mayo 2015</t>
  </si>
  <si>
    <t>Población general atendida en adicciones por consumo de drogas</t>
  </si>
  <si>
    <t>Comunidad organizada para prevenir el consumo de drogas y otros problemas psicosociales</t>
  </si>
  <si>
    <t>Población desarrolla competencias para la prevención del consumo de drogas</t>
  </si>
  <si>
    <t>Población atendida en adicciones por consumo de drogas</t>
  </si>
  <si>
    <t>Transferencia de recursos para la ejecución de proyectos de inversión</t>
  </si>
  <si>
    <t>Transferencia de recursos para la ejecución de actividades</t>
  </si>
  <si>
    <t>Servicio de orientación y consejería habla franco</t>
  </si>
  <si>
    <t>Atención terapéutica en modalidad ambulatoria, de día y residencial para consumidores y dependientes a drogas</t>
  </si>
  <si>
    <t>Atención terapéutica en los establecimientos penitenciarios y centros de medio libre</t>
  </si>
  <si>
    <t>Intervención comunitaria para la prevención del consumo de drogas y otros problemas psicosociales</t>
  </si>
  <si>
    <t>Difusión de contenidos preventivos del consumo de drogas en zonas urbanas y rurales</t>
  </si>
  <si>
    <t>Prevención del consumo de drogas en el ámbito familiar</t>
  </si>
  <si>
    <t>Prevención del consumo de drogas en el ámbito educativo</t>
  </si>
  <si>
    <t>Prevención del consumo de drogas en el ámbito comunitario</t>
  </si>
  <si>
    <t>Atención terapéutica en los centros juveniles de diagnóstico y rehabilitación y servicios de orientación al adolescente (SOA)</t>
  </si>
  <si>
    <t>Atención de personas afectadas por hechos de violencia familiar asociadas al consumo de drogas</t>
  </si>
  <si>
    <t>Transferencia</t>
  </si>
  <si>
    <t>Comunidad</t>
  </si>
  <si>
    <t>Monto Ejecutado y Avance de Ejecución Financiera del Programa Presupuestal Prevención y Tratamiento del Consumo De Drogas según Departamento, Mayo 2015</t>
  </si>
  <si>
    <t>Alerta de Niveles Bajos en la Ejecución Financiera (menor a 31.25%) para Principales Productos del Programa Presupuestal Prevención y Tratamiento del Consumo De Drogas, Mayo 2015</t>
  </si>
  <si>
    <t>Ejecución Financiera del Programa Presupuestal Conservación de la Diversidad Biológica y Aprovechamiento Sostenible de los Recursos Naturales en Área Natural Protegida según Pliego, Mayo 2015</t>
  </si>
  <si>
    <t>Ejecución Financiera del Programa Presupuestal Conservación de la Diversidad Biológica y Aprovechamiento Sostenible de los Recursos Naturales en Área Natural Protegida según Departamento, Mayo 2015</t>
  </si>
  <si>
    <t>Ejecución Financiera del Programa Presupuestal Conservación de la Diversidad Biológica y Aprovechamiento Sostenible de los Recursos Naturales en Área Natural Protegida según Principales Productos, Mayo 2015</t>
  </si>
  <si>
    <t>Ejecución Financiera del Programa Presupuestal Conservación de la Diversidad Biológica y Aprovechamiento Sostenible de los Recursos Naturales en Área Natural Protegida según Principales Actividades, Mayo 2015</t>
  </si>
  <si>
    <t>Áreas naturales protegidas con saneamiento físico y legal</t>
  </si>
  <si>
    <t>Áreas naturales protegidas con control y vigilancia permanente</t>
  </si>
  <si>
    <t>Agentes con derechos para el aprovechamiento sostenible de recursos naturales</t>
  </si>
  <si>
    <t>Restauración de áreas degradadas</t>
  </si>
  <si>
    <t>Representatividad de ecosistemas en el sistema de áreas naturales protegidas mejorada</t>
  </si>
  <si>
    <t>Patrullaje y vigilancia para la protección de áreas naturales</t>
  </si>
  <si>
    <t>Monitoreo y seguimiento de los derechos otorgados</t>
  </si>
  <si>
    <t>Saneamiento físico y legal de áreas naturales protegidas</t>
  </si>
  <si>
    <t>Reforestación y otras estrategias para la restauración de ámbitos degradados en ANP</t>
  </si>
  <si>
    <t>Gestión de la defensa legal del área natural protegida</t>
  </si>
  <si>
    <t>Instrumentos de planificación y desarrollo en áreas naturales protegidas elaborados</t>
  </si>
  <si>
    <t>Operación y mantenimiento de infraestructura</t>
  </si>
  <si>
    <t>Vigilancia participativa</t>
  </si>
  <si>
    <t>Otorgamiento y renovación de derechos para el aprovechamiento de recursos renovables en áreas naturales protegidas</t>
  </si>
  <si>
    <t>Otorgamiento y renovación de derechos para el aprovechamiento del recurso paisaje en áreas naturales protegidas</t>
  </si>
  <si>
    <t>Evaluación de zonas degradadas en proceso de restauración</t>
  </si>
  <si>
    <t>Propuestas de creación y/o categorización de áreas naturales protegidas elaboradas</t>
  </si>
  <si>
    <t>Patrullaje</t>
  </si>
  <si>
    <t>Proceso</t>
  </si>
  <si>
    <t>Plan</t>
  </si>
  <si>
    <t>Monto Ejecutado y Avance de Ejecución Financiera del Programa Presupuestal Conservación de la Diversidad Biológica y Aprovechamiento Sostenible de los Recursos Naturales en Área Natural Protegida según Departamento, Mayo 2015</t>
  </si>
  <si>
    <t>Alerta de Niveles Bajos en la Ejecución Financiera (menor a 31.25%) para Principales Productos del Programa Presupuestal Conservación de la Diversidad Biológica y Aprovechamiento Sostenible de los Recursos Naturales en Área Natural Protegida, Mayo 2015</t>
  </si>
  <si>
    <t>Ejecución Financiera del Programa Presupuestal Acceso de la Población a la Propiedad Predial Formalizada según Pliego, Mayo 2015</t>
  </si>
  <si>
    <t>Ejecución Financiera del Programa Presupuestal Acceso de la Población a la Propiedad Predial Formalizada según Departamento, Mayo 2015</t>
  </si>
  <si>
    <t>Ejecución Financiera del Programa Presupuestal Acceso de la Población a la Propiedad Predial Formalizada según Principales Productos, Mayo 2015</t>
  </si>
  <si>
    <t>Ejecución Financiera del Programa Presupuestal Acceso de la Población a la Propiedad Predial Formalizada según Principales Actividades, Mayo 2015</t>
  </si>
  <si>
    <t>Predios urbanos formalizados</t>
  </si>
  <si>
    <t>Predio catastral generado con fines de formalización</t>
  </si>
  <si>
    <t>Capacitación y asistencia técnica en formalización a las municipalidades provinciales</t>
  </si>
  <si>
    <t>Difusión de los beneficios de la formalización y titulación de predios</t>
  </si>
  <si>
    <t>Administración y mantenimiento de la información catastral de la propiedad predial</t>
  </si>
  <si>
    <t>Formalización -Titulación masiva de predios</t>
  </si>
  <si>
    <t>Formalización de programas de vivienda y urbanizaciones populares</t>
  </si>
  <si>
    <t>Formalización de lotes suspendidos</t>
  </si>
  <si>
    <t>Formalización de lotes en litigio</t>
  </si>
  <si>
    <t>Generación de base de datos catastral predial urbana</t>
  </si>
  <si>
    <t>Caso notificado / Confirmación</t>
  </si>
  <si>
    <t>Gobierno local</t>
  </si>
  <si>
    <t>Unidad catastral</t>
  </si>
  <si>
    <t>Título</t>
  </si>
  <si>
    <t>Ficha catastral</t>
  </si>
  <si>
    <t>Monto Ejecutado y Avance de Ejecución Financiera del Programa Presupuestal Acceso de la Población a la Propiedad Predial Formalizada según Departamento, Mayo 2015</t>
  </si>
  <si>
    <t>Alerta de Niveles Bajos en la Ejecución Financiera (menor a 31.25%) para Principales Productos del Programa Presupuestal Acceso de la Población a la Propiedad Predial Formalizada, Mayo 2015</t>
  </si>
  <si>
    <t>Ejecución Financiera del Programa Presupuestal Bono Familiar Habitacional según Pliego, Mayo 2015</t>
  </si>
  <si>
    <t>Ejecución Financiera del Programa Presupuestal Bono Familiar Habitacional según Departamento, Mayo 2015</t>
  </si>
  <si>
    <t>Ejecución Financiera del Programa Presupuestal Bono Familiar Habitacional según Principales Productos, Mayo 2015</t>
  </si>
  <si>
    <t>Ejecución Financiera del Programa Presupuestal Bono Familiar Habitacional según Principales Actividades, Mayo 2015</t>
  </si>
  <si>
    <t>Familias de bajos recursos aptas, para acceder a vivienda de interés social en condiciones adecuadas</t>
  </si>
  <si>
    <t>Asignación del bono familiar habitacional para vivienda nueva</t>
  </si>
  <si>
    <t>Asignación del bono familiar habitacional para mejoramiento de vivienda</t>
  </si>
  <si>
    <t>Asignación del bono familiar habitacional para construcción en sitio propio</t>
  </si>
  <si>
    <t>Registro, evaluación y sistematización de la oferta de vivienda de interés social</t>
  </si>
  <si>
    <t>Organización y movilización de familias involucradas en proyectos de viviendas de interés social</t>
  </si>
  <si>
    <t>Bonos</t>
  </si>
  <si>
    <t>Monto Ejecutado y Avance de Ejecución Financiera del Programa Presupuestal Bono Familiar Habitacional según Departamento, Mayo 2015</t>
  </si>
  <si>
    <t>Alerta de Niveles Bajos en la Ejecución Financiera (menor a 31.25%) para Principales Productos del Programa Presupuestal Bono Familiar Habitacional, Mayo 2015</t>
  </si>
  <si>
    <t>Ejecución Financiera del Programa Presupuestal Generación del Suelo Urbano según Pliego, Mayo 2015</t>
  </si>
  <si>
    <t>Ejecución Financiera del Programa Presupuestal Generación del Suelo Urbano según Departamento, Mayo 2015</t>
  </si>
  <si>
    <t>Ejecución Financiera del Programa Presupuestal Generación del Suelo Urbano según Principales Productos, Mayo 2015</t>
  </si>
  <si>
    <t>Ejecución Financiera del Programa Presupuestal Generación del Suelo Urbano según Principales Actividades, Mayo 2015</t>
  </si>
  <si>
    <t>Suelo habilitado para vivienda social y sus servicios complementarios</t>
  </si>
  <si>
    <t>Suelo recuperado para vivienda social y sus servicios complementarios</t>
  </si>
  <si>
    <t>Identificación y evaluación de suelos para disponibilidad de terrenos</t>
  </si>
  <si>
    <t>Saneamiento y valoración de terrenos</t>
  </si>
  <si>
    <t>Desarrollo de perfiles inmobiliarios y estudios</t>
  </si>
  <si>
    <t>Comercialización de macrolotes y/o terrenos eriazos condicionados a habilitación y edificación</t>
  </si>
  <si>
    <t>Identificación y/o saneamientos y/o valoración de áreas de atención especial</t>
  </si>
  <si>
    <t>Elaboración y/o evaluación de iniciativas y lineamientos básicos orientadores para la recuperación de suelo urbano</t>
  </si>
  <si>
    <t>Promoción para la constitución de unidades de gestión</t>
  </si>
  <si>
    <t>PROMOCION</t>
  </si>
  <si>
    <t>Monto Ejecutado y Avance de Ejecución Financiera del Programa Presupuestal Generación del Suelo Urbano según Departamento, Mayo 2015</t>
  </si>
  <si>
    <t>Alerta de Niveles Bajos en la Ejecución Financiera (menor a 31.25%) para Principales Productos del Programa Presupuestal Generación del Suelo Urbano, Mayo 2015</t>
  </si>
  <si>
    <t>Ejecución Financiera del Programa Presupuestal Reducción del Costo, Tiempo e Inseguridad Vial en el Sistema de Transporte Terrestre según Pliego, Mayo 2015</t>
  </si>
  <si>
    <t>Ejecución Financiera del Programa Presupuestal Reducción del Costo, Tiempo e Inseguridad Vial en el Sistema de Transporte Terrestre según Departamento, Mayo 2015</t>
  </si>
  <si>
    <t>Ejecución Financiera del Programa Presupuestal Reducción del Costo, Tiempo e Inseguridad Vial en el Sistema de Transporte Terrestre según Principales Productos, Mayo 2015</t>
  </si>
  <si>
    <t>Ejecución Financiera del Programa Presupuestal Reducción del Costo, Tiempo e Inseguridad Vial en el Sistema de Transporte Terrestre según Principales Actividades, Mayo 2015</t>
  </si>
  <si>
    <t>Camino nacional con mantenimiento vial</t>
  </si>
  <si>
    <t>Camino departamental con mantenimiento vial</t>
  </si>
  <si>
    <t>Camino vecinal con mantenimiento vial</t>
  </si>
  <si>
    <t>Camino de herradura con mantenimiento vial</t>
  </si>
  <si>
    <t>Usuario de la vía con mayor conocimiento de seguridad vial</t>
  </si>
  <si>
    <t>Vehículo habilitado para el servicio de transporte de personas y mercancías</t>
  </si>
  <si>
    <t>Transportista que presta servicio de transporte terrestre y entidades complementarias autorizados</t>
  </si>
  <si>
    <t>Servicios de transporte terrestre y complementarios fiscalizados</t>
  </si>
  <si>
    <t>Persona autorizada para conducir vehículos automotores</t>
  </si>
  <si>
    <t>Red vial auditada o inspeccionada en seguridad vial</t>
  </si>
  <si>
    <t>Plataforma logística</t>
  </si>
  <si>
    <t>Conservación por niveles de servicio de la red pavimentada y no pavimentada</t>
  </si>
  <si>
    <t>Mantenimiento periódico de la red vial nacional pavimentada</t>
  </si>
  <si>
    <t>Mantenimiento rutinario red vial nacional pavimentada</t>
  </si>
  <si>
    <t>Mantenimiento rutinario red vial nacional no pavimentada</t>
  </si>
  <si>
    <t>Prevención y Atención de emergencias viales</t>
  </si>
  <si>
    <t>Conservación vial por niveles de servicio de la red concesionada</t>
  </si>
  <si>
    <t>Estudio de tráfico anual</t>
  </si>
  <si>
    <t>Inventario vial de carácter básico</t>
  </si>
  <si>
    <t>Control del cumplimiento de normas de gestión y desarrollo de infraestructura vial</t>
  </si>
  <si>
    <t>Estudios básicos de ingeniería</t>
  </si>
  <si>
    <t>Mantenimiento periódico de la red vial departamental pavimentada</t>
  </si>
  <si>
    <t>Mantenimiento rutinario de la red vial departamental pavimentada</t>
  </si>
  <si>
    <t>Mantenimiento rutinario de la red vial departamental no pavimentada</t>
  </si>
  <si>
    <t>Mantenimiento rutinario de caminos vecinales no pavimentados</t>
  </si>
  <si>
    <t>Mantenimiento periódico de caminos vecinales no pavimentados</t>
  </si>
  <si>
    <t>Mantenimiento rutinario de caminos vecinales pavimentados</t>
  </si>
  <si>
    <t>Elaboración y/o actualización de normas legales administrativas y técnicas de infraestructura vial</t>
  </si>
  <si>
    <t>Mantenimiento periódico de la red vial departamental no pavimentada</t>
  </si>
  <si>
    <t>Mantenimiento periódico de caminos vecinales pavimentados</t>
  </si>
  <si>
    <t>Funcionamiento de unidades de peajes</t>
  </si>
  <si>
    <t>Mantenimiento de puentes</t>
  </si>
  <si>
    <t>Elaboración y/o actualización de normas legales administrativas y técnicas de transporte y tránsito terrestre</t>
  </si>
  <si>
    <t>Transferencias financieras para el mantenimiento de caminos vecinales</t>
  </si>
  <si>
    <t>Transferencias financieras para proyectos de inversión pública de infraestructura vial en caminos vecinales</t>
  </si>
  <si>
    <t>Maquinaria y equipo para infraestructura vial</t>
  </si>
  <si>
    <t>Fiscalización al servicio de transporte terrestre de personas</t>
  </si>
  <si>
    <t>Fiscalización al servicio de transporte terrestre de mercancías</t>
  </si>
  <si>
    <t>Fiscalización al servicio de transporte terrestre de mercancías y personas controlado por peso y dimensiones en la red vial nacional</t>
  </si>
  <si>
    <t>Fiscalización a las entidades de infraestructura complementaria de transporte terrestre</t>
  </si>
  <si>
    <t>Fiscalización a las entidades de servicios complementarios de transporte terrestre</t>
  </si>
  <si>
    <t>Procedimiento sancionador al servicio de transporte terrestre de personas, mercancías, tránsito y servicios complementarios</t>
  </si>
  <si>
    <t>Capacitación preventiva a transportistas, conductores y entidades prestadoras de servicios complementarios</t>
  </si>
  <si>
    <t>Emisión de licencias de conducir de clase A</t>
  </si>
  <si>
    <t>Emisión de licencias de conducir de vehículos menores</t>
  </si>
  <si>
    <t>Fiscalización del tránsito a vehículos de transporte terrestre</t>
  </si>
  <si>
    <t>fortalecimiento institucional para la gestión vial descentralizada</t>
  </si>
  <si>
    <t>Kilometro</t>
  </si>
  <si>
    <t>Intervención</t>
  </si>
  <si>
    <t>Vehículo controlado</t>
  </si>
  <si>
    <t>Puente</t>
  </si>
  <si>
    <t>Maquinaria</t>
  </si>
  <si>
    <t>Resolución notificada</t>
  </si>
  <si>
    <t>Licencia otorgada</t>
  </si>
  <si>
    <t>Monto Ejecutado y Avance de Ejecución Financiera del Programa Presupuestal Reducción del Costo, Tiempo e Inseguridad Vial en el Sistema de Transporte Terrestre según Departamento, Mayo 2015</t>
  </si>
  <si>
    <t>Alerta de Niveles Bajos en la Ejecución Financiera (menor a 31.25%) para Principales Productos del Programa Presupuestal Reducción del Costo, Tiempo e Inseguridad Vial en el Sistema de Transporte Terrestre, Mayo 2015</t>
  </si>
  <si>
    <t>Ejecución Financiera del Programa Presupuestal Optimización de la Política de Protección y Atención a las Comunidades Peruanas en el Exterior según Pliego, Mayo 2015</t>
  </si>
  <si>
    <t>Ejecución Financiera del Programa Presupuestal Optimización de la Política de Protección y Atención a las Comunidades Peruanas en el Exterior según Departamento, Mayo 2015</t>
  </si>
  <si>
    <t>Ejecución Financiera del Programa Presupuestal Optimización de la Política de Protección y Atención a las Comunidades Peruanas en el Exterior según Principales Productos, Mayo 2015</t>
  </si>
  <si>
    <t>Ejecución Financiera del Programa Presupuestal Optimización de la Política de Protección y Atención a las Comunidades Peruanas en el Exterior según Principales Actividades, Mayo 2015</t>
  </si>
  <si>
    <t>Personas reciben servicios consulares en el exterior</t>
  </si>
  <si>
    <t>Migrantes protegidos y asistidos</t>
  </si>
  <si>
    <t>Negociación de acuerdos migratorios</t>
  </si>
  <si>
    <t>Asistencia legal y humanitaria</t>
  </si>
  <si>
    <t>Atención de trámites consulares y difusión de derechos y deberes de los migrantes</t>
  </si>
  <si>
    <t>Dotación de ambientes y equipos a las oficinas consulares</t>
  </si>
  <si>
    <t>Trámite</t>
  </si>
  <si>
    <t>Oficina</t>
  </si>
  <si>
    <t>Monto Ejecutado y Avance de Ejecución Financiera del Programa Presupuestal Optimización de la Política de Protección y Atención a las Comunidades Peruanas en el Exterior según Departamento, Mayo 2015</t>
  </si>
  <si>
    <t>Alerta de Niveles Bajos en la Ejecución Financiera (menor a 31.25%) para Principales Productos del Programa Presupuestal Optimización de la Política de Protección y Atención a las Comunidades Peruanas en el Exterior, Mayo 2015</t>
  </si>
  <si>
    <t>Ejecución Financiera del Programa Presupuestal Aprovechamiento de las Oportunidades Comerciales Brindadas por los Principales Socios Comerciales del Perú según Pliego, Mayo 2015</t>
  </si>
  <si>
    <t>Ejecución Financiera del Programa Presupuestal Aprovechamiento de las Oportunidades Comerciales Brindadas por los Principales Socios Comerciales del Perú según Departamento, Mayo 2015</t>
  </si>
  <si>
    <t>Ejecución Financiera del Programa Presupuestal Aprovechamiento de las Oportunidades Comerciales Brindadas por los Principales Socios Comerciales del Perú según Principales Productos, Mayo 2015</t>
  </si>
  <si>
    <t>Ejecución Financiera del Programa Presupuestal Aprovechamiento de las Oportunidades Comerciales Brindadas por los Principales Socios Comerciales del Perú según Principales Actividades, Mayo 2015</t>
  </si>
  <si>
    <t>Actores del sector comercio exterior realizan operaciones a través de plataformas de servicios electrónicos</t>
  </si>
  <si>
    <t>Actores del sector comercio exterior disponen de información especializada</t>
  </si>
  <si>
    <t>Empresas acceden a servicios para mejorar su potencial exportador</t>
  </si>
  <si>
    <t>Implementación de ventanilla única de comercio exterior</t>
  </si>
  <si>
    <t>Implementación de otros servicios o plataformas electrónicas</t>
  </si>
  <si>
    <t>Elaboración y difusión de información especializada</t>
  </si>
  <si>
    <t>Asistencia técnica a empresas priorizadas en gestión exportadora</t>
  </si>
  <si>
    <t>Promoción comercial a empresas priorizadas</t>
  </si>
  <si>
    <t>Gestión de las oficinas comerciales del Perú en el exterior</t>
  </si>
  <si>
    <t>Operación realizada</t>
  </si>
  <si>
    <t>Empresa asesorada</t>
  </si>
  <si>
    <t>Monto Ejecutado y Avance de Ejecución Financiera del Programa Presupuestal Aprovechamiento de las Oportunidades Comerciales Brindadas por los Principales Socios Comerciales del Perú según Departamento, Mayo 2015</t>
  </si>
  <si>
    <t>Alerta de Niveles Bajos en la Ejecución Financiera (menor a 31.25%) para Principales Productos del Programa Presupuestal Aprovechamiento de las Oportunidades Comerciales Brindadas por los Principales Socios Comerciales del Perú, Mayo 2015</t>
  </si>
  <si>
    <t>Ejecución Financiera del Programa Presupuestal Formación Universitaria de Pregrado según Pliego, Mayo 2015</t>
  </si>
  <si>
    <t>Ejecución Financiera del Programa Presupuestal Formación Universitaria de Pregrado según Departamento, Mayo 2015</t>
  </si>
  <si>
    <t>Ejecución Financiera del Programa Presupuestal Formación Universitaria de Pregrado según Principales Productos, Mayo 2015</t>
  </si>
  <si>
    <t>Ejecución Financiera del Programa Presupuestal Formación Universitaria de Pregrado según Principales Actividades, Mayo 2015</t>
  </si>
  <si>
    <t>Universidades cuentan con un proceso de incorporación e integración de estudiantes efectivo</t>
  </si>
  <si>
    <t>Programa de fortalecimiento de capacidades y evaluación del desempeño docente</t>
  </si>
  <si>
    <t>Currículos de las carreras profesionales de pre-grado actualizados y articulados a los procesos productivos y sociales</t>
  </si>
  <si>
    <t>Dotación de aulas, laboratorios y bibliotecas para los estudiantes de pre-grado</t>
  </si>
  <si>
    <t>Gestión de la calidad de las carreras profesionales</t>
  </si>
  <si>
    <t>Desarrollo de la educación universitaria de pregrado</t>
  </si>
  <si>
    <t>Gestión administrativa para el apoyo a la actividad académica</t>
  </si>
  <si>
    <t>Servicio del comedor universitario</t>
  </si>
  <si>
    <t>Servicio médico al alumno</t>
  </si>
  <si>
    <t>Apoyo al alumno con residencia</t>
  </si>
  <si>
    <t>Servicio de transporte universitario</t>
  </si>
  <si>
    <t>Incorporación de nuevos estudiantes de acuerdo al perfil del ingresante</t>
  </si>
  <si>
    <t>Implementación de mecanismos de orientación, tutoría y a poyo académico para ingresantes</t>
  </si>
  <si>
    <t>Programa de fortalecimiento de capacidades de los docentes en metodologías, investigación y uso de tecnologías para la enseñanza</t>
  </si>
  <si>
    <t>Implementación de un sistema de Selección seguimiento y Evaluación docente</t>
  </si>
  <si>
    <t>Implementación de un programa de fomento para la investigación formativa, desarrollados por estudiantes y docentes de pre-grado</t>
  </si>
  <si>
    <t>Revisión y actualización periódica y oportuna de los currículos</t>
  </si>
  <si>
    <t>Dotación de infraestructura y equipamiento básico de aulas</t>
  </si>
  <si>
    <t>Dotación de laboratorios, equipos e insumos</t>
  </si>
  <si>
    <t>Dotación de bibliotecas actualizadas</t>
  </si>
  <si>
    <t>Evaluación y acreditación de carreras profesionales</t>
  </si>
  <si>
    <t>Programa de capacitación para los miembros de los comités de acreditación, docentes y administrativos de las carreras profesionales</t>
  </si>
  <si>
    <t>Alumno</t>
  </si>
  <si>
    <t>Ración</t>
  </si>
  <si>
    <t>Usuario</t>
  </si>
  <si>
    <t>Docente</t>
  </si>
  <si>
    <t>Currícula</t>
  </si>
  <si>
    <t>Aula</t>
  </si>
  <si>
    <t>Laboratorio</t>
  </si>
  <si>
    <t>Biblioteca</t>
  </si>
  <si>
    <t>Carrera profesional</t>
  </si>
  <si>
    <t>Monto Ejecutado y Avance de Ejecución Financiera del Programa Presupuestal Formación Universitaria de Pregrado según Departamento, Mayo 2015</t>
  </si>
  <si>
    <t>Alerta de Niveles Bajos en la Ejecución Financiera (menor a 31.25%) para Principales Productos del Programa Presupuestal Formación Universitaria de Pregrado, Mayo 2015</t>
  </si>
  <si>
    <t>Ejecución Financiera del Programa Presupuestal Celeridad en los Procesos Judiciales de Familia según Pliego, Mayo 2015</t>
  </si>
  <si>
    <t>Ejecución Financiera del Programa Presupuestal Celeridad en los Procesos Judiciales de Familia según Departamento, Mayo 2015</t>
  </si>
  <si>
    <t>Ejecución Financiera del Programa Presupuestal Celeridad en los Procesos Judiciales de Familia según Principales Productos, Mayo 2015</t>
  </si>
  <si>
    <t>Ejecución Financiera del Programa Presupuestal Celeridad en los Procesos Judiciales de Familia según Principales Actividades, Mayo 2015</t>
  </si>
  <si>
    <t>Proceso judicial tramitado y calificado</t>
  </si>
  <si>
    <t>Personal Judicial con Competencias Adecuadas</t>
  </si>
  <si>
    <t>Despachos Judiciales Debidamente Implementados</t>
  </si>
  <si>
    <t>Mejoramiento de capacidad operativa de los equipos multidisciplinarios</t>
  </si>
  <si>
    <t>Actuaciones en los procesos judiciales</t>
  </si>
  <si>
    <t>Implementación de procedimientos operativos mejorados en mesa de partes</t>
  </si>
  <si>
    <t>Implementación de procedimientos mejorados en los equipos multidisciplinarios</t>
  </si>
  <si>
    <t>Fortalecimiento de capacidades a personal judicial</t>
  </si>
  <si>
    <t>Realización de eventos jurisdiccionales</t>
  </si>
  <si>
    <t>Implementación de procedimientos operativos mejorados en despachos</t>
  </si>
  <si>
    <t>Adecuación de Despachos Judiciales</t>
  </si>
  <si>
    <t>Mesa de partes</t>
  </si>
  <si>
    <t>Despacho judicial</t>
  </si>
  <si>
    <t>Monto Ejecutado y Avance de Ejecución Financiera del Programa Presupuestal Celeridad en los Procesos Judiciales de Familia según Departamento, Mayo 2015</t>
  </si>
  <si>
    <t>Alerta de Niveles Bajos en la Ejecución Financiera (menor a 31.25%) para Principales Productos del Programa Presupuestal Celeridad en los Procesos Judiciales de Familia, Mayo 2015</t>
  </si>
  <si>
    <t>Ejecución Financiera del Programa Presupuestal Reducción de Vulnerabilidad y Atención de Emergencias por Desastres según Pliego, Mayo 2015</t>
  </si>
  <si>
    <t>Ejecución Financiera del Programa Presupuestal Reducción de Vulnerabilidad y Atención de Emergencias por Desastres según Departamento, Mayo 2015</t>
  </si>
  <si>
    <t>Ejecución Financiera del Programa Presupuestal Reducción de Vulnerabilidad y Atención de Emergencias por Desastres según Principales Productos, Mayo 2015</t>
  </si>
  <si>
    <t>Ejecución Financiera del Programa Presupuestal Reducción de Vulnerabilidad y Atención de Emergencias por Desastres según Principales Actividades, Mayo 2015</t>
  </si>
  <si>
    <t>Zonas geográficas monitoreadas y alertadas ante peligros hidrometeoro lógicos</t>
  </si>
  <si>
    <t>Población con prácticas seguras en salud frente a ocurrencia de peligros naturales</t>
  </si>
  <si>
    <t>Zonas costeras monitoreadas y alertadas ante peligro de tsunami</t>
  </si>
  <si>
    <t>Entidades con fortalecimiento de capacidades en manejo de desastres</t>
  </si>
  <si>
    <t>Entidades con capacidades para la preparación y monitoreo ante emergencias por desastres</t>
  </si>
  <si>
    <t>Entidades públicas con gestión de riesgo de desastre en sus procesos de planificación y administración para el desarrollo</t>
  </si>
  <si>
    <t>Entidades públicas con registros de Información para la gestión del riesgo de desastre</t>
  </si>
  <si>
    <t>Población recibe asistencia en situaciones de emergencias y desastres</t>
  </si>
  <si>
    <t>ZONAS GEOGRAFICAS CON INFORMACION SOBRE PELIGROS POR SISMOS, VOLCANES Y FALLAS</t>
  </si>
  <si>
    <t>Zonas geográficas con información sobre peligros por movimientos de masa</t>
  </si>
  <si>
    <t>Entidades informadas en forma permanente y con pronósticos frente al fenómeno el niño</t>
  </si>
  <si>
    <t>Población con capacidades de resistencia ante bajas temperaturas</t>
  </si>
  <si>
    <t>MUNICIPIOS PROMUEVEN LA ADECUADA OCUPACION Y USO DEL TERRITORIO FRENTE AL RIESGO DE DESASTRES</t>
  </si>
  <si>
    <t>Comunidades con sistema de alerta temprana</t>
  </si>
  <si>
    <t>SERVICIOS DE SALUD CON CAPACIDADES COMPLEMENTARIAS PARA LA ATENCION FRENTE A EMERGENCIAS Y DESASTRES</t>
  </si>
  <si>
    <t>Servicios esenciales seguros ante emergencias y desastres</t>
  </si>
  <si>
    <t>Población con medidas de protección física ante peligros hidrometereológicos</t>
  </si>
  <si>
    <t>Población con monitoreo, vigilancia y control de daños a la salud frente a emergencia y desastres</t>
  </si>
  <si>
    <t>Seguridad funcional de los establecimientos de salud</t>
  </si>
  <si>
    <t>Formulación y actualización de los Análisis de la vulnerabilidad de las prestadoras de servicios de saneamiento</t>
  </si>
  <si>
    <t>Desarrollo de los centros de operación de emergencias</t>
  </si>
  <si>
    <t>Entrega adecuada y oportuna de bienes de ayuda humanitaria por parte de las entidades gubernamentales</t>
  </si>
  <si>
    <t>Análisis de la vulnerabilidad de establecimientos de salud</t>
  </si>
  <si>
    <t>Asistencia técnica para el tratamiento de cuencas altas</t>
  </si>
  <si>
    <t>Monumentación y control de la faja marginal</t>
  </si>
  <si>
    <t>Afianzamiento del soporte infraestructural y de equipamiento para respuesta a desastres y emergencias</t>
  </si>
  <si>
    <t>Afianzamiento del soporte pedagógico para respuesta a desastres y emergencias</t>
  </si>
  <si>
    <t>Tratamiento de cuencas altas</t>
  </si>
  <si>
    <t>Desarrollo de capacidades para la gestión del recurso hídrico en los ríos y bienes asociados relacionadas a la gestión de riesgos</t>
  </si>
  <si>
    <t>Identificación y control de zonas críticas en cauces de ríos.</t>
  </si>
  <si>
    <t>Mantenimiento y consolidación de cauces, defensas ribereñas, canales y drenajes en zonas urbanas y agrícolas</t>
  </si>
  <si>
    <t>Asistencia con insumos para la actividad agrícola</t>
  </si>
  <si>
    <t>Asistencia con insumos para la actividad pecuaria</t>
  </si>
  <si>
    <t>Evaluación de la infraestructura de locales escolares</t>
  </si>
  <si>
    <t>Desarrollo e implementación de metodologías para la evaluación de la gestión de riesgos en el sector saneamiento</t>
  </si>
  <si>
    <t>Desarrollar capacidades en la gestión reactiva frente a emergencias y desastres</t>
  </si>
  <si>
    <t>Conformación e implementación de brigadas para la atención de emergencias</t>
  </si>
  <si>
    <t>Comunidades alejadas con módulos de conectividad para la alerta permanente</t>
  </si>
  <si>
    <t>Desarrollo de campañas y simulacros en gestión reactiva</t>
  </si>
  <si>
    <t>Establecer puentes aéreos en zonas de emergencia</t>
  </si>
  <si>
    <t>Desarrollo de capacidades y asistencia técnica en gestión del riesgo de desastres</t>
  </si>
  <si>
    <t>Monitoreo,supervisión y evaluación de productos y actividades en gestión de riesgo de desastres</t>
  </si>
  <si>
    <t>Desarrollo de instrumentos estratégicos para la gestión del riesgo de desastres</t>
  </si>
  <si>
    <t>Implementación de dispositivos de emergencia y acondicionamiento de locales escolares</t>
  </si>
  <si>
    <t>Seguridad estructural y no estructural de establecimientos de salud</t>
  </si>
  <si>
    <t>Entrega de módulos temporales de vivienda ante la ocurrencia de desastres</t>
  </si>
  <si>
    <t>Establecimiento de salud</t>
  </si>
  <si>
    <t>Coe operativo</t>
  </si>
  <si>
    <t>Kit entregado</t>
  </si>
  <si>
    <t>Productor</t>
  </si>
  <si>
    <t>Reporte</t>
  </si>
  <si>
    <t>Brigada</t>
  </si>
  <si>
    <t>Módulo</t>
  </si>
  <si>
    <t>Local escolar</t>
  </si>
  <si>
    <t>Módulo entregado</t>
  </si>
  <si>
    <t>Monto Ejecutado y Avance de Ejecución Financiera del Programa Presupuestal Reducción de Vulnerabilidad y Atención de Emergencias por Desastres según Departamento, Mayo 2015</t>
  </si>
  <si>
    <t>Alerta de Niveles Bajos en la Ejecución Financiera (menor a 31.25%) para Principales Productos del Programa Presupuestal Reducción de Vulnerabilidad y Atención de Emergencias por Desastres, Mayo 2015</t>
  </si>
  <si>
    <t>Ejecución Financiera del Programa Presupuestal Programa de Desarrollo Alternativo Integral y Sostenible - PIRDAIS según Pliego, Mayo 2015</t>
  </si>
  <si>
    <t>Ejecución Financiera del Programa Presupuestal Programa de Desarrollo Alternativo Integral y Sostenible - PIRDAIS según Departamento, Mayo 2015</t>
  </si>
  <si>
    <t>Ejecución Financiera del Programa Presupuestal Programa de Desarrollo Alternativo Integral y Sostenible - PIRDAIS según Principales Productos, Mayo 2015</t>
  </si>
  <si>
    <t>Ejecución Financiera del Programa Presupuestal Programa de Desarrollo Alternativo Integral y Sostenible - PIRDAIS según Principales Actividades, Mayo 2015</t>
  </si>
  <si>
    <t>Familias incorporadas al desarrollo alternativo integral y sostenible</t>
  </si>
  <si>
    <t>Formalización y titulación de predios rurales</t>
  </si>
  <si>
    <t>Mantenimiento de caminos vecinales</t>
  </si>
  <si>
    <t>Capacitación y asistencia técnica en buenas prácticas de producción agraria</t>
  </si>
  <si>
    <t>Atención de la población post erradicación</t>
  </si>
  <si>
    <t>Promoción de la asociatividad</t>
  </si>
  <si>
    <t>Capacitación y sensibilización para la conservación y aprovechamiento sostenible de los recursos naturales</t>
  </si>
  <si>
    <t>Organización</t>
  </si>
  <si>
    <t>Monto Ejecutado y Avance de Ejecución Financiera del Programa Presupuestal Programa de Desarrollo Alternativo Integral y Sostenible - PIRDAIS según Departamento, Mayo 2015</t>
  </si>
  <si>
    <t>Alerta de Niveles Bajos en la Ejecución Financiera (menor a 31.25%) para Principales Productos del Programa Presupuestal Programa de Desarrollo Alternativo Integral y Sostenible - PIRDAIS, Mayo 2015</t>
  </si>
  <si>
    <t>Ejecución Financiera del Programa Presupuestal Programa Para la Generación del Empleo Social Inclusivo - Trabaja Perú según Pliego, Mayo 2015</t>
  </si>
  <si>
    <t>Ejecución Financiera del Programa Presupuestal Programa Para la Generación del Empleo Social Inclusivo - Trabaja Perú según Departamento, Mayo 2015</t>
  </si>
  <si>
    <t>Ejecución Financiera del Programa Presupuestal Programa Para la Generación del Empleo Social Inclusivo - Trabaja Perú según Principales Productos, Mayo 2015</t>
  </si>
  <si>
    <t>Ejecución Financiera del Programa Presupuestal Programa Para la Generación del Empleo Social Inclusivo - Trabaja Perú según Principales Actividades, Mayo 2015</t>
  </si>
  <si>
    <t>Empleo temporal generado</t>
  </si>
  <si>
    <t>Promoción de modalidades de intervención del programa para desarrollo de proyectos intensivos en mano de obra no calificada</t>
  </si>
  <si>
    <t>Seguimiento de los proyectos en ejecución</t>
  </si>
  <si>
    <t>Monto Ejecutado y Avance de Ejecución Financiera del Programa Presupuestal Programa Para la Generación del Empleo Social Inclusivo - Trabaja Perú según Departamento, Mayo 2015</t>
  </si>
  <si>
    <t>Alerta de Niveles Bajos en la Ejecución Financiera (menor a 31.25%) para Principales Productos del Programa Presupuestal Programa Para la Generación del Empleo Social Inclusivo - Trabaja Perú, Mayo 2015</t>
  </si>
  <si>
    <t>Ejecución Financiera del Programa Presupuestal Gestión Integrada y Efectiva del Control de Oferta de Drogas en el Perú según Pliego, Mayo 2015</t>
  </si>
  <si>
    <t>Ejecución Financiera del Programa Presupuestal Gestión Integrada y Efectiva del Control de Oferta de Drogas en el Perú según Departamento, Mayo 2015</t>
  </si>
  <si>
    <t>Ejecución Financiera del Programa Presupuestal Gestión Integrada y Efectiva del Control de Oferta de Drogas en el Perú según Principales Productos, Mayo 2015</t>
  </si>
  <si>
    <t>Ejecución Financiera del Programa Presupuestal Gestión Integrada y Efectiva del Control de Oferta de Drogas en el Perú según Principales Actividades, Mayo 2015</t>
  </si>
  <si>
    <t>Entidades públicas con mecanismos de coordinación para la planeación y evaluación de intervenciones para el control de la oferta de drogas</t>
  </si>
  <si>
    <t>Unidades especializadas en el control de la oferta de drogas con capacidades operativas</t>
  </si>
  <si>
    <t>Diseño, conducción e implementación de comités y otros espacios de coordinación para intervenciones conjuntas</t>
  </si>
  <si>
    <t>Elaboración de estudios relacionados al control de la oferta de drogas</t>
  </si>
  <si>
    <t>Diseño e implementación de campañas de sensibilización para desalentar el accionar relacionado con la cadena delictiva de la oferta de drogas</t>
  </si>
  <si>
    <t>Provisión de recursos tecnológicos y adecuación de infraestructura</t>
  </si>
  <si>
    <t>Dotación de personal especializado</t>
  </si>
  <si>
    <t>Capacitación del personal de las unidades especializadas</t>
  </si>
  <si>
    <t>Transferencias para las intervenciones de reducción de cultivos con fines ilícitos</t>
  </si>
  <si>
    <t>Transferencias para las operaciones conjuntas para el control de la oferta de drogas</t>
  </si>
  <si>
    <t>Unidad especializada</t>
  </si>
  <si>
    <t>Monto Ejecutado y Avance de Ejecución Financiera del Programa Presupuestal Gestión Integrada y Efectiva del Control de Oferta de Drogas en el Perú según Departamento, Mayo 2015</t>
  </si>
  <si>
    <t>Alerta de Niveles Bajos en la Ejecución Financiera (menor a 31.25%) para Principales Productos del Programa Presupuestal Gestión Integrada y Efectiva del Control de Oferta de Drogas en el Perú, Mayo 2015</t>
  </si>
  <si>
    <t>Ejecución Financiera del Programa Presupuestal Acceso de la Población a la Identidad según Pliego, Mayo 2015</t>
  </si>
  <si>
    <t>Ejecución Financiera del Programa Presupuestal Acceso de la Población a la Identidad según Departamento, Mayo 2015</t>
  </si>
  <si>
    <t>Ejecución Financiera del Programa Presupuestal Acceso de la Población a la Identidad según Principales Productos, Mayo 2015</t>
  </si>
  <si>
    <t>Ejecución Financiera del Programa Presupuestal Acceso de la Población a la Identidad según Principales Actividades, Mayo 2015</t>
  </si>
  <si>
    <t>Población cuenta con actas registrales</t>
  </si>
  <si>
    <t>Población con documento nacional de identidad</t>
  </si>
  <si>
    <t>Población cuenta con acceso a certificado digital</t>
  </si>
  <si>
    <t>Población cuenta con actas de nacimiento</t>
  </si>
  <si>
    <t>Población de 0 - 3 años con documento nacional de identidad - apoyo social</t>
  </si>
  <si>
    <t>Población de 4 - 17 años con documento nacional de identidad - apoyo social</t>
  </si>
  <si>
    <t>Población de 18 - 64 años con documento nacional de identidad - apoyo social</t>
  </si>
  <si>
    <t>Población de 65 años a más con documento nacional de identidad - apoyo social</t>
  </si>
  <si>
    <t>Procesamiento de actas registrales</t>
  </si>
  <si>
    <t>Gestión técnica, normativa y fiscalización de registros civiles</t>
  </si>
  <si>
    <t>Otorgamiento de documento nacional de identidad</t>
  </si>
  <si>
    <t>Generación y entrega de certificación digital</t>
  </si>
  <si>
    <t>Proceso de emisión del DNI de la población de 0 - 3 años</t>
  </si>
  <si>
    <t>Proceso de emisión del DNI de la población de 18 - 64 años</t>
  </si>
  <si>
    <t>Tramitación y entrega de copias certificadas de actas registrales</t>
  </si>
  <si>
    <t>Acta registral</t>
  </si>
  <si>
    <t>DNI emitido</t>
  </si>
  <si>
    <t>Monto Ejecutado y Avance de Ejecución Financiera del Programa Presupuestal Acceso de la Población a la Identidad según Departamento, Mayo 2015</t>
  </si>
  <si>
    <t>Alerta de Niveles Bajos en la Ejecución Financiera (menor a 31.25%) para Principales Productos del Programa Presupuestal Acceso de la Población a la Identidad, Mayo 2015</t>
  </si>
  <si>
    <t>Ejecución Financiera del Programa Presupuestal Lucha Contra la Violencia Familiar según Pliego, Mayo 2015</t>
  </si>
  <si>
    <t>Ejecución Financiera del Programa Presupuestal Lucha Contra la Violencia Familiar según Departamento, Mayo 2015</t>
  </si>
  <si>
    <t>Ejecución Financiera del Programa Presupuestal Lucha Contra la Violencia Familiar según Principales Productos, Mayo 2015</t>
  </si>
  <si>
    <t>Ejecución Financiera del Programa Presupuestal Lucha Contra la Violencia Familiar según Principales Actividades, Mayo 2015</t>
  </si>
  <si>
    <t>Personas afectadas por hechos de violencia familiar con servicios de Atención</t>
  </si>
  <si>
    <t>Población cuenta con servicios de prevención de la violencia familiar</t>
  </si>
  <si>
    <t>Registro nacional de hogares refugio</t>
  </si>
  <si>
    <t>Desarrollo de habilidades para fortalecer autoestima y capacidad de decisión frente a situaciones de violencia</t>
  </si>
  <si>
    <t>Desarrollo de programas de emprendimientos económicos como una estrategia preventiva</t>
  </si>
  <si>
    <t>Servicio de atención psicológica a albergados en hogares de refugio temporal</t>
  </si>
  <si>
    <t>Fortalecimiento de los servicios de Atención</t>
  </si>
  <si>
    <t>Implementación de la estrategia de prevención y atención en zonas rurales</t>
  </si>
  <si>
    <t>Orientación a varones para la construcción de una nueva forma de masculinidad que no permita la transmisión del ciclo de la violencia</t>
  </si>
  <si>
    <t>Fortalecimiento de las capacidades a los operadores del programa</t>
  </si>
  <si>
    <t>Atención integral y especializada a las personas que ejercen violencia</t>
  </si>
  <si>
    <t>Capacitación de mesas y/o redes contra la violencia familiar</t>
  </si>
  <si>
    <t>Implementación de una estrategia comunicacional para la prevencion de la violencia</t>
  </si>
  <si>
    <t>Capacitación a líderes y lideresas de organizaciones sociales</t>
  </si>
  <si>
    <t>Prevención de la violencia familiar en la comunidad educativa de educación básica regular y superior</t>
  </si>
  <si>
    <t>Monto Ejecutado y Avance de Ejecución Financiera del Programa Presupuestal Lucha Contra la Violencia Familiar según Departamento, Mayo 2015</t>
  </si>
  <si>
    <t>Alerta de Niveles Bajos en la Ejecución Financiera (menor a 31.25%) para Principales Productos del Programa Presupuestal Lucha Contra la Violencia Familiar, Mayo 2015</t>
  </si>
  <si>
    <t>Ejecución Financiera del Programa Presupuestal Programa Nacional de Saneamiento Urbano según Pliego, Mayo 2015</t>
  </si>
  <si>
    <t>Ejecución Financiera del Programa Presupuestal Programa Nacional de Saneamiento Urbano según Departamento, Mayo 2015</t>
  </si>
  <si>
    <t>Ejecución Financiera del Programa Presupuestal Programa Nacional de Saneamiento Urbano según Principales Productos, Mayo 2015</t>
  </si>
  <si>
    <t>Ejecución Financiera del Programa Presupuestal Programa Nacional de Saneamiento Urbano según Principales Actividades, Mayo 2015</t>
  </si>
  <si>
    <t>Conexiones domiciliarias de agua potable y alcantarillado</t>
  </si>
  <si>
    <t>Prestadores de servicios capacitados en actividades de educación sanitaria</t>
  </si>
  <si>
    <t>Prestadores de servicios fortalecidos institucional y operativamente</t>
  </si>
  <si>
    <t>Transferencia de recursos para agua y saneamiento urbano</t>
  </si>
  <si>
    <t>Estudios de base</t>
  </si>
  <si>
    <t>Asistencia técnica a los prestadores en diseño y ejecución de programas de educación sanitaria</t>
  </si>
  <si>
    <t>Diseño y ejecución del programa de educación sanitaria</t>
  </si>
  <si>
    <t>Verificación y seguimiento de proyectos ejecutados por gobiernos regionales y locales financiados mediante transferencias</t>
  </si>
  <si>
    <t>Asistencia técnica a unidades formuladoras, evaluadoras y ejecutoras para implementación de los proyectos</t>
  </si>
  <si>
    <t>Diseño y ejecución de programas de fortalecimiento institucional, comercial y operativo (FICOS) para EPS</t>
  </si>
  <si>
    <t>Diseño y ejecución de programas de fortalecimiento institucional, comercial y operativo (FICOS) para unidades de gestión en pequeñas ciudades</t>
  </si>
  <si>
    <t>Monto Ejecutado y Avance de Ejecución Financiera del Programa Presupuestal Programa Nacional de Saneamiento Urbano según Departamento, Mayo 2015</t>
  </si>
  <si>
    <t>Alerta de Niveles Bajos en la Ejecución Financiera (menor a 31.25%) para Principales Productos del Programa Presupuestal Programa Nacional de Saneamiento Urbano, Mayo 2015</t>
  </si>
  <si>
    <t>Ejecución Financiera del Programa Presupuestal Programa Nacional de Saneamiento Rural según Pliego, Mayo 2015</t>
  </si>
  <si>
    <t>Ejecución Financiera del Programa Presupuestal Programa Nacional de Saneamiento Rural según Departamento, Mayo 2015</t>
  </si>
  <si>
    <t>Ejecución Financiera del Programa Presupuestal Programa Nacional de Saneamiento Rural según Principales Productos, Mayo 2015</t>
  </si>
  <si>
    <t>Ejecución Financiera del Programa Presupuestal Programa Nacional de Saneamiento Rural según Principales Actividades, Mayo 2015</t>
  </si>
  <si>
    <t>Servicio de agua potable y saneamiento para hogares rurales</t>
  </si>
  <si>
    <t>Transferencia de recursos para agua y saneamiento rural</t>
  </si>
  <si>
    <t>Desarrollo de instrumentos técnicos y normativos sectoriales para ámbitos rurales</t>
  </si>
  <si>
    <t>Capacitaciones a los pobladores rurales en educación sanitaria</t>
  </si>
  <si>
    <t>Capacitación en gestión para gobiernos locales y operadores</t>
  </si>
  <si>
    <t>Seguimiento y evaluación de la prestación del servicio de agua y saneamiento</t>
  </si>
  <si>
    <t>Monto Ejecutado y Avance de Ejecución Financiera del Programa Presupuestal Programa Nacional de Saneamiento Rural según Departamento, Mayo 2015</t>
  </si>
  <si>
    <t>Alerta de Niveles Bajos en la Ejecución Financiera (menor a 31.25%) para Principales Productos del Programa Presupuestal Programa Nacional de Saneamiento Rural, Mayo 2015</t>
  </si>
  <si>
    <t>Ejecución Financiera del Programa Presupuestal Mejora de los Servicios del Sistema de Justicia Penal según Pliego, Mayo 2015</t>
  </si>
  <si>
    <t>Ejecución Financiera del Programa Presupuestal Mejora de los Servicios del Sistema de Justicia Penal según Departamento, Mayo 2015</t>
  </si>
  <si>
    <t>Ejecución Financiera del Programa Presupuestal Mejora de los Servicios del Sistema de Justicia Penal según Principales Productos, Mayo 2015</t>
  </si>
  <si>
    <t>Ejecución Financiera del Programa Presupuestal Mejora de los Servicios del Sistema de Justicia Penal según Principales Actividades, Mayo 2015</t>
  </si>
  <si>
    <t>Delitos y faltas con investigación policial</t>
  </si>
  <si>
    <t>Casos resueltos en primera y segunda instancia con el código procesal penal</t>
  </si>
  <si>
    <t>Víctimas, testigos, peritos y colaboradores con asistencia y protección</t>
  </si>
  <si>
    <t>Personas atendidas por el servicio de defensa pública</t>
  </si>
  <si>
    <t>Casos resueltos por los juzgados de investigación preparatoria, juzgados de juzgamiento y salas penales de apelaciones</t>
  </si>
  <si>
    <t>Detenciones por mandato</t>
  </si>
  <si>
    <t>Servicios médicos legales</t>
  </si>
  <si>
    <t>Evaluación socioeconómica</t>
  </si>
  <si>
    <t>Actuaciones en las etapas de investigación, intermedia y ejecución de sentencias</t>
  </si>
  <si>
    <t>Actuaciones en la etapa de juzgamiento</t>
  </si>
  <si>
    <t>Asesoría Técnico -Legal Gratuita</t>
  </si>
  <si>
    <t>Supervisión funcional y monitoreo</t>
  </si>
  <si>
    <t>Capacitación a jueces, fiscales, defensores públicos y policias</t>
  </si>
  <si>
    <t>Difusión de información dirigida a entidades no operadores vinculadas a procesos penales en distritos judiciales donde se incia la implementacion del ncpp</t>
  </si>
  <si>
    <t>Captura, detención y traslado de personas requisitoriadas</t>
  </si>
  <si>
    <t>Análisis de las evidencias en laboratorio</t>
  </si>
  <si>
    <t>Investigación policial por la presunta comisión de un delito</t>
  </si>
  <si>
    <t>Resolver apelaciones, quejas de derecho, denuncias contra altos funcionarios.</t>
  </si>
  <si>
    <t>Actuaciones en la fase de apelación</t>
  </si>
  <si>
    <t>Detención por disposición de autoridad competente</t>
  </si>
  <si>
    <t>Resolver casos en las etapas de investigación preliminar, preparatoria, intermedia y juzgamiento</t>
  </si>
  <si>
    <t>Servicio</t>
  </si>
  <si>
    <t>Asesoría técnica</t>
  </si>
  <si>
    <t>Acta</t>
  </si>
  <si>
    <t>Detención</t>
  </si>
  <si>
    <t>Casos resueltos</t>
  </si>
  <si>
    <t>Monto Ejecutado y Avance de Ejecución Financiera del Programa Presupuestal Mejora de los Servicios del Sistema de Justicia Penal según Departamento, Mayo 2015</t>
  </si>
  <si>
    <t>Alerta de Niveles Bajos en la Ejecución Financiera (menor a 31.25%) para Principales Productos del Programa Presupuestal Mejora de los Servicios del Sistema de Justicia Penal, Mayo 2015</t>
  </si>
  <si>
    <t>Ejecución Financiera del Programa Presupuestal Incremento de la Competividad del Sector Artesanía según Pliego, Mayo 2015</t>
  </si>
  <si>
    <t>Ejecución Financiera del Programa Presupuestal Incremento de la Competividad del Sector Artesanía según Departamento, Mayo 2015</t>
  </si>
  <si>
    <t>Ejecución Financiera del Programa Presupuestal Incremento de la Competividad del Sector Artesanía según Principales Productos, Mayo 2015</t>
  </si>
  <si>
    <t>Ejecución Financiera del Programa Presupuestal Incremento de la Competividad del Sector Artesanía según Principales Actividades, Mayo 2015</t>
  </si>
  <si>
    <t>Artesanos cuentan con mecanismos para desarrollar una oferta artesanal competitiva</t>
  </si>
  <si>
    <t>Artesanos cuentan con mecanismos de articulación comercial</t>
  </si>
  <si>
    <t>Desarrollo de normas técnicas complementarias e instrumentos metodológicos</t>
  </si>
  <si>
    <t>Asistencia técnica y aplicación de herramientas de la competitividad para el sector artesanal.</t>
  </si>
  <si>
    <t>Capacitación orientada a mejorar la competitividad de los artesanos</t>
  </si>
  <si>
    <t>Organización de eventos de reconocimiento para incentivar la actividad artesanal</t>
  </si>
  <si>
    <t>Elaboración y difusión de estudios para el sector artesanal.</t>
  </si>
  <si>
    <t>Fortalecimiento de centros de innovación tecnológica públicas</t>
  </si>
  <si>
    <t>Servicios de innovación tecnológica a través de centros de innovación tecnológica privadas</t>
  </si>
  <si>
    <t>Organización y participación en ferias, exposiciones, ruedas de negocios y otros eventos</t>
  </si>
  <si>
    <t>Diseño e implementación de campañas de difusión para el posicionamiento de la artesanía</t>
  </si>
  <si>
    <t>Adecuación de talleres artesanales con fines comerciales</t>
  </si>
  <si>
    <t>Participante</t>
  </si>
  <si>
    <t>Monto Ejecutado y Avance de Ejecución Financiera del Programa Presupuestal Incremento de la Competividad del Sector Artesanía según Departamento, Mayo 2015</t>
  </si>
  <si>
    <t>Alerta de Niveles Bajos en la Ejecución Financiera (menor a 31.25%) para Principales Productos del Programa Presupuestal Incremento de la Competividad del Sector Artesanía, Mayo 2015</t>
  </si>
  <si>
    <t>Ejecución Financiera del Programa Presupuestal Programa Articulado de Modernización de la Gestión Pública según Pliego, Mayo 2015</t>
  </si>
  <si>
    <t>Ejecución Financiera del Programa Presupuestal Programa Articulado de Modernización de la Gestión Pública según Departamento, Mayo 2015</t>
  </si>
  <si>
    <t>Ejecución Financiera del Programa Presupuestal Programa Articulado de Modernización de la Gestión Pública según Principales Productos, Mayo 2015</t>
  </si>
  <si>
    <t>Ejecución Financiera del Programa Presupuestal Programa Articulado de Modernización de la Gestión Pública según Principales Actividades, Mayo 2015</t>
  </si>
  <si>
    <t>Instrumentos implementados para modernizar la gestión pública</t>
  </si>
  <si>
    <t>Entidades acceden a servicios para mejorar su gestión</t>
  </si>
  <si>
    <t>Usuarios atendidos en canales de mejor atención al ciudadano</t>
  </si>
  <si>
    <t>Entidades que implementan gobierno electrónico</t>
  </si>
  <si>
    <t>Implementación de lineamientos de la política nacional de modernización de la gestión pública</t>
  </si>
  <si>
    <t>Implementación de pilotos de modernización de la gestión pública en entidades</t>
  </si>
  <si>
    <t>Implementación del observatorio de modernización de la gestión pública</t>
  </si>
  <si>
    <t>Atenciones en los centros de mejor atención al ciudadano (mac)</t>
  </si>
  <si>
    <t>Capacitación a servidores públicos en modernización de la gestión pública</t>
  </si>
  <si>
    <t>Gestión de herramientas de modernización y mejora de instrumentos de gestión de las entidades públicas</t>
  </si>
  <si>
    <t>Asistencia técnica para la creación de nuevos mac</t>
  </si>
  <si>
    <t>Implementación de servicios públicos en línea</t>
  </si>
  <si>
    <t>Capacidades en gobierno electrónico y sociedad de la información</t>
  </si>
  <si>
    <t>Piloto</t>
  </si>
  <si>
    <t>Servicio tecnológico</t>
  </si>
  <si>
    <t>Monto Ejecutado y Avance de Ejecución Financiera del Programa Presupuestal Programa Articulado de Modernización de la Gestión Pública según Departamento, Mayo 2015</t>
  </si>
  <si>
    <t>Alerta de Niveles Bajos en la Ejecución Financiera (menor a 31.25%) para Principales Productos del Programa Presupuestal Programa Articulado de Modernización de la Gestión Pública, Mayo 2015</t>
  </si>
  <si>
    <t>Ejecución Financiera del Programa Presupuestal Reducción de la Degradación de los Suelos Agrarios según Pliego, Mayo 2015</t>
  </si>
  <si>
    <t>Ejecución Financiera del Programa Presupuestal Reducción de la Degradación de los Suelos Agrarios según Departamento, Mayo 2015</t>
  </si>
  <si>
    <t>Ejecución Financiera del Programa Presupuestal Reducción de la Degradación de los Suelos Agrarios según Principales Productos, Mayo 2015</t>
  </si>
  <si>
    <t>Ejecución Financiera del Programa Presupuestal Reducción de la Degradación de los Suelos Agrarios según Principales Actividades, Mayo 2015</t>
  </si>
  <si>
    <t>Productores agrarios informados sobre la aptitud de los suelos</t>
  </si>
  <si>
    <t>Productores agropecuarios con competencias para el aprovechamiento del recurso suelo en el sector agrario</t>
  </si>
  <si>
    <t>Sensibilización a productores agrarios para la organización y ejecución de prácticas de conservación de suelos</t>
  </si>
  <si>
    <t>Capacitación a productores agrarios sobre la importancia del uso de la información agroclimática y aptitud de suelos</t>
  </si>
  <si>
    <t>Capacitación a productores agrarios</t>
  </si>
  <si>
    <t>Asistencia técnica a productores agrarios</t>
  </si>
  <si>
    <t>Generación de información de levantamiento de suelos, de zonificación agroecológica y de medición del deterioro del suelo</t>
  </si>
  <si>
    <t>Investigación de cultivos de acuerdo a la aptitud de suelos</t>
  </si>
  <si>
    <t>Formación de cuadros técnicos regionales y locales sobre la metodología de escuelas de campo de agricultores en manejo y conservación de suelos agrarios</t>
  </si>
  <si>
    <t>Ficha técnica</t>
  </si>
  <si>
    <t>Gestores capacitados</t>
  </si>
  <si>
    <t>Monto Ejecutado y Avance de Ejecución Financiera del Programa Presupuestal Reducción de la Degradación de los Suelos Agrarios según Departamento, Mayo 2015</t>
  </si>
  <si>
    <t>Alerta de Niveles Bajos en la Ejecución Financiera (menor a 31.25%) para Principales Productos del Programa Presupuestal Reducción de la Degradación de los Suelos Agrarios, Mayo 2015</t>
  </si>
  <si>
    <t>Ejecución Financiera del Programa Presupuestal Logros de Aprendizaje de Estudiantes de la Educación Básica Regular según Pliego, Mayo 2015</t>
  </si>
  <si>
    <t>Ejecución Financiera del Programa Presupuestal Logros de Aprendizaje de Estudiantes de la Educación Básica Regular según Departamento, Mayo 2015</t>
  </si>
  <si>
    <t>Ejecución Financiera del Programa Presupuestal Logros de Aprendizaje de Estudiantes de la Educación Básica Regular según Principales Productos, Mayo 2015</t>
  </si>
  <si>
    <t>Ejecución Financiera del Programa Presupuestal Logros de Aprendizaje de Estudiantes de la Educación Básica Regular según Principales Actividades, Mayo 2015</t>
  </si>
  <si>
    <t>Instituciones educativas con condiciones para el cumplimiento de horas lectivas normadas</t>
  </si>
  <si>
    <t>Docentes preparados implementan el currículo</t>
  </si>
  <si>
    <t>Estudiantes de educación básica regular cuentan con materiales educativos necesarios para el logro de los estándares de aprendizajes</t>
  </si>
  <si>
    <t>Evaluación de los aprendizajes y de la calidad educativa</t>
  </si>
  <si>
    <t>Evaluación censal de estudiantes</t>
  </si>
  <si>
    <t>Evaluación muestral nacional</t>
  </si>
  <si>
    <t>Evaluaciones internacionales</t>
  </si>
  <si>
    <t>Diseño del modelo de intervención para instituciones educativas de Secundaria rural</t>
  </si>
  <si>
    <t>Contratación oportuna y pago de personal de las instituciones educativas de II Ciclo de Educación Básica Regular</t>
  </si>
  <si>
    <t>Contratación oportuna y pago de personal de las instituciones educativas de Educación Primaria</t>
  </si>
  <si>
    <t>Contratación oportuna y pago de personal de las instituciones educativas de Educación Secundaria</t>
  </si>
  <si>
    <t>Locales escolares de instituciones educativas de II Ciclo de Educación Básica Regular con condiciones adecuadas para su funcionamiento</t>
  </si>
  <si>
    <t>Locales escolares de instituciones educativas de Primaria con condiciones adecuadas para su funcionamiento</t>
  </si>
  <si>
    <t>Locales escolares de instituciones educativas de Secundaria con condiciones adecuadas para su funcionamiento</t>
  </si>
  <si>
    <t>Gestión del currículo de II Ciclo de Educación Básica Regular</t>
  </si>
  <si>
    <t>Gestión del currículo de Primaria</t>
  </si>
  <si>
    <t>Gestión del currículo de Secundaria</t>
  </si>
  <si>
    <t>Especialización docente en didácticas específicas de áreas priorizadas de II Ciclo de Educación Básica Regular</t>
  </si>
  <si>
    <t>Especialización docente en didácticas específicas de áreas priorizadas de Primaria</t>
  </si>
  <si>
    <t>Especialización docente en didácticas específicas de áreas priorizadas de Secundaria</t>
  </si>
  <si>
    <t>Acompañamiento pedagógico a instituciones educativas multiedad de II Ciclo de Educación Básica Regular</t>
  </si>
  <si>
    <t>Acompañamiento pedagógico a instituciones educativas multigrado de Primaria</t>
  </si>
  <si>
    <t>Acompañamiento pedagógico a instituciones educativas de II Ciclo de Educación Intercultural Bilingüe</t>
  </si>
  <si>
    <t>Acompañamiento pedagógico a instituciones educativas de Primaria de Educación Intercultural Bilingüe</t>
  </si>
  <si>
    <t>Formación y certificación de formadores</t>
  </si>
  <si>
    <t>Evaluación del desempeño docente</t>
  </si>
  <si>
    <t>Dotación de material educativo para estudiantes de II Ciclo de Educación Básica Regular de instituciones educativas</t>
  </si>
  <si>
    <t>Dotación de material educativo para estudiantes de Primaria de Instituciones Educativas</t>
  </si>
  <si>
    <t>Dotación de material educativo para estudiantes de Secundaria de Instituciones Educativas</t>
  </si>
  <si>
    <t>Dotación de material educativo para estudiantes de II ciclo de Educación Intercultural Bilingüe</t>
  </si>
  <si>
    <t>Dotación de material educativo para estudiantes de Primaria de Educación Intercultural Bilingüe</t>
  </si>
  <si>
    <t>Dotación de material educativo para aulas de II Ciclo de Educación Básica Regular</t>
  </si>
  <si>
    <t>Dotación de material educativo para aulas de Primaria</t>
  </si>
  <si>
    <t>Dotación de material fungible para aulas de II Ciclo de Educación Básica Regular</t>
  </si>
  <si>
    <t>Dotación de material fungible para aulas de Primaria</t>
  </si>
  <si>
    <t>Dotación de material educativo para instituciones educativas de II Ciclo de Educación Básica Regular</t>
  </si>
  <si>
    <t>Dotación de material educativo para instituciones educativas de Primaria</t>
  </si>
  <si>
    <t>Dotación de material educativo para instituciones educativas de Secundaria</t>
  </si>
  <si>
    <t>Gestión de materiales y recursos educativos de II Ciclo de Educación Básica Regular</t>
  </si>
  <si>
    <t>Gestión de materiales y recursos educativos de Primaria</t>
  </si>
  <si>
    <t>Gestión de materiales y recursos educativos de Secundaria</t>
  </si>
  <si>
    <t>Mapas de progreso de educación básica regular</t>
  </si>
  <si>
    <t>Evaluaciones de los estudiantes y la calidad educativa en el II ciclo de la educación básica regular</t>
  </si>
  <si>
    <t>Evaluación del uso del tiempo efectivo de clase y otros atributos de calidad educativa</t>
  </si>
  <si>
    <t>Diseño del modelo de asistencia técnica para instituciones educativas polidocentes completas</t>
  </si>
  <si>
    <t>Evaluación de acceso y formación de directores</t>
  </si>
  <si>
    <t>Evaluación de ascenso de docentes</t>
  </si>
  <si>
    <t>Atención integral a estudiantes en zonas urbanas de alto riesgo</t>
  </si>
  <si>
    <t>Soporte pedagógico en instituciones educativas polidocentes completas urbanas de educación primaria</t>
  </si>
  <si>
    <t>Alumno evaluado</t>
  </si>
  <si>
    <t>Institución educativa</t>
  </si>
  <si>
    <t>Docente evaluado</t>
  </si>
  <si>
    <t>Mapa de progreso</t>
  </si>
  <si>
    <t>Director</t>
  </si>
  <si>
    <t>Monto Ejecutado y Avance de Ejecución Financiera del Programa Presupuestal Logros de Aprendizaje de Estudiantes de la Educación Básica Regular según Departamento, Mayo 2015</t>
  </si>
  <si>
    <t>Alerta de Niveles Bajos en la Ejecución Financiera (menor a 31.25%) para Principales Productos del Programa Presupuestal Logros de Aprendizaje de Estudiantes de la Educación Básica Regular, Mayo 2015</t>
  </si>
  <si>
    <t>Ejecución Financiera del Programa Presupuestal Incremento en el Acceso de la Población de 3 a 16 Años a los Servicios Educativos Públicos de la Educación Básica Regular según Pliego, Mayo 2015</t>
  </si>
  <si>
    <t>Ejecución Financiera del Programa Presupuestal Incremento en el Acceso de la Población de 3 a 16 Años a los Servicios Educativos Públicos de la Educación Básica Regular según Departamento, Mayo 2015</t>
  </si>
  <si>
    <t>Ejecución Financiera del Programa Presupuestal Incremento en el Acceso de la Población de 3 a 16 Años a los Servicios Educativos Públicos de la Educación Básica Regular según Principales Productos, Mayo 2015</t>
  </si>
  <si>
    <t>Ejecución Financiera del Programa Presupuestal Incremento en el Acceso de la Población de 3 a 16 Años a los Servicios Educativos Públicos de la Educación Básica Regular según Principales Actividades, Mayo 2015</t>
  </si>
  <si>
    <t>Docentes y personal técnico formado para la Atención en nuevos servicios educativos</t>
  </si>
  <si>
    <t>Alternativas de servicios validadas</t>
  </si>
  <si>
    <t>Instituciones educativas gestionadas con condiciones suficientes para la atención</t>
  </si>
  <si>
    <t>Formación inicial de docentes en educación inicial EIB</t>
  </si>
  <si>
    <t>Especialización en educación inicial</t>
  </si>
  <si>
    <t>Especialización en servicios alternativos para educación Secundaria</t>
  </si>
  <si>
    <t>Asistencia técnica para el incremento de cobertura en Educación Inicial</t>
  </si>
  <si>
    <t>Asistencia técnica para el incremento de cobertura en Educación Secundaria</t>
  </si>
  <si>
    <t>Saneamiento físico y legal de los terrenos para servicios de educación inicial</t>
  </si>
  <si>
    <t>Saneamiento físico y legal de los terrenos para instituciones educativas nuevas de educación Secundaria</t>
  </si>
  <si>
    <t>Promoción y difusión para el fortalecimiento de la demanda de servicios de calidad de educación Inicial</t>
  </si>
  <si>
    <t>Promoción y difusión para el fortalecimiento de la demanda de servicios de calidad en educación Secundaria</t>
  </si>
  <si>
    <t>Gestión de expedientes técnicos para la generación de nuevas plazas docentes en educación Inicial</t>
  </si>
  <si>
    <t>Gestión de expedientes técnicos para la generación de nuevas plazas docentes en educación Secundaria</t>
  </si>
  <si>
    <t>Evaluación de alternativas de servicio en educación inicial</t>
  </si>
  <si>
    <t>Evaluación de alternativas de servicio en educación primaria</t>
  </si>
  <si>
    <t>Evaluación de alternativas de servicio en educación secundaria</t>
  </si>
  <si>
    <t>Formación técnica en alternativas seleccionadas de educación inicial</t>
  </si>
  <si>
    <t>Docente especializado</t>
  </si>
  <si>
    <t>Instancia intermedia</t>
  </si>
  <si>
    <t>Terreno</t>
  </si>
  <si>
    <t>Plaza docente</t>
  </si>
  <si>
    <t>Monto Ejecutado y Avance de Ejecución Financiera del Programa Presupuestal Incremento en el Acceso de la Población de 3 a 16 Años a los Servicios Educativos Públicos de la Educación Básica Regular según Departamento, Mayo 2015</t>
  </si>
  <si>
    <t>Alerta de Niveles Bajos en la Ejecución Financiera (menor a 31.25%) para Principales Productos del Programa Presupuestal Incremento en el Acceso de la Población de 3 a 16 Años a los Servicios Educativos Públicos de la Educación Básica Regular, Mayo 2015</t>
  </si>
  <si>
    <t>Ejecución Financiera del Programa Presupuestal Desarrollo Productivo de las Empresas según Pliego, Mayo 2015</t>
  </si>
  <si>
    <t>Ejecución Financiera del Programa Presupuestal Desarrollo Productivo de las Empresas según Departamento, Mayo 2015</t>
  </si>
  <si>
    <t>Ejecución Financiera del Programa Presupuestal Desarrollo Productivo de las Empresas según Principales Productos, Mayo 2015</t>
  </si>
  <si>
    <t>Ejecución Financiera del Programa Presupuestal Desarrollo Productivo de las Empresas según Principales Actividades, Mayo 2015</t>
  </si>
  <si>
    <t>Conductores y trabajadores de empresas reciben servicios de capacitación y asistencia técnica</t>
  </si>
  <si>
    <t>Empresas acceden a servicios de articulación empresarial y acceso a mercados</t>
  </si>
  <si>
    <t>Fortalecimiento del desarrollo productivo en la industria y de la gestión ambiental en las actividades productivas</t>
  </si>
  <si>
    <t>Servicios e instrumentos para la transferencia de tecnología e innovación en la mipyme</t>
  </si>
  <si>
    <t>Generación y análisis de información productiva</t>
  </si>
  <si>
    <t>Capacitación y asistencia técnica en gestión empresarial, comercial y financiera a mipyme</t>
  </si>
  <si>
    <t>Asistencia técnica y capacitación técnico-productiva a mipyme</t>
  </si>
  <si>
    <t>Capacitación y asistencia técnica en gestión de la calidad a mipyme</t>
  </si>
  <si>
    <t>Capacitación y asistencia técnica en materia de instrumentos para la regulación industrial y gestión ambiental</t>
  </si>
  <si>
    <t>Promoción y fortalecimiento de iniciativas de clúster</t>
  </si>
  <si>
    <t>Promoción y asesoría para la conexión con mercados</t>
  </si>
  <si>
    <t>Promoción y fortalecimiento de parques industriales</t>
  </si>
  <si>
    <t>Inspecciones de fiscalización de la normatividad sobre regulación industrial</t>
  </si>
  <si>
    <t>Difusión de la normatividad en regulaciones industriales y en gestión ambiental</t>
  </si>
  <si>
    <t>Desarrollo de servicios tecnológicos y de innovación al sector de cuero, calzado e industrias conexas</t>
  </si>
  <si>
    <t>Desarrollo de servicios tecnológicos y de innovación al sector agroindustrial e industrias conexas</t>
  </si>
  <si>
    <t>Desarrollo de servicios tecnológicos y de innovación al sector madera, muebles e industrias conexas</t>
  </si>
  <si>
    <t>Desarrollo e implementación de instrumentos para la transferencia tecnológica y la innovación</t>
  </si>
  <si>
    <t>Fortalecimiento de capacidades a funcionarios y actores de gobiernos regionales y locales para el desarrollo de la mipyme</t>
  </si>
  <si>
    <t>Monto Ejecutado y Avance de Ejecución Financiera del Programa Presupuestal Desarrollo Productivo de las Empresas según Departamento, Mayo 2015</t>
  </si>
  <si>
    <t>Alerta de Niveles Bajos en la Ejecución Financiera (menor a 31.25%) para Principales Productos del Programa Presupuestal Desarrollo Productivo de las Empresas, Mayo 2015</t>
  </si>
  <si>
    <t>Ejecución Financiera del Programa Presupuestal Ordenamiento y Desarrollo de la Acuicultura según Pliego, Mayo 2015</t>
  </si>
  <si>
    <t>Ejecución Financiera del Programa Presupuestal Ordenamiento y Desarrollo de la Acuicultura según Departamento, Mayo 2015</t>
  </si>
  <si>
    <t>Ejecución Financiera del Programa Presupuestal Ordenamiento y Desarrollo de la Acuicultura según Principales Productos, Mayo 2015</t>
  </si>
  <si>
    <t>Ejecución Financiera del Programa Presupuestal Ordenamiento y Desarrollo de la Acuicultura según Principales Actividades, Mayo 2015</t>
  </si>
  <si>
    <t>Acuicultores acceden a servicios para el fomento de las inversiones y el ordenamiento de la acuicultura</t>
  </si>
  <si>
    <t>Unidad de producción acuícola accede a servicios de transferencia de paquetes tecnológicos y temas de gestión</t>
  </si>
  <si>
    <t>Acuicultores acceden a servicios de certificación en sanidad e inocuidad acuícola</t>
  </si>
  <si>
    <t>Generación y Difusión de documentos y normas técnicas para la inversión en acuicultura</t>
  </si>
  <si>
    <t>Apoyo financiero para la acuicultura</t>
  </si>
  <si>
    <t>Desarrollo tecnológico</t>
  </si>
  <si>
    <t>Servicios de información ambiental para el desarrollo acuícola</t>
  </si>
  <si>
    <t>Elaboración de estudios para la ampliación de la frontera acuícola</t>
  </si>
  <si>
    <t>Promoción, administración y evaluación del desarrollo acuícola</t>
  </si>
  <si>
    <t>Acciones de capacitación y asistencia técnica</t>
  </si>
  <si>
    <t>Implementar normas e instrumentos de gestión para la vigilancia y control en sanidad e inocuidad en acuicultura</t>
  </si>
  <si>
    <t>Implementación de planes de investigación en patobiología acuática, sanidad e inocuidad en acuicultura</t>
  </si>
  <si>
    <t>Crédito otorgado</t>
  </si>
  <si>
    <t>Manual</t>
  </si>
  <si>
    <t>Derecho otorgado</t>
  </si>
  <si>
    <t>Monto Ejecutado y Avance de Ejecución Financiera del Programa Presupuestal Ordenamiento y Desarrollo de la Acuicultura según Departamento, Mayo 2015</t>
  </si>
  <si>
    <t>Alerta de Niveles Bajos en la Ejecución Financiera (menor a 31.25%) para Principales Productos del Programa Presupuestal Ordenamiento y Desarrollo de la Acuicultura, Mayo 2015</t>
  </si>
  <si>
    <t>Ejecución Financiera del Programa Presupuestal Fortalecimiento de la Pesca Artesanal según Pliego, Mayo 2015</t>
  </si>
  <si>
    <t>Ejecución Financiera del Programa Presupuestal Fortalecimiento de la Pesca Artesanal según Departamento, Mayo 2015</t>
  </si>
  <si>
    <t>Ejecución Financiera del Programa Presupuestal Fortalecimiento de la Pesca Artesanal según Principales Productos, Mayo 2015</t>
  </si>
  <si>
    <t>Ejecución Financiera del Programa Presupuestal Fortalecimiento de la Pesca Artesanal según Principales Actividades, Mayo 2015</t>
  </si>
  <si>
    <t>Agentes de la pesca artesanal capacitados en la gestión para la comercialización de los productos hidrobiológicos</t>
  </si>
  <si>
    <t>Recursos hidrobiológicos regulados para la explotación, conservación y sostenibilidad</t>
  </si>
  <si>
    <t>Agentes de la pesca artesanal acceden a asistencia técnica en buenas prácticas pesqueras</t>
  </si>
  <si>
    <t>Entrenamiento y capacitación del pescador artesanal</t>
  </si>
  <si>
    <t>Actualización de la información estadística en materia de pesca artesanal</t>
  </si>
  <si>
    <t>Fortalecimiento e implementación de herramientas para mejorar el acceso de los agentes a prácticas de comercialización directa</t>
  </si>
  <si>
    <t>Apoyo financiero para la pesca artesanal</t>
  </si>
  <si>
    <t>Investigaciones integradas de aspectos biológicos, ecológicos, pesqueros y económicos de la actividad pesquera artesanal</t>
  </si>
  <si>
    <t>Elaboración y difusión de instrumentos de gestión para el ordenamiento pesquero artesanal</t>
  </si>
  <si>
    <t>Asistencia técnica y capacitación en buenas prácticas pesqueras, calidad sanitaria e inocuidad</t>
  </si>
  <si>
    <t>Determinación de parámetros de contaminantes del agua de mar o aguas continentales, agua potable y hielo utilizados en las actividades pesqueras artesanales</t>
  </si>
  <si>
    <t>Equipo implementado</t>
  </si>
  <si>
    <t>Norma aprobada</t>
  </si>
  <si>
    <t>Monto Ejecutado y Avance de Ejecución Financiera del Programa Presupuestal Fortalecimiento de la Pesca Artesanal según Departamento, Mayo 2015</t>
  </si>
  <si>
    <t>Alerta de Niveles Bajos en la Ejecución Financiera (menor a 31.25%) para Principales Productos del Programa Presupuestal Fortalecimiento de la Pesca Artesanal, Mayo 2015</t>
  </si>
  <si>
    <t>Ejecución Financiera del Programa Presupuestal Gestión de la Calidad del Aire según Pliego, Mayo 2015</t>
  </si>
  <si>
    <t>Ejecución Financiera del Programa Presupuestal Gestión de la Calidad del Aire según Departamento, Mayo 2015</t>
  </si>
  <si>
    <t>Ejecución Financiera del Programa Presupuestal Gestión de la Calidad del Aire según Principales Productos, Mayo 2015</t>
  </si>
  <si>
    <t>Ejecución Financiera del Programa Presupuestal Gestión de la Calidad del Aire según Principales Actividades, Mayo 2015</t>
  </si>
  <si>
    <t>Ciudadanos informados respecto a la calidad del aire</t>
  </si>
  <si>
    <t>Instituciones públicas implementan instrumentos de gestión de calidad del aire</t>
  </si>
  <si>
    <t>Empresas supervisadas y fiscalizadas en emisiones atmosféricas</t>
  </si>
  <si>
    <t>Instituciones con información de monitoreo y pronóstico de la calidad del aire</t>
  </si>
  <si>
    <t>DESARROLLO DE INVESTIGACIONES CIENTIFICAS SOBRE LA CALIDAD DEL AIRE (QUIMICOS, FISICOS Y BIOLOGICOS)</t>
  </si>
  <si>
    <t>Difusión y capacitación para la participación ciudadana en temas de calidad del aire</t>
  </si>
  <si>
    <t>Implementación de planes de acción locales para la gestión de la calidad del aire</t>
  </si>
  <si>
    <t>Asistencia técnica para la creación y gestión contínua de los grupos técnicos de calidad del aire</t>
  </si>
  <si>
    <t>Supervisión del plan nacional y planes de acción locales</t>
  </si>
  <si>
    <t>Diseño e implementación de instrumentos técnicos legales para la fiscalización de emisiones atmosféricas</t>
  </si>
  <si>
    <t>Operación y mantenimiento de las redes de vigilancia</t>
  </si>
  <si>
    <t>Diseño e implementación de normas de gestión de la calidad del aire</t>
  </si>
  <si>
    <t>Asistencia técnica para desarrollo de proyectos de inversión pública en gestión de la calidad del aire</t>
  </si>
  <si>
    <t>Provisión de información de la calidad del aire</t>
  </si>
  <si>
    <t>Investigaciones para la caracterización de los contaminantes atmosféricos (ruido, radiaciones no ionizantes y uv-b)</t>
  </si>
  <si>
    <t>Ciudadano informado</t>
  </si>
  <si>
    <t>Mantenimiento</t>
  </si>
  <si>
    <t>Reporte técnico</t>
  </si>
  <si>
    <t>Monto Ejecutado y Avance de Ejecución Financiera del Programa Presupuestal Gestión de la Calidad del Aire según Departamento, Mayo 2015</t>
  </si>
  <si>
    <t>Alerta de Niveles Bajos en la Ejecución Financiera (menor a 31.25%) para Principales Productos del Programa Presupuestal Gestión de la Calidad del Aire, Mayo 2015</t>
  </si>
  <si>
    <t>Ejecución Financiera del Programa Presupuestal Programa Nacional de Asistencia Solidaria Pensión 65 según Pliego, Mayo 2015</t>
  </si>
  <si>
    <t>Ejecución Financiera del Programa Presupuestal Programa Nacional de Asistencia Solidaria Pensión 65 según Departamento, Mayo 2015</t>
  </si>
  <si>
    <t>Ejecución Financiera del Programa Presupuestal Programa Nacional de Asistencia Solidaria Pensión 65 según Principales Productos, Mayo 2015</t>
  </si>
  <si>
    <t>Ejecución Financiera del Programa Presupuestal Programa Nacional de Asistencia Solidaria Pensión 65 según Principales Actividades, Mayo 2015</t>
  </si>
  <si>
    <t>Adulto mayor con subvención monetaria según condiciones del programa</t>
  </si>
  <si>
    <t>Entrega de la subvención monetaria a los beneficiarios</t>
  </si>
  <si>
    <t>Afiliacion y verificación de requisitos</t>
  </si>
  <si>
    <t>Monto Ejecutado y Avance de Ejecución Financiera del Programa Presupuestal Programa Nacional de Asistencia Solidaria Pensión 65 según Departamento, Mayo 2015</t>
  </si>
  <si>
    <t>Alerta de Niveles Bajos en la Ejecución Financiera (menor a 31.25%) para Principales Productos del Programa Presupuestal Programa Nacional de Asistencia Solidaria Pensión 65, Mayo 2015</t>
  </si>
  <si>
    <t>Cuna Mas</t>
  </si>
  <si>
    <t>Ejecución Financiera del Programa Presupuestal Cuna Mas según Pliego, Mayo 2015</t>
  </si>
  <si>
    <t>Ejecución Financiera del Programa Presupuestal Cuna Mas según Departamento, Mayo 2015</t>
  </si>
  <si>
    <t>Ejecución Financiera del Programa Presupuestal Cuna Mas según Principales Productos, Mayo 2015</t>
  </si>
  <si>
    <t>Ejecución Financiera del Programa Presupuestal Cuna Mas según Principales Actividades, Mayo 2015</t>
  </si>
  <si>
    <t>Familias acceden a acompañamiento en cuidado y aprendizaje de sus niños y niñas menores de 36 meses, que viven en situación de pobreza y extrema pobreza en zonas rurales</t>
  </si>
  <si>
    <t>Niñas y niños de 6 a 36 meses de edad que viven en situación de pobreza y extrema pobreza en zonas urbanas reciben atención integral en servicio de cuidado diurno</t>
  </si>
  <si>
    <t>Sesiones de socialización e inter aprendizaje</t>
  </si>
  <si>
    <t>Visitas domiciliarias a familias en zonas rurales</t>
  </si>
  <si>
    <t>Asistencia técnica para la gestión y vigilancia comunitaria</t>
  </si>
  <si>
    <t>Capacitación de equipos técnicos y actores comunales</t>
  </si>
  <si>
    <t>Atención integral durante el cuidado diurno</t>
  </si>
  <si>
    <t>Acondicionamiento y equipamiento de locales para el cuidado diurno</t>
  </si>
  <si>
    <t>Niño</t>
  </si>
  <si>
    <t>Monto Ejecutado y Avance de Ejecución Financiera del Programa Presupuestal Cuna Mas según Departamento, Mayo 2015</t>
  </si>
  <si>
    <t>Alerta de Niveles Bajos en la Ejecución Financiera (menor a 31.25%) para Principales Productos del Programa Presupuestal Cuna Mas, Mayo 2015</t>
  </si>
  <si>
    <t>Ejecución Financiera del Programa Presupuestal Celeridad de los Procesos Judiciales Laborales según Pliego, Mayo 2015</t>
  </si>
  <si>
    <t>Ejecución Financiera del Programa Presupuestal Celeridad de los Procesos Judiciales Laborales según Departamento, Mayo 2015</t>
  </si>
  <si>
    <t>Ejecución Financiera del Programa Presupuestal Celeridad de los Procesos Judiciales Laborales según Principales Productos, Mayo 2015</t>
  </si>
  <si>
    <t>Ejecución Financiera del Programa Presupuestal Celeridad de los Procesos Judiciales Laborales según Principales Actividades, Mayo 2015</t>
  </si>
  <si>
    <t>Mejoramiento de la interconexión de los órganos jurisdiccionales</t>
  </si>
  <si>
    <t>Mejoramiento de la capacidad operativa de los equipos de peritos</t>
  </si>
  <si>
    <t>Implementación de procedimientos mejorados en los equipos de peritos</t>
  </si>
  <si>
    <t>Realización de Plenos y Eventos Jurisdiccionales</t>
  </si>
  <si>
    <t>Monto Ejecutado y Avance de Ejecución Financiera del Programa Presupuestal Celeridad de los Procesos Judiciales Laborales según Departamento, Mayo 2015</t>
  </si>
  <si>
    <t>Alerta de Niveles Bajos en la Ejecución Financiera (menor a 31.25%) para Principales Productos del Programa Presupuestal Celeridad de los Procesos Judiciales Laborales, Mayo 2015</t>
  </si>
  <si>
    <t>Ejecución Financiera del Programa Presupuestal Incremento de la Práctica de Actividades Físicas, Deportivas y Recreativas en la Población Peruana según Pliego, Mayo 2015</t>
  </si>
  <si>
    <t>Ejecución Financiera del Programa Presupuestal Incremento de la Práctica de Actividades Físicas, Deportivas y Recreativas en la Población Peruana según Departamento, Mayo 2015</t>
  </si>
  <si>
    <t>Ejecución Financiera del Programa Presupuestal Incremento de la Práctica de Actividades Físicas, Deportivas y Recreativas en la Población Peruana según Principales Productos, Mayo 2015</t>
  </si>
  <si>
    <t>Ejecución Financiera del Programa Presupuestal Incremento de la Práctica de Actividades Físicas, Deportivas y Recreativas en la Población Peruana según Principales Actividades, Mayo 2015</t>
  </si>
  <si>
    <t>Personas acceden a nivel nacional a la actividad física, recreativa y deportiva</t>
  </si>
  <si>
    <t>Deportistas acceden a desarrollo deportivo de alta competencia</t>
  </si>
  <si>
    <t>Talentos deportivos acceden a la iniciación deportiva de alta competencia</t>
  </si>
  <si>
    <t>Formación y especialización deportiva en centros de alto rendimiento</t>
  </si>
  <si>
    <t>Formación y especialización deportiva en centros de desarrollo deportivo regionales</t>
  </si>
  <si>
    <t>Dotación de servicios biomedicos a los deportistas</t>
  </si>
  <si>
    <t>Desarrollo de estímulos a los deportistas de alta competencia</t>
  </si>
  <si>
    <t>Implementación de una estrategia nacional de Captación de talentos deportivos</t>
  </si>
  <si>
    <t>Mantenimiento de infraestructura deportiva</t>
  </si>
  <si>
    <t>Desarrollo de campañas focalizados orientadas a población objetivo por grupos vulnerables</t>
  </si>
  <si>
    <t>Capacitación de agentes deportivos</t>
  </si>
  <si>
    <t>Subvención a las federaciones deportivas</t>
  </si>
  <si>
    <t>Promoción del uso adecuado de instalaciones deportivas en ámbito regional y local</t>
  </si>
  <si>
    <t>Infraestructura deportiva con condiciones adecuadas para el funcionamiento</t>
  </si>
  <si>
    <t>Dotación de equipo y material deportivo</t>
  </si>
  <si>
    <t>Beneficiario</t>
  </si>
  <si>
    <t>Deportista</t>
  </si>
  <si>
    <t>Instalación deportiva</t>
  </si>
  <si>
    <t>Convenio</t>
  </si>
  <si>
    <t>Monto Ejecutado y Avance de Ejecución Financiera del Programa Presupuestal Incremento de la Práctica de Actividades Físicas, Deportivas y Recreativas en la Población Peruana según Departamento, Mayo 2015</t>
  </si>
  <si>
    <t>Alerta de Niveles Bajos en la Ejecución Financiera (menor a 31.25%) para Principales Productos del Programa Presupuestal Incremento de la Práctica de Actividades Físicas, Deportivas y Recreativas en la Población Peruana, Mayo 2015</t>
  </si>
  <si>
    <t>Ejecución Financiera del Programa Presupuestal Fortalecimiento de las Condiciones Laborales según Pliego, Mayo 2015</t>
  </si>
  <si>
    <t>Ejecución Financiera del Programa Presupuestal Fortalecimiento de las Condiciones Laborales según Departamento, Mayo 2015</t>
  </si>
  <si>
    <t>Ejecución Financiera del Programa Presupuestal Fortalecimiento de las Condiciones Laborales según Principales Productos, Mayo 2015</t>
  </si>
  <si>
    <t>Ejecución Financiera del Programa Presupuestal Fortalecimiento de las Condiciones Laborales según Principales Actividades, Mayo 2015</t>
  </si>
  <si>
    <t>Instituciones fiscalizadas según la normativa laboral</t>
  </si>
  <si>
    <t>Personas cuentan con orientación y asistencia técnica en materia de normatividad laboral y buenas prácticas laborales</t>
  </si>
  <si>
    <t>Inspecciones de fiscalización de la normativa laboral</t>
  </si>
  <si>
    <t>Orientación y difusión de la normatividad laboral</t>
  </si>
  <si>
    <t>Absolución de consultas en materias laborales</t>
  </si>
  <si>
    <t>Promoción de la responsabilidad empresarial, seguridad social y buenas prácticas laborales</t>
  </si>
  <si>
    <t>Monto Ejecutado y Avance de Ejecución Financiera del Programa Presupuestal Fortalecimiento de las Condiciones Laborales según Departamento, Mayo 2015</t>
  </si>
  <si>
    <t>Alerta de Niveles Bajos en la Ejecución Financiera (menor a 31.25%) para Principales Productos del Programa Presupuestal Fortalecimiento de las Condiciones Laborales, Mayo 2015</t>
  </si>
  <si>
    <t>Ejecución Financiera del Programa Presupuestal Reducción de la Mortalidad por Emergencias y Urgencias Médicas según Pliego, Mayo 2015</t>
  </si>
  <si>
    <t>Ejecución Financiera del Programa Presupuestal Reducción de la Mortalidad por Emergencias y Urgencias Médicas según Departamento, Mayo 2015</t>
  </si>
  <si>
    <t>Ejecución Financiera del Programa Presupuestal Reducción de la Mortalidad por Emergencias y Urgencias Médicas según Principales Productos, Mayo 2015</t>
  </si>
  <si>
    <t>Ejecución Financiera del Programa Presupuestal Reducción de la Mortalidad por Emergencias y Urgencias Médicas según Principales Actividades, Mayo 2015</t>
  </si>
  <si>
    <t>Atención pre hospitalaria móvil de la emergencia con soporte vital básico SVB</t>
  </si>
  <si>
    <t>Atención pre hospitalaria móvil de la emergencia con soporte vital avanzado SVA</t>
  </si>
  <si>
    <t>Transporte asistido (no emergencia) de pacientes estables (no críticos)</t>
  </si>
  <si>
    <t>Transporte asistido (no emergencia) de pacientes críticos</t>
  </si>
  <si>
    <t>Atención ambulatoria de urgencias (prioridad III o IV) en módulos hospitalarios diferenciados autorizados</t>
  </si>
  <si>
    <t>Atención de urgencias (prioridad III o IV) en módulos de Atención ambulatoria</t>
  </si>
  <si>
    <t>ATENCION MEDICA TELEFONICA DE LA EMERGENCIA Y URGENCIA EN CENTRO REGULADOR</t>
  </si>
  <si>
    <t>DESPACHO DE LA UNIDAD MOVIL Y COORDINACION DE LA REFERENCIA</t>
  </si>
  <si>
    <t>Atención de la emergencia o urgencia en establecimiento de salud</t>
  </si>
  <si>
    <t>Servicio de ambulancia con soporte vital básico (SBV) para la Atención pre hospitalaria de la emergencia</t>
  </si>
  <si>
    <t>Servicio de traslado de pacientes estables (no emergencia)</t>
  </si>
  <si>
    <t>Servicio de traslado de pacientes en situación crítica</t>
  </si>
  <si>
    <t>Desarrollo de normas y guías técnicas en Atención pre hospitalaria y emergencias</t>
  </si>
  <si>
    <t>Monitoreo, supervisión y evaluación del programa presupuestal</t>
  </si>
  <si>
    <t>Asistencia técnica y capacitación</t>
  </si>
  <si>
    <t>Servicio de traslado de pacientes en situacion crítica inestable</t>
  </si>
  <si>
    <t>Atención de la emergencia o urgencia con prioridad I en establecimientos de salud</t>
  </si>
  <si>
    <t>Atención de la emergencia o urgencia con prioridad II en establecimientos de salud</t>
  </si>
  <si>
    <t>Paciente atendido</t>
  </si>
  <si>
    <t>Monto Ejecutado y Avance de Ejecución Financiera del Programa Presupuestal Reducción de la Mortalidad por Emergencias y Urgencias Médicas según Departamento, Mayo 2015</t>
  </si>
  <si>
    <t>Alerta de Niveles Bajos en la Ejecución Financiera (menor a 31.25%) para Principales Productos del Programa Presupuestal Reducción de la Mortalidad por Emergencias y Urgencias Médicas, Mayo 2015</t>
  </si>
  <si>
    <t>Ejecución Financiera del Programa Presupuestal Inclusión de Niños, Niñas y Jóvenes con Discapacidad en la Educación Básica y Técnico Productiva según Pliego, Mayo 2015</t>
  </si>
  <si>
    <t>Ejecución Financiera del Programa Presupuestal Inclusión de Niños, Niñas y Jóvenes con Discapacidad en la Educación Básica y Técnico Productiva según Departamento, Mayo 2015</t>
  </si>
  <si>
    <t>Ejecución Financiera del Programa Presupuestal Inclusión de Niños, Niñas y Jóvenes con Discapacidad en la Educación Básica y Técnico Productiva según Principales Productos, Mayo 2015</t>
  </si>
  <si>
    <t>Ejecución Financiera del Programa Presupuestal Inclusión de Niños, Niñas y Jóvenes con Discapacidad en la Educación Básica y Técnico Productiva según Principales Actividades, Mayo 2015</t>
  </si>
  <si>
    <t>Personas con discapacidad leve o moderada acceden a instituciones educativas públicas inclusivas con condiciones para su atención</t>
  </si>
  <si>
    <t>Personas con discapacidad severa acceden a instituciones educativas públicas especializadas con condiciones para su atención</t>
  </si>
  <si>
    <t>Niños menores de 3 años con discapacidad acceden a programas de intervención temprana con condiciones para su atención</t>
  </si>
  <si>
    <t>Dotación de materiales y equipos educativos para estudiantes de instituciones educativas inclusivas</t>
  </si>
  <si>
    <t>Mantenimiento y acondicionamiento de espacios en locales de los centros de educación básica especial y centros de recursos</t>
  </si>
  <si>
    <t>Dotación de materiales y equipos educativos para centros de Educación Básica Especial y centros de recursos</t>
  </si>
  <si>
    <t>Mantenimiento y acondicionamiento de espacios en programas de intervención temprana</t>
  </si>
  <si>
    <t>Dotación de materiales y equipos educativos para programas de intervención temprana</t>
  </si>
  <si>
    <t>Especialización a los profesionales de los programas de intervención temprana</t>
  </si>
  <si>
    <t>Asistencia y acompañamiento a las familias de los niños en programas de intervención temprana</t>
  </si>
  <si>
    <t>Especialización a los profesionales de los centros de educación básica especial</t>
  </si>
  <si>
    <t>Contratación oportuna y pago de profesionales para atención de servicios de apoyo a instituciones educativas inclusivas</t>
  </si>
  <si>
    <t>Acondicionamiento de espacios en locales de instituciones educativas inclusivas</t>
  </si>
  <si>
    <t>Asistencia a familias de estudiantes de instituciones educativas inclusivas para participación en proceso educativo</t>
  </si>
  <si>
    <t>Contratación oportuna y pago de personal para atención de centros de educación básica especial</t>
  </si>
  <si>
    <t>Asistencia a familias de estudiantes de centros de educación básica especial para participación en proceso educativo</t>
  </si>
  <si>
    <t>Contratación oportuna y pago de personal para atención de programas de intervención temprana</t>
  </si>
  <si>
    <t>Monto Ejecutado y Avance de Ejecución Financiera del Programa Presupuestal Inclusión de Niños, Niñas y Jóvenes con Discapacidad en la Educación Básica y Técnico Productiva según Departamento, Mayo 2015</t>
  </si>
  <si>
    <t>Alerta de Niveles Bajos en la Ejecución Financiera (menor a 31.25%) para Principales Productos del Programa Presupuestal Inclusión de Niños, Niñas y Jóvenes con Discapacidad en la Educación Básica y Técnico Productiva, Mayo 2015</t>
  </si>
  <si>
    <t>Mejora de  la Formación en Carreras Docentes en Institutos de Educación Superior no Universitaria</t>
  </si>
  <si>
    <t>Ejecución Financiera del Programa Presupuestal Mejora de  la Formación en Carreras Docentes en Institutos de Educación Superior no Universitaria según Pliego, Mayo 2015</t>
  </si>
  <si>
    <t>Ejecución Financiera del Programa Presupuestal Mejora de  la Formación en Carreras Docentes en Institutos de Educación Superior no Universitaria según Departamento, Mayo 2015</t>
  </si>
  <si>
    <t>Ejecución Financiera del Programa Presupuestal Mejora de  la Formación en Carreras Docentes en Institutos de Educación Superior no Universitaria según Principales Productos, Mayo 2015</t>
  </si>
  <si>
    <t>Ejecución Financiera del Programa Presupuestal Mejora de  la Formación en Carreras Docentes en Institutos de Educación Superior no Universitaria según Principales Actividades, Mayo 2015</t>
  </si>
  <si>
    <t>Docentes formadores de institutos públicos de educación superior con capacidades fortalecidas</t>
  </si>
  <si>
    <t>Ingresantes de institutos superiores pedagógicos cuentan con capacidades básicas para iniciar su formación</t>
  </si>
  <si>
    <t>Carreras profesionales con currículos diversificados</t>
  </si>
  <si>
    <t>Instituciones de educación superior pedagógica con condiciones básicas para el funcionamiento.</t>
  </si>
  <si>
    <t>Institutos superiores pedagógicos acreditados</t>
  </si>
  <si>
    <t>Evaluación de competencias al egreso</t>
  </si>
  <si>
    <t>Fortalecimiento de capacidades de docentes formadores de educación Inicial y Primaria con enfoque en educación intercultural bilingüe</t>
  </si>
  <si>
    <t>Especialización en investigación educativa para docentes formadores</t>
  </si>
  <si>
    <t>Fortalecimiento de docentes formadores de la carrera de idiomas</t>
  </si>
  <si>
    <t>Especialización en gestión para el personal directivo de institutos superiores pedagógicos y especialistas de las direcciones regionales</t>
  </si>
  <si>
    <t>Supervisión del proceso de Selección de los ingresantes a la carrera docente</t>
  </si>
  <si>
    <t>Modulo de nivelación de ingresantes implementado</t>
  </si>
  <si>
    <t>Diseño de currículos por carrera profesional</t>
  </si>
  <si>
    <t>Prácticas preprofesionales</t>
  </si>
  <si>
    <t>Contratación oportuna de docentes y pago de planillas a personal de institutos de educación superior pedagógica</t>
  </si>
  <si>
    <t>Provisión de servicios básicos y mantenimiento a la infraestructura</t>
  </si>
  <si>
    <t>Autoevaluación y evaluación de los institutos superiores pedagógicos</t>
  </si>
  <si>
    <t>Monto Ejecutado y Avance de Ejecución Financiera del Programa Presupuestal Mejora de  la Formación en Carreras Docentes en Institutos de Educación Superior no Universitaria según Departamento, Mayo 2015</t>
  </si>
  <si>
    <t>Alerta de Niveles Bajos en la Ejecución Financiera (menor a 31.25%) para Principales Productos del Programa Presupuestal Mejora de  la Formación en Carreras Docentes en Institutos de Educación Superior no Universitaria, Mayo 2015</t>
  </si>
  <si>
    <t>Ejecución Financiera del Programa Presupuestal Mejoramiento Integral de Barrios según Pliego, Mayo 2015</t>
  </si>
  <si>
    <t>Ejecución Financiera del Programa Presupuestal Mejoramiento Integral de Barrios según Departamento, Mayo 2015</t>
  </si>
  <si>
    <t>Ejecución Financiera del Programa Presupuestal Mejoramiento Integral de Barrios según Principales Productos, Mayo 2015</t>
  </si>
  <si>
    <t>Ejecución Financiera del Programa Presupuestal Mejoramiento Integral de Barrios según Principales Actividades, Mayo 2015</t>
  </si>
  <si>
    <t>Barrios urbanos marginales con infraestructura y equipamiento adecuados</t>
  </si>
  <si>
    <t>Asistencia técnica a los gobiernos locales para la formulación y ejecución de proyectos</t>
  </si>
  <si>
    <t>Asistencia técnica a la población en uso adecuado de infraestructura, acompañamiento social</t>
  </si>
  <si>
    <t>Monto Ejecutado y Avance de Ejecución Financiera del Programa Presupuestal Mejoramiento Integral de Barrios según Departamento, Mayo 2015</t>
  </si>
  <si>
    <t>Alerta de Niveles Bajos en la Ejecución Financiera (menor a 31.25%) para Principales Productos del Programa Presupuestal Mejoramiento Integral de Barrios, Mayo 2015</t>
  </si>
  <si>
    <t>Ejecución Financiera del Programa Presupuestal Nuestras Ciudades según Pliego, Mayo 2015</t>
  </si>
  <si>
    <t>Ejecución Financiera del Programa Presupuestal Nuestras Ciudades según Departamento, Mayo 2015</t>
  </si>
  <si>
    <t>Ejecución Financiera del Programa Presupuestal Nuestras Ciudades según Principales Productos, Mayo 2015</t>
  </si>
  <si>
    <t>Ejecución Financiera del Programa Presupuestal Nuestras Ciudades según Principales Actividades, Mayo 2015</t>
  </si>
  <si>
    <t>Gobiernos locales con gestión urbana fortalecida</t>
  </si>
  <si>
    <t>Centro poblado urbano con instrumentos técnicos de gestión, sistemas de movilidad urbana, sistemas de espacio públicos y equipamiento de usos especiales mejorados</t>
  </si>
  <si>
    <t>Asistencia técnica y capacitación a gobiernos locales en gestión urbana territorial</t>
  </si>
  <si>
    <t>Implementación de sistemas de información geográfica para la gestión urbana territorial</t>
  </si>
  <si>
    <t>Promoción de las inversiones público privadas en espacios públicos</t>
  </si>
  <si>
    <t>Asistencia técnica a las unidades formuladoras y evaluadoras de los gobiernos locales</t>
  </si>
  <si>
    <t>Desarrollo de instrumentos técnicos de gestión urbana territorial</t>
  </si>
  <si>
    <t>Mantenimiento de espacios públicos para usos especiales</t>
  </si>
  <si>
    <t>Monto Ejecutado y Avance de Ejecución Financiera del Programa Presupuestal Nuestras Ciudades según Departamento, Mayo 2015</t>
  </si>
  <si>
    <t>Alerta de Niveles Bajos en la Ejecución Financiera (menor a 31.25%) para Principales Productos del Programa Presupuestal Nuestras Ciudades, Mayo 2015</t>
  </si>
  <si>
    <t>Ejecución Financiera del Programa Presupuestal Fiscalización Aduanera según Pliego, Mayo 2015</t>
  </si>
  <si>
    <t>Ejecución Financiera del Programa Presupuestal Fiscalización Aduanera según Departamento, Mayo 2015</t>
  </si>
  <si>
    <t>Ejecución Financiera del Programa Presupuestal Fiscalización Aduanera según Principales Productos, Mayo 2015</t>
  </si>
  <si>
    <t>Ejecución Financiera del Programa Presupuestal Fiscalización Aduanera según Principales Actividades, Mayo 2015</t>
  </si>
  <si>
    <t>Mercancía seleccionada y controlada en control concurrente</t>
  </si>
  <si>
    <t>Usuario u operador programado, controlado en control posterior</t>
  </si>
  <si>
    <t>Usuario u operador sancionado</t>
  </si>
  <si>
    <t>Programación de acciones de control</t>
  </si>
  <si>
    <t>Asignación de declaraciones a control, por gestión de riesgos en importación para el consumo</t>
  </si>
  <si>
    <t>Asignación de declaraciones a control, por normatividad en importación para el consumo</t>
  </si>
  <si>
    <t>Ejecución de las acciones de control posterior</t>
  </si>
  <si>
    <t>Certificaciones a operadores económicos autorizados</t>
  </si>
  <si>
    <t>Acciones de presunción de delito aduanero</t>
  </si>
  <si>
    <t>Emisión de resoluciones de determinación por sanción aduanera</t>
  </si>
  <si>
    <t>Acción de control</t>
  </si>
  <si>
    <t>Declaración</t>
  </si>
  <si>
    <t>Certificación</t>
  </si>
  <si>
    <t>Monto Ejecutado y Avance de Ejecución Financiera del Programa Presupuestal Fiscalización Aduanera según Departamento, Mayo 2015</t>
  </si>
  <si>
    <t>Alerta de Niveles Bajos en la Ejecución Financiera (menor a 31.25%) para Principales Productos del Programa Presupuestal Fiscalización Aduanera, Mayo 2015</t>
  </si>
  <si>
    <t>Ejecución Financiera del Programa Presupuestal Apoyo al Hábitat Rural según Pliego, Mayo 2015</t>
  </si>
  <si>
    <t>Ejecución Financiera del Programa Presupuestal Apoyo al Hábitat Rural según Departamento, Mayo 2015</t>
  </si>
  <si>
    <t>Ejecución Financiera del Programa Presupuestal Apoyo al Hábitat Rural según Principales Productos, Mayo 2015</t>
  </si>
  <si>
    <t>Ejecución Financiera del Programa Presupuestal Apoyo al Hábitat Rural según Principales Actividades, Mayo 2015</t>
  </si>
  <si>
    <t>Tambos prestan servicios de oferta a la comunidad</t>
  </si>
  <si>
    <t>Familias acceden a viviendas mejoradas</t>
  </si>
  <si>
    <t>Identificación y selección de familias beneficiarias</t>
  </si>
  <si>
    <t>Asistencia técnica a la población para el uso adecuado de espacios y disposición de ambientes</t>
  </si>
  <si>
    <t>Mejoramiento de viviendas rurales</t>
  </si>
  <si>
    <t>Capacitación técnica de mano de obra para el mejoramiento de viviendas</t>
  </si>
  <si>
    <t>Operatividad y mantenimiento del tambo</t>
  </si>
  <si>
    <t>Capacitación y sensibilización a la población en los servicios que proporciona el tambo</t>
  </si>
  <si>
    <t>Acciones de prevención, atención y mitigación de riesgos</t>
  </si>
  <si>
    <t>Monto Ejecutado y Avance de Ejecución Financiera del Programa Presupuestal Apoyo al Hábitat Rural según Departamento, Mayo 2015</t>
  </si>
  <si>
    <t>Alerta de Niveles Bajos en la Ejecución Financiera (menor a 31.25%) para Principales Productos del Programa Presupuestal Apoyo al Hábitat Rural, Mayo 2015</t>
  </si>
  <si>
    <t>Ejecución Financiera del Programa Presupuestal Servicios Registrales Accesibles y Oportunos con Cobertura Universal según Pliego, Mayo 2015</t>
  </si>
  <si>
    <t>Ejecución Financiera del Programa Presupuestal Servicios Registrales Accesibles y Oportunos con Cobertura Universal según Departamento, Mayo 2015</t>
  </si>
  <si>
    <t>Ejecución Financiera del Programa Presupuestal Servicios Registrales Accesibles y Oportunos con Cobertura Universal según Principales Productos, Mayo 2015</t>
  </si>
  <si>
    <t>Ejecución Financiera del Programa Presupuestal Servicios Registrales Accesibles y Oportunos con Cobertura Universal según Principales Actividades, Mayo 2015</t>
  </si>
  <si>
    <t>Actos Registrales Calificados con Calidad y en Tiempo Oportuno</t>
  </si>
  <si>
    <t>Servicios de publicidad registral otorgados</t>
  </si>
  <si>
    <t>Difusión de los Servicios Registrales</t>
  </si>
  <si>
    <t>Calificación de actos registrales en primera instancia</t>
  </si>
  <si>
    <t>Calificación de actos registrales en segunda instancia</t>
  </si>
  <si>
    <t>Atención de solicitudes de publicidad registral</t>
  </si>
  <si>
    <t>Acto Registral</t>
  </si>
  <si>
    <t>Monto Ejecutado y Avance de Ejecución Financiera del Programa Presupuestal Servicios Registrales Accesibles y Oportunos con Cobertura Universal según Departamento, Mayo 2015</t>
  </si>
  <si>
    <t>Alerta de Niveles Bajos en la Ejecución Financiera (menor a 31.25%) para Principales Productos del Programa Presupuestal Servicios Registrales Accesibles y Oportunos con Cobertura Universal, Mayo 2015</t>
  </si>
  <si>
    <t>Ejecución Financiera del Programa Presupuestal Protección al Consumidor según Pliego, Mayo 2015</t>
  </si>
  <si>
    <t>Ejecución Financiera del Programa Presupuestal Protección al Consumidor según Departamento, Mayo 2015</t>
  </si>
  <si>
    <t>Ejecución Financiera del Programa Presupuestal Protección al Consumidor según Principales Productos, Mayo 2015</t>
  </si>
  <si>
    <t>Ejecución Financiera del Programa Presupuestal Protección al Consumidor según Principales Actividades, Mayo 2015</t>
  </si>
  <si>
    <t>Consumidores con Mecanismos Alternativos de Solución de Controversias en Materia de Consumo</t>
  </si>
  <si>
    <t>Agentes de relación de consumo adecuadamente informados sobre sus derechos y obligaciones</t>
  </si>
  <si>
    <t>Proveedores sujetos a procesos de verificación del cumplimiento normativo</t>
  </si>
  <si>
    <t>Asesorías, Mediación y Conciliación en Materia de Consumo</t>
  </si>
  <si>
    <t>Arbitraje en Materia de Consumo</t>
  </si>
  <si>
    <t>Difusión e investigación sobre temas de consumo</t>
  </si>
  <si>
    <t>Capacitación sobre temas de consumo</t>
  </si>
  <si>
    <t>Implementación de canales virtuales informativos para las relaciones de consumo</t>
  </si>
  <si>
    <t>Fiscalización y supervisión de proveedores</t>
  </si>
  <si>
    <t>Desarrollo de herramientas tecnológicas</t>
  </si>
  <si>
    <t>Implementación de acciones para reforzar la eficiencia y eficacia resolutiva</t>
  </si>
  <si>
    <t>Herramienta</t>
  </si>
  <si>
    <t>Monto Ejecutado y Avance de Ejecución Financiera del Programa Presupuestal Protección al Consumidor según Departamento, Mayo 2015</t>
  </si>
  <si>
    <t>Alerta de Niveles Bajos en la Ejecución Financiera (menor a 31.25%) para Principales Productos del Programa Presupuestal Protección al Consumidor, Mayo 2015</t>
  </si>
  <si>
    <t>Alimentación Escolar - Qali Warma</t>
  </si>
  <si>
    <t>Ejecución Financiera del Programa Presupuestal Alimentación Escolar - Qali Warma según Pliego, Mayo 2015</t>
  </si>
  <si>
    <t>Ejecución Financiera del Programa Presupuestal Alimentación Escolar - Qali Warma según Departamento, Mayo 2015</t>
  </si>
  <si>
    <t>Ejecución Financiera del Programa Presupuestal Alimentación Escolar - Qali Warma según Principales Productos, Mayo 2015</t>
  </si>
  <si>
    <t>Ejecución Financiera del Programa Presupuestal Alimentación Escolar - Qali Warma según Principales Actividades, Mayo 2015</t>
  </si>
  <si>
    <t>Estudiantes de Instituciones Educativas Públicas de Inicial - 3 a 5 Años - y Primaria Reciben Servicio Alimentario a Traves de la Gestion de Raciones</t>
  </si>
  <si>
    <t>Estudiantes de Instituciones Educativas Públicas de Inicial - 3 a 5 Años - y Primaria Reciben Servicio Alimentario a Traves de la Gestion de Productos</t>
  </si>
  <si>
    <t>Conformación de Comités de Alimentación Escolar de Gestión de Raciones</t>
  </si>
  <si>
    <t>Asistencia Técnica a Comités de Alimentación Escolar de Gestión de Raciones</t>
  </si>
  <si>
    <t>Provisión del Servicio Alimentario de la Gestión de Raciones</t>
  </si>
  <si>
    <t>Supervisión y Monitoreo de la Gestión de Raciones</t>
  </si>
  <si>
    <t>Conformación de Comites de Alimentación Escolar de Gestión de Productos</t>
  </si>
  <si>
    <t>Asistencia Técnica a Comités de Alimentación Escolar de Gestión de Productos</t>
  </si>
  <si>
    <t>Provisión del Servicio Alimentario de la Gestión de Productos</t>
  </si>
  <si>
    <t>Supervisión y Monitoreo de la Gestión de Productos</t>
  </si>
  <si>
    <t>Equipamiento del Servicio Alimentario</t>
  </si>
  <si>
    <t>Conformación de Comités de Compra y Asistencia Técnica a Unidades Territoriales y Comités de Compra</t>
  </si>
  <si>
    <t>Transferencia para la provisión del servicio alimentario</t>
  </si>
  <si>
    <t>Supervisión realizada</t>
  </si>
  <si>
    <t>Cocina Implementada</t>
  </si>
  <si>
    <t>Asistencia técnica implementada</t>
  </si>
  <si>
    <t>Monto Ejecutado y Avance de Ejecución Financiera del Programa Presupuestal Alimentación Escolar - Qali Warma según Departamento, Mayo 2015</t>
  </si>
  <si>
    <t>Alerta de Niveles Bajos en la Ejecución Financiera (menor a 31.25%) para Principales Productos del Programa Presupuestal Alimentación Escolar - Qali Warma, Mayo 2015</t>
  </si>
  <si>
    <t>Mejoramiento de la Empleabilidad e Inserción Laboral - PROEMPLEO</t>
  </si>
  <si>
    <t>Ejecución Financiera del Programa Presupuestal Mejoramiento de la Empleabilidad e Inserción Laboral - PROEMPLEO según Pliego, Mayo 2015</t>
  </si>
  <si>
    <t>Ejecución Financiera del Programa Presupuestal Mejoramiento de la Empleabilidad e Inserción Laboral - PROEMPLEO según Departamento, Mayo 2015</t>
  </si>
  <si>
    <t>Ejecución Financiera del Programa Presupuestal Mejoramiento de la Empleabilidad e Inserción Laboral - PROEMPLEO según Principales Productos, Mayo 2015</t>
  </si>
  <si>
    <t>Ejecución Financiera del Programa Presupuestal Mejoramiento de la Empleabilidad e Inserción Laboral - PROEMPLEO según Principales Actividades, Mayo 2015</t>
  </si>
  <si>
    <t>Personas con Competencias Laborales para el Empleo Dependiente Formal en Ocupaciones Básicas</t>
  </si>
  <si>
    <t>Personas Intermediadas para su Inserción Laboral</t>
  </si>
  <si>
    <t>Capacitación en Competencias Basicas y Transversales Para el Empleo</t>
  </si>
  <si>
    <t>Certificación de Competencias Laborales Logradas a través de la Experiencia Laboral</t>
  </si>
  <si>
    <t>Capacitación Especializada Para Personas con Discapacidad</t>
  </si>
  <si>
    <t>Colocación Laboral Especializada para Personas con Discapacidad</t>
  </si>
  <si>
    <t>Modelo de Intervención para la Orientación, Capacitación y Asistencia Técnica para el Autoempleo</t>
  </si>
  <si>
    <t>Capacitación Técnica Básica Para el Empleo para el Grupo de Edad de 15 a 29 años</t>
  </si>
  <si>
    <t>Capacitación Técnica Básica Para el Empleo para el Grupo de Edad de 30 a más años</t>
  </si>
  <si>
    <t>Elaboración de instrumentos técnicos-normativos en materia de empleabilidad e inserción laboral</t>
  </si>
  <si>
    <t>Gestión de expedientes para determinación de la oferta laboral, formativa y competencias a certificar</t>
  </si>
  <si>
    <t>Promoción de los servicios de capacitación, certificación de competencias laborales y focalización de beneficiarios</t>
  </si>
  <si>
    <t>Acercamiento empresarial, bolsa de trabajo</t>
  </si>
  <si>
    <t>Asesoría para la búsqueda de empleo para la vinculación laboral</t>
  </si>
  <si>
    <t>Persona Evaluada</t>
  </si>
  <si>
    <t>Persona asistida</t>
  </si>
  <si>
    <t>Expediente</t>
  </si>
  <si>
    <t>Persona Acreditada</t>
  </si>
  <si>
    <t>Monto Ejecutado y Avance de Ejecución Financiera del Programa Presupuestal Mejoramiento de la Empleabilidad e Inserción Laboral - PROEMPLEO según Departamento, Mayo 2015</t>
  </si>
  <si>
    <t>Alerta de Niveles Bajos en la Ejecución Financiera (menor a 31.25%) para Principales Productos del Programa Presupuestal Mejoramiento de la Empleabilidad e Inserción Laboral - PROEMPLEO, Mayo 2015</t>
  </si>
  <si>
    <t>Atención Oportuna de Niños, Niñas y Adolescentes en Presunto Estado de Abandono</t>
  </si>
  <si>
    <t>Ejecución Financiera del Programa Presupuestal Atención Oportuna de Niños, Niñas y Adolescentes en Presunto Estado de Abandono según Pliego, Mayo 2015</t>
  </si>
  <si>
    <t>Ejecución Financiera del Programa Presupuestal Atención Oportuna de Niños, Niñas y Adolescentes en Presunto Estado de Abandono según Departamento, Mayo 2015</t>
  </si>
  <si>
    <t>Ejecución Financiera del Programa Presupuestal Atención Oportuna de Niños, Niñas y Adolescentes en Presunto Estado de Abandono según Principales Productos, Mayo 2015</t>
  </si>
  <si>
    <t>Ejecución Financiera del Programa Presupuestal Atención Oportuna de Niños, Niñas y Adolescentes en Presunto Estado de Abandono según Principales Actividades, Mayo 2015</t>
  </si>
  <si>
    <t>Niñas, Niños y Adolescentes en Presunto Estado de Abandono Acceden a Servicios de Protección y Cuidado</t>
  </si>
  <si>
    <t>Niñas, niños y adolescentes acceden a servicios de fortalecimiento de capacidades como factor protector</t>
  </si>
  <si>
    <t>Investigación Tutelar en Plazos Señalados por las Normas</t>
  </si>
  <si>
    <t>Atención y Cuidado en Centros</t>
  </si>
  <si>
    <t>OPERADORES GARANTIZAN A NIÑAS, NIÑOS Y ADOLESCENTES EN PRESUNTO ESTADO DE ABANDONO EL ACCESO AL SERVICIO DE PROTECCION Y CUIDADO</t>
  </si>
  <si>
    <t>Supervisión o acreditación de servicios de protección y cuidado de niñas, niños y adolescentes en presunto estado de abandono</t>
  </si>
  <si>
    <t>Acogimiento familiar (familia extensa y terceros)</t>
  </si>
  <si>
    <t>Protección en programas de niños niñas y adolescentes en situación de calle</t>
  </si>
  <si>
    <t>Protección en entorno familiar</t>
  </si>
  <si>
    <t>Fortalecimiento de capacidades para niñas, niños y adolescentes en centros de atención residencial</t>
  </si>
  <si>
    <t>Fortalecimiento de capacidades para niñas, niños y adolescentes en situación de calle</t>
  </si>
  <si>
    <t>Monto Ejecutado y Avance de Ejecución Financiera del Programa Presupuestal Atención Oportuna de Niños, Niñas y Adolescentes en Presunto Estado de Abandono según Departamento, Mayo 2015</t>
  </si>
  <si>
    <t>Alerta de Niveles Bajos en la Ejecución Financiera (menor a 31.25%) para Principales Productos del Programa Presupuestal Atención Oportuna de Niños, Niñas y Adolescentes en Presunto Estado de Abandono, Mayo 2015</t>
  </si>
  <si>
    <t>Ejecución Financiera del Programa Presupuestal Acceso de Hogares Rurales con Economías de Subsistencia a Mercados Locales según Pliego, Mayo 2015</t>
  </si>
  <si>
    <t>Ejecución Financiera del Programa Presupuestal Acceso de Hogares Rurales con Economías de Subsistencia a Mercados Locales según Departamento, Mayo 2015</t>
  </si>
  <si>
    <t>Ejecución Financiera del Programa Presupuestal Acceso de Hogares Rurales con Economías de Subsistencia a Mercados Locales según Principales Productos, Mayo 2015</t>
  </si>
  <si>
    <t>Ejecución Financiera del Programa Presupuestal Acceso de Hogares Rurales con Economías de Subsistencia a Mercados Locales según Principales Actividades, Mayo 2015</t>
  </si>
  <si>
    <t>Población Rural en Economías de Subsistencia Recibe Asistencia Técnica y Capacitación para el Desarrollo de Capacidades Productivas</t>
  </si>
  <si>
    <t>Población Rural en Economías de Subsistencia Recibe Asistencia Técnica, Capacitación y Portafolio de Activos para la Gestión de Emprendimientos Rurales</t>
  </si>
  <si>
    <t>Promoción y conformación de núcleos ejecutores y núcleos ejecutores centrales</t>
  </si>
  <si>
    <t>Asistencia Técnica y Capacitación al Núcleo Ejecutor Central en el Diseño del Proyecto</t>
  </si>
  <si>
    <t>Implementación de asistencia técnica, capacitación y entrega de activos al núcleo ejecutor central</t>
  </si>
  <si>
    <t>Desarrollo de los Concursos Para la Evaluación y Asignación de Recursos</t>
  </si>
  <si>
    <t>Implementación de la Asistencia Técnica y Capacitación Especializada y Entrega de Activos para la Puesta en Marcha de los Emprendimientos Rurales</t>
  </si>
  <si>
    <t>Promoción de Espacios de Intercambio Local</t>
  </si>
  <si>
    <t>Plan de negocio</t>
  </si>
  <si>
    <t>Proyectos Implementados</t>
  </si>
  <si>
    <t>Monto Ejecutado y Avance de Ejecución Financiera del Programa Presupuestal Acceso de Hogares Rurales con Economías de Subsistencia a Mercados Locales según Departamento, Mayo 2015</t>
  </si>
  <si>
    <t>Alerta de Niveles Bajos en la Ejecución Financiera (menor a 31.25%) para Principales Productos del Programa Presupuestal Acceso de Hogares Rurales con Economías de Subsistencia a Mercados Locales, Mayo 2015</t>
  </si>
  <si>
    <t>Celeridad en los Procesos Judiciales Civil-Comercial</t>
  </si>
  <si>
    <t>Ejecución Financiera del Programa Presupuestal Celeridad en los Procesos Judiciales Civil-Comercial según Pliego, Mayo 2015</t>
  </si>
  <si>
    <t>Ejecución Financiera del Programa Presupuestal Celeridad en los Procesos Judiciales Civil-Comercial según Departamento, Mayo 2015</t>
  </si>
  <si>
    <t>Ejecución Financiera del Programa Presupuestal Celeridad en los Procesos Judiciales Civil-Comercial según Principales Productos, Mayo 2015</t>
  </si>
  <si>
    <t>Ejecución Financiera del Programa Presupuestal Celeridad en los Procesos Judiciales Civil-Comercial según Principales Actividades, Mayo 2015</t>
  </si>
  <si>
    <t>Procesos Judiciales Tramitados</t>
  </si>
  <si>
    <t>Sentencias Judiciales Ejecutadas</t>
  </si>
  <si>
    <t>Programación y Envío de Notificaciones Electrónicas</t>
  </si>
  <si>
    <t>Registro y Digitalización de Expedientes Judiciales</t>
  </si>
  <si>
    <t>Mantenimiento del sistema de sanciones y sentencias en laudos arbitrales</t>
  </si>
  <si>
    <t>Atenciones para el Pago Efectivo de Obligaciones</t>
  </si>
  <si>
    <t>Ejecución de Remates Públicos de Manera Virtual</t>
  </si>
  <si>
    <t>Capacitación a Personal Judicial</t>
  </si>
  <si>
    <t>Notificación</t>
  </si>
  <si>
    <t>Monto Ejecutado y Avance de Ejecución Financiera del Programa Presupuestal Celeridad en los Procesos Judiciales Civil-Comercial según Departamento, Mayo 2015</t>
  </si>
  <si>
    <t>Alerta de Niveles Bajos en la Ejecución Financiera (menor a 31.25%) para Principales Productos del Programa Presupuestal Celeridad en los Procesos Judiciales Civil-Comercial, Mayo 2015</t>
  </si>
  <si>
    <t>Ejecución Financiera del Programa Presupuestal Remediación de Pasivos Ambientales Mineros según Pliego, Mayo 2015</t>
  </si>
  <si>
    <t>Ejecución Financiera del Programa Presupuestal Remediación de Pasivos Ambientales Mineros según Departamento, Mayo 2015</t>
  </si>
  <si>
    <t>Ejecución Financiera del Programa Presupuestal Remediación de Pasivos Ambientales Mineros según Principales Productos, Mayo 2015</t>
  </si>
  <si>
    <t>Ejecución Financiera del Programa Presupuestal Remediación de Pasivos Ambientales Mineros según Principales Actividades, Mayo 2015</t>
  </si>
  <si>
    <t>Pasivos Ambientales Mineros Remediados</t>
  </si>
  <si>
    <t>Personas Informadas sobre las Ventajas e Importancia de Participación en la Remediación de los Pasivos Ambientales Mineros</t>
  </si>
  <si>
    <t>Identificación y Priorización de Localidades para Proyectos</t>
  </si>
  <si>
    <t>Supervisión de los proyectos</t>
  </si>
  <si>
    <t>Personas Informadas Antes del Proceso de Remediacion Ambiental: Sensibilización</t>
  </si>
  <si>
    <t>Monitoreo después del proceso de remediación ambiental</t>
  </si>
  <si>
    <t>Monto Ejecutado y Avance de Ejecución Financiera del Programa Presupuestal Remediación de Pasivos Ambientales Mineros según Departamento, Mayo 2015</t>
  </si>
  <si>
    <t>Alerta de Niveles Bajos en la Ejecución Financiera (menor a 31.25%) para Principales Productos del Programa Presupuestal Remediación de Pasivos Ambientales Mineros, Mayo 2015</t>
  </si>
  <si>
    <t>Ejecución Financiera del Programa Presupuestal Mejora de la Articulación de Pequeños Productores al Mercado según Pliego, Mayo 2015</t>
  </si>
  <si>
    <t>Ejecución Financiera del Programa Presupuestal Mejora de la Articulación de Pequeños Productores al Mercado según Departamento, Mayo 2015</t>
  </si>
  <si>
    <t>Ejecución Financiera del Programa Presupuestal Mejora de la Articulación de Pequeños Productores al Mercado según Principales Productos, Mayo 2015</t>
  </si>
  <si>
    <t>Ejecución Financiera del Programa Presupuestal Mejora de la Articulación de Pequeños Productores al Mercado según Principales Actividades, Mayo 2015</t>
  </si>
  <si>
    <t>Productores Agropecuarios Organizados y Asesorados, Gestionan Empresarialmente sus Organizaciones</t>
  </si>
  <si>
    <t>Productores Agropecuarios Adoptan Paquetes Tecnológicos Adecuados</t>
  </si>
  <si>
    <t>Productores Agropecuarios Organizados Acceden a Servicios Financieros Formales</t>
  </si>
  <si>
    <t>Productores Agropecuarios Reciben y Acceden Adecuadamente Servicios de Información Agraria</t>
  </si>
  <si>
    <t>Productores Agropecuarios Organizados Participan en Eventos de Promoción Comercial y Realizan Negocios</t>
  </si>
  <si>
    <t>Productores agropecuarios cuentan con sistemas de gestión de la calidad buenas prácticas agrícolas y buenas prácticas pecuarias implementados</t>
  </si>
  <si>
    <t>Apoyo al desarrollo rural sostenible</t>
  </si>
  <si>
    <t>Sostenibilidad de la producción agropecuaria</t>
  </si>
  <si>
    <t>Regulación de las Actividades de Producción, Certificación y Comercialización de Semillas</t>
  </si>
  <si>
    <t>Fondo de Garantía para el Campo y del Seguro Agropecuario</t>
  </si>
  <si>
    <t>Formacion de Redes Empresariales Rurales con Productores Agropecuarios</t>
  </si>
  <si>
    <t>Asistencia Técnica para el Acceso a Incentivos de Fomento a la Asociatividad</t>
  </si>
  <si>
    <t>Capacitación a los Productores en la Importancia y Aplicacion de Paquetes Tecnologicos Para la Mejora de la Productividad y Calidad de Su Produccion Agropecuaria</t>
  </si>
  <si>
    <t>Determinación de la Demanda Tecnológica de los Productores Agropecuarios Organizados Para Mejorar la Productividad y Calidad de los Cultivos y Crianzas Priorizados</t>
  </si>
  <si>
    <t>Desarrollo y Adaptación de Equipos y Maquinarias Adecuadas a las Condiciones Socioeconómicas de los Productores Agropecuarios que les Permitan Mejorar la Productividad y Calidad de los Cultivos y Crianzas Priorizados</t>
  </si>
  <si>
    <t>Diseño de paquetes tecnológicos adecuados para los productores agropecuarios organizados que les permitan mejorar la productividad y calidad de los cultivos y crianzas priorizados</t>
  </si>
  <si>
    <t>Desarrollo y Adaptación de Variedades y Razas con Atributos de Alta Productividad y Calidad Adecuados a las Condiciones Agroecológicas de las Zonas Priorizadas y Socio-Económicas del Pequeño Productor</t>
  </si>
  <si>
    <t>Desarrollo y Adaptación de Tecnologías Adecuadas de Manejo Integrado que Permitan Mejorar la Productividad y Calidad de los Cultivos y Crianzas Priorizados</t>
  </si>
  <si>
    <t>ASISTENCIA TECNICA A LOS PRODUCTORES EN ESCUELAS DE CAMPO</t>
  </si>
  <si>
    <t>Certificación en Sistemas de Gestión de la Calidad Bpa-Bpp Orgánicos</t>
  </si>
  <si>
    <t>Capacitación a Productores en Alfabetización Financiera</t>
  </si>
  <si>
    <t>Asistencia técnica para la gestión de financiera y de riesgos</t>
  </si>
  <si>
    <t>Generación y Administración del Sistema de Información de Mercados</t>
  </si>
  <si>
    <t>Producción y uso de material genético de alta calidad</t>
  </si>
  <si>
    <t>Asesoramiento técnico y financiamiento a las organizaciones de productores para la formulación de los instrumentos de gestión de financiamiento reembolsable o no reembolsable</t>
  </si>
  <si>
    <t>Difusión y sensibilización de la información agraria para la toma de decisiones de los agricultores</t>
  </si>
  <si>
    <t>Productor asistido</t>
  </si>
  <si>
    <t>Productor capacitado</t>
  </si>
  <si>
    <t>Tecnología</t>
  </si>
  <si>
    <t>Productor capacitado y asistido</t>
  </si>
  <si>
    <t>Material genético</t>
  </si>
  <si>
    <t>Monto Ejecutado y Avance de Ejecución Financiera del Programa Presupuestal Mejora de la Articulación de Pequeños Productores al Mercado según Departamento, Mayo 2015</t>
  </si>
  <si>
    <t>Alerta de Niveles Bajos en la Ejecución Financiera (menor a 31.25%) para Principales Productos del Programa Presupuestal Mejora de la Articulación de Pequeños Productores al Mercado, Mayo 2015</t>
  </si>
  <si>
    <t>Ejecución Financiera del Programa Presupuestal Acceso y permanencia de población con alto rendimiento académico a una educación superior de calidad según Pliego, Mayo 2015</t>
  </si>
  <si>
    <t>Ejecución Financiera del Programa Presupuestal Acceso y permanencia de población con alto rendimiento académico a una educación superior de calidad según Departamento, Mayo 2015</t>
  </si>
  <si>
    <t>Ejecución Financiera del Programa Presupuestal Acceso y permanencia de población con alto rendimiento académico a una educación superior de calidad según Principales Productos, Mayo 2015</t>
  </si>
  <si>
    <t>Ejecución Financiera del Programa Presupuestal Acceso y permanencia de población con alto rendimiento académico a una educación superior de calidad según Principales Actividades, Mayo 2015</t>
  </si>
  <si>
    <t>Jóvenes con beca integral en la modalidad ordinaria</t>
  </si>
  <si>
    <t>Personas con beca integral en la modalidad especial</t>
  </si>
  <si>
    <t>Adjudicación de beca integral en la modalidad ordinaria</t>
  </si>
  <si>
    <t>Entrega de servicios de tutoría para becarios de la modalidad ordinaria</t>
  </si>
  <si>
    <t>Entrega de beca integral en la modalidad ordinaria</t>
  </si>
  <si>
    <t>Adjudicación de beca integral en la modalidad especial</t>
  </si>
  <si>
    <t>Entrega de servicios de tutoría para becarios de la modalidad especial</t>
  </si>
  <si>
    <t>Entrega de beca integral en la modalidad especial</t>
  </si>
  <si>
    <t>Entrega de servicios de nivelación para becarios de la modalidad ordinaria</t>
  </si>
  <si>
    <t>Entrega de servicios de nivelación para becarios de la modalidad especial</t>
  </si>
  <si>
    <t>Identificación de carreras, programas e instituciones elegibles en el sistema de educación superior técnica y/o universitaria para el concurso de becas</t>
  </si>
  <si>
    <t>Monto Ejecutado y Avance de Ejecución Financiera del Programa Presupuestal Acceso y permanencia de población con alto rendimiento académico a una educación superior de calidad según Departamento, Mayo 2015</t>
  </si>
  <si>
    <t>Alerta de Niveles Bajos en la Ejecución Financiera (menor a 31.25%) para Principales Productos del Programa Presupuestal Acceso y permanencia de población con alto rendimiento académico a una educación superior de calidad, Mayo 2015</t>
  </si>
  <si>
    <t>Ejecución Financiera del Programa Presupuestal Mejora de las competencias de la población penitenciaria para su reinserción social positiva según Pliego, Mayo 2015</t>
  </si>
  <si>
    <t>Ejecución Financiera del Programa Presupuestal Mejora de las competencias de la población penitenciaria para su reinserción social positiva según Departamento, Mayo 2015</t>
  </si>
  <si>
    <t>Ejecución Financiera del Programa Presupuestal Mejora de las competencias de la población penitenciaria para su reinserción social positiva según Principales Productos, Mayo 2015</t>
  </si>
  <si>
    <t>Ejecución Financiera del Programa Presupuestal Mejora de las competencias de la población penitenciaria para su reinserción social positiva según Principales Actividades, Mayo 2015</t>
  </si>
  <si>
    <t>Personal con competencias para el trabajo penitenciario</t>
  </si>
  <si>
    <t>Población penitenciaria con condiciones de seguridad adecuadas</t>
  </si>
  <si>
    <t>Población penitenciaria con condiciones de vida adecuadas</t>
  </si>
  <si>
    <t>Población penitenciaria intramuros dispone de tratamiento para incrementar sus capacidades de reinserción social positiva</t>
  </si>
  <si>
    <t>Población penitenciaria extramuros con atención para su reinserción social positiva</t>
  </si>
  <si>
    <t>Supervisión y evaluación de la seguridad penitenciaria</t>
  </si>
  <si>
    <t>Identificación y registro optimizado de la población penal</t>
  </si>
  <si>
    <t>Mantenimiento de sedes administrativas</t>
  </si>
  <si>
    <t>Formación del personal penitenciario</t>
  </si>
  <si>
    <t>Capacitación del personal penitenciario</t>
  </si>
  <si>
    <t>Evaluación del personal penitenciario</t>
  </si>
  <si>
    <t>Implementación de la carrera especial pública penitenciaria</t>
  </si>
  <si>
    <t>Reposición y mantenimiento de los equipos de seguridad de los establecimientos penitenciarios</t>
  </si>
  <si>
    <t>Dotación y mantenimiento de implementos y equipos para el personal de seguridad penitenciaria</t>
  </si>
  <si>
    <t>Control del orden y disciplina al interior de los establecimientos penitenciarios</t>
  </si>
  <si>
    <t>Acciones de inteligencia en los establecimientos penitenciarios</t>
  </si>
  <si>
    <t>Traslados y conducción seguros de las personas privadas de libertad</t>
  </si>
  <si>
    <t>Mantenimiento de la infraestructura de establecimientos para la población intramuros y extramuros</t>
  </si>
  <si>
    <t>Servicios básicos y condiciones de salubridad en los establecimientos penitenciarios</t>
  </si>
  <si>
    <t>Servicios de salud para la población intramuros</t>
  </si>
  <si>
    <t>Provisión de alimentos para la población intramuros</t>
  </si>
  <si>
    <t>Clasificación, monitoreo y evaluación de la población intramuros</t>
  </si>
  <si>
    <t>Actividades productivas desarrolladas por la población intramuros</t>
  </si>
  <si>
    <t>Formación técnico productiva de la población intramuros</t>
  </si>
  <si>
    <t>Educación básica de la población intramuros</t>
  </si>
  <si>
    <t>Programas estructurados de intervención en población intramuros</t>
  </si>
  <si>
    <t>Asistencia psicológica, legal y social para la población intramuros</t>
  </si>
  <si>
    <t>Supervisión y evaluación del tratamiento intramuros</t>
  </si>
  <si>
    <t>Supervisión, control y seguimiento de la población extramuros</t>
  </si>
  <si>
    <t>Programas estructurados de intervención en población extramuros</t>
  </si>
  <si>
    <t>Asistencia psicológica, legal y social para la población extramuros</t>
  </si>
  <si>
    <t>Acompañamiento y apoyo para la reinserción socio laboral de la población extramuros</t>
  </si>
  <si>
    <t>Supervisión y evaluación del tratamiento extramuros</t>
  </si>
  <si>
    <t>Persona controlada</t>
  </si>
  <si>
    <t>Nota informativa</t>
  </si>
  <si>
    <t>Monto Ejecutado y Avance de Ejecución Financiera del Programa Presupuestal Mejora de las competencias de la población penitenciaria para su reinserción social positiva según Departamento, Mayo 2015</t>
  </si>
  <si>
    <t>Alerta de Niveles Bajos en la Ejecución Financiera (menor a 31.25%) para Principales Productos del Programa Presupuestal Mejora de las competencias de la población penitenciaria para su reinserción social positiva, Mayo 2015</t>
  </si>
  <si>
    <t>Ejecución Financiera del Programa Presupuestal Mejora de la provisión de los servicios de telecomunicaciones según Pliego, Mayo 2015</t>
  </si>
  <si>
    <t>Ejecución Financiera del Programa Presupuestal Mejora de la provisión de los servicios de telecomunicaciones según Departamento, Mayo 2015</t>
  </si>
  <si>
    <t>Ejecución Financiera del Programa Presupuestal Mejora de la provisión de los servicios de telecomunicaciones según Principales Productos, Mayo 2015</t>
  </si>
  <si>
    <t>Ejecución Financiera del Programa Presupuestal Mejora de la provisión de los servicios de telecomunicaciones según Principales Actividades, Mayo 2015</t>
  </si>
  <si>
    <t>Localidades supervisadas de acuerdo a estándares técnicos del servicio</t>
  </si>
  <si>
    <t>EMPRESAS OPERADORAS CUENTAN CON MECANISMOS PARA BRINDAR ESQUEMAS TARIFARIOS ACCESIBLES AL USUARIO</t>
  </si>
  <si>
    <t>Usuarios protegidos en sus derechos</t>
  </si>
  <si>
    <t>Supervisión de los indicadores de telecomunicaciones</t>
  </si>
  <si>
    <t>Fiscalización en los casos de incumplimiento</t>
  </si>
  <si>
    <t>Medidas regulatorias tarifarias, de interconexión y otras</t>
  </si>
  <si>
    <t>Supervisión tarifaria y de interconexión</t>
  </si>
  <si>
    <t>Investigaciones preliminares y solución de controversias</t>
  </si>
  <si>
    <t>Servicios de atención, difusión, orientación y otras medidas para mejorar la satisfacción del usuario</t>
  </si>
  <si>
    <t>Supervisión al cumplimiento de la normativa del usuario</t>
  </si>
  <si>
    <t>Solución de quejas y apelaciones, y sanciones por incumplimiento de resoluciones</t>
  </si>
  <si>
    <t>Asistencia a asociaciones y consejo de usuarios</t>
  </si>
  <si>
    <t>Medidas regulatorias</t>
  </si>
  <si>
    <t>Monto Ejecutado y Avance de Ejecución Financiera del Programa Presupuestal Mejora de la provisión de los servicios de telecomunicaciones según Departamento, Mayo 2015</t>
  </si>
  <si>
    <t>Alerta de Niveles Bajos en la Ejecución Financiera (menor a 31.25%) para Principales Productos del Programa Presupuestal Mejora de la provisión de los servicios de telecomunicaciones, Mayo 2015</t>
  </si>
  <si>
    <t>Ejecución Financiera del Programa Presupuestal Mejora de la eficiencia de los procesos electorales e incremento de la participación política de la ciudadanía según Pliego, Mayo 2015</t>
  </si>
  <si>
    <t>Ejecución Financiera del Programa Presupuestal Mejora de la eficiencia de los procesos electorales e incremento de la participación política de la ciudadanía según Departamento, Mayo 2015</t>
  </si>
  <si>
    <t>Ejecución Financiera del Programa Presupuestal Mejora de la eficiencia de los procesos electorales e incremento de la participación política de la ciudadanía según Principales Productos, Mayo 2015</t>
  </si>
  <si>
    <t>Ejecución Financiera del Programa Presupuestal Mejora de la eficiencia de los procesos electorales e incremento de la participación política de la ciudadanía según Principales Actividades, Mayo 2015</t>
  </si>
  <si>
    <t>Proceso electoral oportuno y eficiente</t>
  </si>
  <si>
    <t>Población capacitacitada e informada sobre derechos políticos y participación ciudadana</t>
  </si>
  <si>
    <t>Organizaciones políticas con apoyo en procesos electorales democráticos</t>
  </si>
  <si>
    <t>Organizaciones de la sociedad civil con apoyo en procesos electorales democráticos</t>
  </si>
  <si>
    <t>Verificación de firmas de listas de adherentes</t>
  </si>
  <si>
    <t>Organizaciones políticas atendidas en sus procesos de democracia interna</t>
  </si>
  <si>
    <t>Organizaciones públicas, privadas y de la sociedad civil atendidas, que desarrollan procesos electorales democráticos</t>
  </si>
  <si>
    <t>Procesos electorales y consultas planificados</t>
  </si>
  <si>
    <t>Personas capacitadas en el proceso electoral</t>
  </si>
  <si>
    <t>Población informada sobre el proceso electoral</t>
  </si>
  <si>
    <t>Resultados electorales procesados, computados y gestionados</t>
  </si>
  <si>
    <t>Población peruana con capacidades fortalecidas en cultura electoral</t>
  </si>
  <si>
    <t>Organizaciones políticas con capacidades fortalecidas</t>
  </si>
  <si>
    <t>Organizaciones políticas con fiscalización financiera</t>
  </si>
  <si>
    <t>Organización capacitada</t>
  </si>
  <si>
    <t>Monto Ejecutado y Avance de Ejecución Financiera del Programa Presupuestal Mejora de la eficiencia de los procesos electorales e incremento de la participación política de la ciudadanía según Departamento, Mayo 2015</t>
  </si>
  <si>
    <t>Alerta de Niveles Bajos en la Ejecución Financiera (menor a 31.25%) para Principales Productos del Programa Presupuestal Mejora de la eficiencia de los procesos electorales e incremento de la participación política de la ciudadanía, Mayo 2015</t>
  </si>
  <si>
    <t>Ejecución Financiera del Programa Presupuestal Formalización minera de la pequeña minería y minería artesanal según Pliego, Mayo 2015</t>
  </si>
  <si>
    <t>Ejecución Financiera del Programa Presupuestal Formalización minera de la pequeña minería y minería artesanal según Departamento, Mayo 2015</t>
  </si>
  <si>
    <t>Ejecución Financiera del Programa Presupuestal Formalización minera de la pequeña minería y minería artesanal según Principales Productos, Mayo 2015</t>
  </si>
  <si>
    <t>Ejecución Financiera del Programa Presupuestal Formalización minera de la pequeña minería y minería artesanal según Principales Actividades, Mayo 2015</t>
  </si>
  <si>
    <t>Mineros formalizados</t>
  </si>
  <si>
    <t>Identificación y registro de mineros en proceso de formalización</t>
  </si>
  <si>
    <t>DREM con capacidades para formalizar</t>
  </si>
  <si>
    <t>DREM</t>
  </si>
  <si>
    <t>Monto Ejecutado y Avance de Ejecución Financiera del Programa Presupuestal Formalización minera de la pequeña minería y minería artesanal según Departamento, Mayo 2015</t>
  </si>
  <si>
    <t>Alerta de Niveles Bajos en la Ejecución Financiera (menor a 31.25%) para Principales Productos del Programa Presupuestal Formalización minera de la pequeña minería y minería artesanal, Mayo 2015</t>
  </si>
  <si>
    <t>Ejecución Financiera del Programa Presupuestal Mejora de la competitividad de los destinos turísticos según Pliego, Mayo 2015</t>
  </si>
  <si>
    <t>Ejecución Financiera del Programa Presupuestal Mejora de la competitividad de los destinos turísticos según Departamento, Mayo 2015</t>
  </si>
  <si>
    <t>Ejecución Financiera del Programa Presupuestal Mejora de la competitividad de los destinos turísticos según Principales Productos, Mayo 2015</t>
  </si>
  <si>
    <t>Ejecución Financiera del Programa Presupuestal Mejora de la competitividad de los destinos turísticos según Principales Actividades, Mayo 2015</t>
  </si>
  <si>
    <t>Agentes de los destinos turísticos cuentan con servicios para desarrollar una oferta turística competitiva</t>
  </si>
  <si>
    <t>Destinos turísticos con servicios de promoción de la oferta turística</t>
  </si>
  <si>
    <t>Capacitación y asistencia técnica para la aplicación de buenas prácticas en los prestadores de servicios turísticos</t>
  </si>
  <si>
    <t>Capacitación y asistencia técnica orientada al desarrollo y gestión de los destinos turísticos</t>
  </si>
  <si>
    <t>Formación profesional turística</t>
  </si>
  <si>
    <t>Regulación y supervisión de los prestadores de servicios turísticos</t>
  </si>
  <si>
    <t>Conservación y puesta en valor de los recursos turísticos</t>
  </si>
  <si>
    <t>Generación y difusión de información orientada a promover la inversión pública y privada en el sector turístico</t>
  </si>
  <si>
    <t>Campañas orientadas al desarrollo de una cultura turística</t>
  </si>
  <si>
    <t>Promoción interna de los destinos turísticos</t>
  </si>
  <si>
    <t>Promoción externa de los destinos turísticos</t>
  </si>
  <si>
    <t>Recurso turístico</t>
  </si>
  <si>
    <t>Monto Ejecutado y Avance de Ejecución Financiera del Programa Presupuestal Mejora de la competitividad de los destinos turísticos según Departamento, Mayo 2015</t>
  </si>
  <si>
    <t>Alerta de Niveles Bajos en la Ejecución Financiera (menor a 31.25%) para Principales Productos del Programa Presupuestal Mejora de la competitividad de los destinos turísticos, Mayo 2015</t>
  </si>
  <si>
    <t>Ejecución Financiera del Programa Presupuestal Reducción de la minería ilegal según Pliego, Mayo 2015</t>
  </si>
  <si>
    <t>Ejecución Financiera del Programa Presupuestal Reducción de la minería ilegal según Departamento, Mayo 2015</t>
  </si>
  <si>
    <t>Ejecución Financiera del Programa Presupuestal Reducción de la minería ilegal según Principales Productos, Mayo 2015</t>
  </si>
  <si>
    <t>Ejecución Financiera del Programa Presupuestal Reducción de la minería ilegal según Principales Actividades, Mayo 2015</t>
  </si>
  <si>
    <t>Prevención de la minería ilegal</t>
  </si>
  <si>
    <t>Detección de la minería ilegal</t>
  </si>
  <si>
    <t>Erradicación y sanción de la minería ilegal</t>
  </si>
  <si>
    <t>Capacitación a las comunidades y autoridades locales en el marco jurídico, daños ambientales y a la salud por la minería ilegal</t>
  </si>
  <si>
    <t>Elaboración de mapas de actividad minera ilegal</t>
  </si>
  <si>
    <t>Diligencias periciales e investigaciones policiales contra la minería ilegal</t>
  </si>
  <si>
    <t>Control y fiscalización de comercialización de explosivos</t>
  </si>
  <si>
    <t>Operaciones policiales de control e intervención de garitas y puntos de control</t>
  </si>
  <si>
    <t>Operaciones policiales de interdicción contra la minería ilegal en zonas de extracción</t>
  </si>
  <si>
    <t>Operaciones de soporte aéreo para la interdicción de la minería ilegal</t>
  </si>
  <si>
    <t>INTERVENCION DE LA PROCURADURIA DE ORDEN PUBLICO CONTRA LA MINERIA ILEGAL EN LA INVESTIGACION PRELIMINAR, PROCESO JUDICIAL Y EJECUCION DE SENTENCIA</t>
  </si>
  <si>
    <t>Operativos</t>
  </si>
  <si>
    <t>Monto Ejecutado y Avance de Ejecución Financiera del Programa Presupuestal Reducción de la minería ilegal según Departamento, Mayo 2015</t>
  </si>
  <si>
    <t>Alerta de Niveles Bajos en la Ejecución Financiera (menor a 31.25%) para Principales Productos del Programa Presupuestal Reducción de la minería ilegal, Mayo 2015</t>
  </si>
  <si>
    <t>Ejecución Financiera del Programa Presupuestal Prevención y manejo de condiciones secundarias de salud en personas con discapacidad según Pliego, Mayo 2015</t>
  </si>
  <si>
    <t>Ejecución Financiera del Programa Presupuestal Prevención y manejo de condiciones secundarias de salud en personas con discapacidad según Departamento, Mayo 2015</t>
  </si>
  <si>
    <t>Ejecución Financiera del Programa Presupuestal Prevención y manejo de condiciones secundarias de salud en personas con discapacidad según Principales Productos, Mayo 2015</t>
  </si>
  <si>
    <t>Ejecución Financiera del Programa Presupuestal Prevención y manejo de condiciones secundarias de salud en personas con discapacidad según Principales Actividades, Mayo 2015</t>
  </si>
  <si>
    <t>Personas con discapacidad reciben servicios de promoción de la salud</t>
  </si>
  <si>
    <t>Personas con discapacidad reciben atención en rehabilitación basada en establecimientos de salud</t>
  </si>
  <si>
    <t>Persona con discapacidad certificada en establecimientos de salud</t>
  </si>
  <si>
    <t>Personas con discapacidad reciben servicios de rehabilitación basada en la comunidad</t>
  </si>
  <si>
    <t>Capacitación en medicina de rehabilitación</t>
  </si>
  <si>
    <t>Desarrollo de normas y guías técnicas en discapacidad</t>
  </si>
  <si>
    <t>Monitoreo, supervisión, evaluación y control del programa presupuestal</t>
  </si>
  <si>
    <t>Capacitación en actividades de promoción de la salud orientadas a las personas con discapacidad</t>
  </si>
  <si>
    <t>Capacitación a establecimientos de salud para la promoción de la salud de las personas con discapacidad</t>
  </si>
  <si>
    <t>Capacitación a los municipios para la promoción de la salud de las personas con discapacidad</t>
  </si>
  <si>
    <t>Capacitación a las instituciones educativas para la promoción de la salud de las personas con discapacidad</t>
  </si>
  <si>
    <t>Atención de rehabilitación para personas con discapacidad física</t>
  </si>
  <si>
    <t>Atención de rehabilitación para personas con discapacidad sensorial</t>
  </si>
  <si>
    <t>Atención de rehabilitación para personas con discapacidad mental</t>
  </si>
  <si>
    <t>Certificación de discapacidad</t>
  </si>
  <si>
    <t>Certificación de incapacidad para el trabajo</t>
  </si>
  <si>
    <t>Capacitación a agentes comunitarios en rehabilitación basada en la comunidad</t>
  </si>
  <si>
    <t>Visitas a familias para rehabilitación basada en la comunidad mediante agentes comunitarios</t>
  </si>
  <si>
    <t>Monto Ejecutado y Avance de Ejecución Financiera del Programa Presupuestal Prevención y manejo de condiciones secundarias de salud en personas con discapacidad según Departamento, Mayo 2015</t>
  </si>
  <si>
    <t>Alerta de Niveles Bajos en la Ejecución Financiera (menor a 31.25%) para Principales Productos del Programa Presupuestal Prevención y manejo de condiciones secundarias de salud en personas con discapacidad, Mayo 2015</t>
  </si>
  <si>
    <t>Ejecución Financiera del Programa Presupuestal Competitividad y aprovechamiento sostenible de los recursos forestales y de la fauna silvestre según Pliego, Mayo 2015</t>
  </si>
  <si>
    <t>Ejecución Financiera del Programa Presupuestal Competitividad y aprovechamiento sostenible de los recursos forestales y de la fauna silvestre según Departamento, Mayo 2015</t>
  </si>
  <si>
    <t>Ejecución Financiera del Programa Presupuestal Competitividad y aprovechamiento sostenible de los recursos forestales y de la fauna silvestre según Principales Productos, Mayo 2015</t>
  </si>
  <si>
    <t>Ejecución Financiera del Programa Presupuestal Competitividad y aprovechamiento sostenible de los recursos forestales y de la fauna silvestre según Principales Actividades, Mayo 2015</t>
  </si>
  <si>
    <t>Productores forestales y manejadores de fauna silvestre informados sobre el manejo sostenible de los recursos forestales y de fauna silvestre</t>
  </si>
  <si>
    <t>Áreas forestales recuperadas que cuenten con un adecuado manejo forestal y de fauna silvestre</t>
  </si>
  <si>
    <t>Productores y manejadores forestales y de fauna silvestre con acceso y trazabilidad eficiente sobre los recursos forestales y de fauna silvestre</t>
  </si>
  <si>
    <t>Productores y manejadores forestales y de fauna silvestre acceden a servicios para la conexión con mercados</t>
  </si>
  <si>
    <t>Productores y manejadores forestales y de fauna silvestre capacitados y sensibilizados en el manejo eficiente de los recursos forestales y fauna silvestre</t>
  </si>
  <si>
    <t>Capacitación y sensibilización en el manejo de los recursos forestales, ecosistemas forestales y de fauna silvestre</t>
  </si>
  <si>
    <t>Asistencia técnica en aprovechamiento de los recursos</t>
  </si>
  <si>
    <t>Estudios de investigación de recursos forestales y de fauna silvestre</t>
  </si>
  <si>
    <t>Recuperación de áreas forestales degradadas o alteradas</t>
  </si>
  <si>
    <t>Sensibilización a la población sobre el uso adecuado de tierras forestales, bosques naturales, ecosistemas forestales, buen manejo de la fauna silvestre</t>
  </si>
  <si>
    <t>Generación, administración y difusión de información forestal y de fauna silvestre</t>
  </si>
  <si>
    <t>Desarrollo de propuestas de intervenciones que promuevan la recuperación de áreas degradadas</t>
  </si>
  <si>
    <t>Implementación del sistema nacional de producción, manejo y conservación de material de reproducción de calidad</t>
  </si>
  <si>
    <t>Prevención, control y vigilancia sobre actividades que atenten contra los recursos forestales y de fauna silvestre</t>
  </si>
  <si>
    <t>Mesas de trabajo y planificación para fortalecer la gestión de los recursos forestales y de fauna silvestre</t>
  </si>
  <si>
    <t>Inventario nacional forestal y de buenas prácticas pecuarias, evaluaciones poblacionales de flora y fauna silvestre</t>
  </si>
  <si>
    <t>Otorgamiento de derechos de acceso a los recursos forestales y de fauna silvestre y acciones de seguimiento y verificación</t>
  </si>
  <si>
    <t>Desarrollo de mecanismos que promuevan las inversiones forestales y de fauna silvestre</t>
  </si>
  <si>
    <t>Desarrollo de estudios de especies forestales maderables, no maderables y de fauna silvestre potencialmente aprovechables</t>
  </si>
  <si>
    <t>Monto Ejecutado y Avance de Ejecución Financiera del Programa Presupuestal Competitividad y aprovechamiento sostenible de los recursos forestales y de la fauna silvestre según Departamento, Mayo 2015</t>
  </si>
  <si>
    <t>Alerta de Niveles Bajos en la Ejecución Financiera (menor a 31.25%) para Principales Productos del Programa Presupuestal Competitividad y aprovechamiento sostenible de los recursos forestales y de la fauna silvestre, Mayo 2015</t>
  </si>
  <si>
    <t>Ejecución Financiera del Programa Presupuestal Control y prevención en salud mental según Pliego, Mayo 2015</t>
  </si>
  <si>
    <t>Ejecución Financiera del Programa Presupuestal Control y prevención en salud mental según Departamento, Mayo 2015</t>
  </si>
  <si>
    <t>Ejecución Financiera del Programa Presupuestal Control y prevención en salud mental según Principales Productos, Mayo 2015</t>
  </si>
  <si>
    <t>Ejecución Financiera del Programa Presupuestal Control y prevención en salud mental según Principales Actividades, Mayo 2015</t>
  </si>
  <si>
    <t>PERSONAS CON TRASTORNOS MENTALES Y PROBLEMAS PSICOSOCIALES DETECTADAS</t>
  </si>
  <si>
    <t>POBLACION CON PROBLEMAS PSICOSOCIALES QUE RECIBEN ATENCION OPORTUNA Y DE CALIDAD</t>
  </si>
  <si>
    <t>Personas con trastornos afectivos y de ansiedad tratadas oportunamente</t>
  </si>
  <si>
    <t>Personas con trastornos mentales y del comportamiento debido al consumo del alcohol tratadas oportunamente</t>
  </si>
  <si>
    <t>Personas con trastornos y síndromes psicóticos tratadas oportunamente</t>
  </si>
  <si>
    <t>PERSONAS CON TRASTORNOS MENTALES JUDICIALIZADAS TRATADAS</t>
  </si>
  <si>
    <t>COMUNIDADES CON POBLACIONES VICTIMAS DE VIOLENCIA POLITICA ATENDIDAS</t>
  </si>
  <si>
    <t>POBLACION EN RIESGO QUE ACCEDEN A PROGRAMAS DE PREVENCION EN SALUD MENTAL</t>
  </si>
  <si>
    <t>Familias con conocimientos de prácticas saludables para prevenir los trastornos mentales y problemas psicosociales</t>
  </si>
  <si>
    <t>Comunidades que promueven prácticas y entornos saludables para contribuir en la disminución de los trastornos mentales y problemas psicosociales</t>
  </si>
  <si>
    <t>Monitoreo, supervisión, evaluación y control del programa en salud mental</t>
  </si>
  <si>
    <t>Desarrollo de normas y guías técnicas para el abordaje de trastornos mentales y problemas de psicosociales</t>
  </si>
  <si>
    <t>Acompañamiento clínico psicosocial</t>
  </si>
  <si>
    <t>Adolescente de 12 a 17 años identificado con déficit en sus habilidades sociales</t>
  </si>
  <si>
    <t>Niña y/o niño de 8 a 11 años identificado con déficit en sus habilidades sociales</t>
  </si>
  <si>
    <t>Tamizaje de personas con trastornos mentales y problemas psicosociales</t>
  </si>
  <si>
    <t>Tratamiento de personas con problemas psicosociales</t>
  </si>
  <si>
    <t>Tratamiento ambulatorio de personas con trastornos afectivos (depresión y conducta suicida) y de ansiedad</t>
  </si>
  <si>
    <t>Tratamiento con internamiento de personas con trastornos afectivos y de ansiedad</t>
  </si>
  <si>
    <t>Tratamiento ambulatorio de personas con trastorno del comportamiento debido al consumo de alcohol</t>
  </si>
  <si>
    <t>Tratamiento con internamiento de pacientes con trastorno del comportamiento debido al consumo de alcohol</t>
  </si>
  <si>
    <t>Rehabilitación psicosocial de personas con trastornos del comportamiento debido al consumo de alcohol</t>
  </si>
  <si>
    <t>Tratamiento ambulatorio de personas con síndrome o trastorno psicótico</t>
  </si>
  <si>
    <t>Tratamiento con internamiento de personas con síndrome o trastorno psicótico</t>
  </si>
  <si>
    <t>Rehabilitación psicosocial de personas con síndrome o trastorno esquizofrénico</t>
  </si>
  <si>
    <t>Monto Ejecutado y Avance de Ejecución Financiera del Programa Presupuestal Control y prevención en salud mental según Departamento, Mayo 2015</t>
  </si>
  <si>
    <t>Alerta de Niveles Bajos en la Ejecución Financiera (menor a 31.25%) para Principales Productos del Programa Presupuestal Control y prevención en salud mental, Mayo 2015</t>
  </si>
  <si>
    <t>Ejecución Financiera del Programa Presupuestal Puesta en valor y uso social del patrimonio cultural según Pliego, Mayo 2015</t>
  </si>
  <si>
    <t>Ejecución Financiera del Programa Presupuestal Puesta en valor y uso social del patrimonio cultural según Departamento, Mayo 2015</t>
  </si>
  <si>
    <t>Ejecución Financiera del Programa Presupuestal Puesta en valor y uso social del patrimonio cultural según Principales Productos, Mayo 2015</t>
  </si>
  <si>
    <t>Ejecución Financiera del Programa Presupuestal Puesta en valor y uso social del patrimonio cultural según Principales Actividades, Mayo 2015</t>
  </si>
  <si>
    <t>Patrimonio cultural salvaguardado y protegido</t>
  </si>
  <si>
    <t>Población informada y concientizada en la importancia del patrimonio cultural</t>
  </si>
  <si>
    <t>Identificación de bienes del patrimonio cultural</t>
  </si>
  <si>
    <t>Registro de bienes del patrimonio cultural</t>
  </si>
  <si>
    <t>Saneamiento físico y legal de bienes del patrimonio cultural</t>
  </si>
  <si>
    <t>Atención de alertas y emergencias por atentados contra el patrimonio cultural</t>
  </si>
  <si>
    <t>Conservación y transmisión del patrimonio cultural</t>
  </si>
  <si>
    <t>Sensibilización y capacitación para reconocer el patrimonio cultural</t>
  </si>
  <si>
    <t>Bien</t>
  </si>
  <si>
    <t>Monto Ejecutado y Avance de Ejecución Financiera del Programa Presupuestal Puesta en valor y uso social del patrimonio cultural según Departamento, Mayo 2015</t>
  </si>
  <si>
    <t>Alerta de Niveles Bajos en la Ejecución Financiera (menor a 31.25%) para Principales Productos del Programa Presupuestal Puesta en valor y uso social del patrimonio cultural, Mayo 2015</t>
  </si>
  <si>
    <t>Ejecución Financiera del Programa Presupuestal Fortalecimiento de la política exterior y de la acción diplomática según Pliego, Mayo 2015</t>
  </si>
  <si>
    <t>Ejecución Financiera del Programa Presupuestal Fortalecimiento de la política exterior y de la acción diplomática según Departamento, Mayo 2015</t>
  </si>
  <si>
    <t>Ejecución Financiera del Programa Presupuestal Fortalecimiento de la política exterior y de la acción diplomática según Principales Productos, Mayo 2015</t>
  </si>
  <si>
    <t>Ejecución Financiera del Programa Presupuestal Fortalecimiento de la política exterior y de la acción diplomática según Principales Actividades, Mayo 2015</t>
  </si>
  <si>
    <t>Estado representado e intereses nacionales defendidos</t>
  </si>
  <si>
    <t>Actores nacionales acceden a acciones de facilitación y promoción económica, cultural y científica</t>
  </si>
  <si>
    <t>Representación diplomática y defensa de los intereses nacionales en el exterior</t>
  </si>
  <si>
    <t>Representación y negociación en organismos y foros internacionales</t>
  </si>
  <si>
    <t>Organización de eventos internacionales de alto nivel</t>
  </si>
  <si>
    <t>Facilitación de la promoción del comercio, inversiones y turismo</t>
  </si>
  <si>
    <t>Promoción y protección cultural en el exterior</t>
  </si>
  <si>
    <t>Facilitación de la captación de ciencia, tecnología e innovación</t>
  </si>
  <si>
    <t>Misión</t>
  </si>
  <si>
    <t>Monto Ejecutado y Avance de Ejecución Financiera del Programa Presupuestal Fortalecimiento de la política exterior y de la acción diplomática según Departamento, Mayo 2015</t>
  </si>
  <si>
    <t>Alerta de Niveles Bajos en la Ejecución Financiera (menor a 31.25%) para Principales Productos del Programa Presupuestal Fortalecimiento de la política exterior y de la acción diplomática, Mayo 2015</t>
  </si>
  <si>
    <t>Ejecución Financiera del Programa Presupuestal Promoción de la inversión privada según Pliego, Mayo 2015</t>
  </si>
  <si>
    <t>Ejecución Financiera del Programa Presupuestal Promoción de la inversión privada según Departamento, Mayo 2015</t>
  </si>
  <si>
    <t>Ejecución Financiera del Programa Presupuestal Promoción de la inversión privada según Principales Productos, Mayo 2015</t>
  </si>
  <si>
    <t>Ejecución Financiera del Programa Presupuestal Promoción de la inversión privada según Principales Actividades, Mayo 2015</t>
  </si>
  <si>
    <t>Entidades reciben asistencia técnica en la ejecución de los procesos de promoción de proyectos de infraestructura y servicios públicos</t>
  </si>
  <si>
    <t>Entidades públicas con capacidades para diseñar, promover y ejecutar inversiones de alcance regional y/o local</t>
  </si>
  <si>
    <t>Inversionistas acceden a los servicios de promoción, información, orientación y apoyo para la atracción de inversión privada</t>
  </si>
  <si>
    <t>Ejecución de procesos de promoción de inversión privada en proyectos de infraestructura y servicios públicos</t>
  </si>
  <si>
    <t>Formulación y reformulación de proyectos de inversión pública para el desarrollo de asociaciones público privadas</t>
  </si>
  <si>
    <t>Promoción de inversiones descentralizadas con participación del sector privado</t>
  </si>
  <si>
    <t>Asistencia técnica a entidades en las modalidades de inversiones descentralizadas con participación del sector privado</t>
  </si>
  <si>
    <t>Promoción de oportunidades y mecanismos de inversión privada</t>
  </si>
  <si>
    <t>Servicios de información y orientación al inversionista</t>
  </si>
  <si>
    <t>Negociación de contratos vinculados a la promoción de inversiones</t>
  </si>
  <si>
    <t>Contratos</t>
  </si>
  <si>
    <t>Monto Ejecutado y Avance de Ejecución Financiera del Programa Presupuestal Promoción de la inversión privada según Departamento, Mayo 2015</t>
  </si>
  <si>
    <t>Alerta de Niveles Bajos en la Ejecución Financiera (menor a 31.25%) para Principales Productos del Programa Presupuestal Promoción de la inversión privada, Mayo 2015</t>
  </si>
  <si>
    <t>Ejecución Financiera del Programa Presupuestal Mejora de las capacidades militares para la defensa y el desarrollo nacional según Pliego, Mayo 2015</t>
  </si>
  <si>
    <t>Ejecución Financiera del Programa Presupuestal Mejora de las capacidades militares para la defensa y el desarrollo nacional según Departamento, Mayo 2015</t>
  </si>
  <si>
    <t>Ejecución Financiera del Programa Presupuestal Mejora de las capacidades militares para la defensa y el desarrollo nacional según Principales Productos, Mayo 2015</t>
  </si>
  <si>
    <t>Ejecución Financiera del Programa Presupuestal Mejora de las capacidades militares para la defensa y el desarrollo nacional según Principales Actividades, Mayo 2015</t>
  </si>
  <si>
    <t>Capacidad para operaciones de defensa nacional</t>
  </si>
  <si>
    <t>Frontera territorial vigilada</t>
  </si>
  <si>
    <t>Ámbito acuático vigilado y controlado</t>
  </si>
  <si>
    <t>Espacio aéreo vigilado y controlado</t>
  </si>
  <si>
    <t>Fuerzas armadas innovan y desarrollan tecnología militar</t>
  </si>
  <si>
    <t>Servicios de apoyo al estado</t>
  </si>
  <si>
    <t>Fuerzas armadas cuentan con servicios de inteligencia militar</t>
  </si>
  <si>
    <t>Fuerzas armadas cuentan con capacidad telemática</t>
  </si>
  <si>
    <t>Personas con atención en salud</t>
  </si>
  <si>
    <t>Personal con educación y formación militar</t>
  </si>
  <si>
    <t>Mantenimiento de la capacidad operativa</t>
  </si>
  <si>
    <t>Mantenimiento y entrenamiento del efectivo militar</t>
  </si>
  <si>
    <t>Inscripción y reclutamiento</t>
  </si>
  <si>
    <t>Entrenamiento de la reserva</t>
  </si>
  <si>
    <t>Agregaduría militar y acciones en el exterior</t>
  </si>
  <si>
    <t>Mantenimiento y entrenamiento del efectivo guardacostas</t>
  </si>
  <si>
    <t>Operaciones de policía acuática</t>
  </si>
  <si>
    <t>Monitoreo y control del ámbito acuático</t>
  </si>
  <si>
    <t>Operaciones de búsqueda y rescate, y salvamento en el ámbito acuático</t>
  </si>
  <si>
    <t>Servicios de la administración marítima</t>
  </si>
  <si>
    <t>Servicio de apoyo a otras entidades</t>
  </si>
  <si>
    <t>Servicios de apoyo cívico</t>
  </si>
  <si>
    <t>Atención médica básica</t>
  </si>
  <si>
    <t>Atención médica especializada</t>
  </si>
  <si>
    <t>Mantenimiento de equipos e infraestructura de salud</t>
  </si>
  <si>
    <t>Formación militar de oficiales</t>
  </si>
  <si>
    <t>Formación militar de técnicos y sub oficiales</t>
  </si>
  <si>
    <t>Educación contínua para militares</t>
  </si>
  <si>
    <t>Formación ocupacional</t>
  </si>
  <si>
    <t>Horas</t>
  </si>
  <si>
    <t>Kilómetro cuadrado</t>
  </si>
  <si>
    <t>Monto Ejecutado y Avance de Ejecución Financiera del Programa Presupuestal Mejora de las capacidades militares para la defensa y el desarrollo nacional según Departamento, Mayo 2015</t>
  </si>
  <si>
    <t>Alerta de Niveles Bajos en la Ejecución Financiera (menor a 31.25%) para Principales Productos del Programa Presupuestal Mejora de las capacidades militares para la defensa y el desarrollo nacional, Mayo 2015</t>
  </si>
  <si>
    <t>Ejecución Financiera del Programa Presupuestal Prevención y recuperación ambiental según Pliego, Mayo 2015</t>
  </si>
  <si>
    <t>Ejecución Financiera del Programa Presupuestal Prevención y recuperación ambiental según Departamento, Mayo 2015</t>
  </si>
  <si>
    <t>Ejecución Financiera del Programa Presupuestal Prevención y recuperación ambiental según Principales Productos, Mayo 2015</t>
  </si>
  <si>
    <t>Ejecución Financiera del Programa Presupuestal Prevención y recuperación ambiental según Principales Actividades, Mayo 2015</t>
  </si>
  <si>
    <t>ENTIDADES CUENTAN CON SISTEMA DE PREVENCION DE LA CONTAMINACION Y LA DEGRADACION AMBIENTAL POR MINERIA ILEGAL E INFORMAL</t>
  </si>
  <si>
    <t>Áreas degradadas por minería ilegal e informal intervenidas con sistema de recuperación ambiental</t>
  </si>
  <si>
    <t>Educación ambiental para la prevención y recuperación ambiental</t>
  </si>
  <si>
    <t>Sistema de detección temprana y vigilancia ambiental</t>
  </si>
  <si>
    <t>Implementación y operación de un sistema de identificación, categorización y priorización de áreas contaminadas y degradadas</t>
  </si>
  <si>
    <t>Investigación para la remediación ambiental de sitios contaminados</t>
  </si>
  <si>
    <t>Investigación para recuperación ambiental de áreas degradadas</t>
  </si>
  <si>
    <t>Sistema de mantenimiento de áreas recuperadas</t>
  </si>
  <si>
    <t>Monto Ejecutado y Avance de Ejecución Financiera del Programa Presupuestal Prevención y recuperación ambiental según Departamento, Mayo 2015</t>
  </si>
  <si>
    <t>Alerta de Niveles Bajos en la Ejecución Financiera (menor a 31.25%) para Principales Productos del Programa Presupuestal Prevención y recuperación ambiental, Mayo 2015</t>
  </si>
  <si>
    <t>Ejecución Financiera del Programa Presupuestal Desarrollo de la ciencia, tecnología e innovación tecnológica según Pliego, Mayo 2015</t>
  </si>
  <si>
    <t>Ejecución Financiera del Programa Presupuestal Desarrollo de la ciencia, tecnología e innovación tecnológica según Departamento, Mayo 2015</t>
  </si>
  <si>
    <t>Ejecución Financiera del Programa Presupuestal Desarrollo de la ciencia, tecnología e innovación tecnológica según Principales Productos, Mayo 2015</t>
  </si>
  <si>
    <t>Ejecución Financiera del Programa Presupuestal Desarrollo de la ciencia, tecnología e innovación tecnológica según Principales Actividades, Mayo 2015</t>
  </si>
  <si>
    <t>Capacidades para la generación de ciencia, tecnología e innovación tecnológica desarrolladas y fortalecidas</t>
  </si>
  <si>
    <t>Capacidades para la gestión de ciencia, tecnología e innovación tecnológica desarrolladas y fortalecidas</t>
  </si>
  <si>
    <t>Instituciones cuentan con una plataforma de gestión de la información de la ciencia, tecnología e innovación tecnológica</t>
  </si>
  <si>
    <t>Facilidades para la investigación, innovación y transferencia tecnológica</t>
  </si>
  <si>
    <t>Apoyo a la formación a nivel de post grado en ciencia, tecnología e innovación tecnológica</t>
  </si>
  <si>
    <t>Apoyo a proyectos de investigación formativa en universidades</t>
  </si>
  <si>
    <t>Captación de expertos y colocación en entidades que desarrollan investigación</t>
  </si>
  <si>
    <t>Apoyo para el desarrollo de pasantías en ciencia, tecnología e innovación tecnológica</t>
  </si>
  <si>
    <t>Desarrollo de capacidades en metodologías de investigación y formulación de proyectos de ciencia, tecnología e innovación tecnológica</t>
  </si>
  <si>
    <t>Difusión, sensibilización y motivación para la formación de vocaciones en ciencia, tecnología e innovación tecnológica</t>
  </si>
  <si>
    <t>Asistencia técnica en gestión de la ciencia, tecnología e innovación tecnológica a universidades públicas e institutos de investigación</t>
  </si>
  <si>
    <t>Apoyo a instituciones públicas para el fortalecimiento de capacidades en gestión de la ciencia, tecnología e innovación tecnológica</t>
  </si>
  <si>
    <t>Recuperación, registro, sistematización y articulación de la información producida en ciencia, tecnología e innovación tecnológica</t>
  </si>
  <si>
    <t>Generación de información, vigilancia, análisis de información y priorización en ciencia, tecnología e innovación tecnológica</t>
  </si>
  <si>
    <t>Monto Ejecutado y Avance de Ejecución Financiera del Programa Presupuestal Desarrollo de la ciencia, tecnología e innovación tecnológica según Departamento, Mayo 2015</t>
  </si>
  <si>
    <t>Alerta de Niveles Bajos en la Ejecución Financiera (menor a 31.25%) para Principales Productos del Programa Presupuestal Desarrollo de la ciencia, tecnología e innovación tecnológica, Mayo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</si>
</sst>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00#"/>
    <numFmt numFmtId="165" formatCode="0.0%"/>
    <numFmt numFmtId="166" formatCode="#,##0.0"/>
    <numFmt numFmtId="167" formatCode="00#"/>
    <numFmt numFmtId="168" formatCode="0#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4">
    <xf numFmtId="0" fontId="0" fillId="0" borderId="0" xfId="0"/>
    <xf numFmtId="0" fontId="3" fillId="0" borderId="0" xfId="0" applyFont="1"/>
    <xf numFmtId="164" fontId="3" fillId="0" borderId="0" xfId="0" applyNumberFormat="1" applyFon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0" fillId="0" borderId="0" xfId="0" applyBorder="1"/>
    <xf numFmtId="0" fontId="0" fillId="0" borderId="7" xfId="0" applyBorder="1"/>
    <xf numFmtId="0" fontId="1" fillId="3" borderId="18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5" fillId="3" borderId="3" xfId="0" applyFont="1" applyFill="1" applyBorder="1"/>
    <xf numFmtId="164" fontId="5" fillId="3" borderId="4" xfId="0" applyNumberFormat="1" applyFont="1" applyFill="1" applyBorder="1"/>
    <xf numFmtId="0" fontId="5" fillId="3" borderId="4" xfId="0" applyFont="1" applyFill="1" applyBorder="1"/>
    <xf numFmtId="166" fontId="1" fillId="3" borderId="20" xfId="0" applyNumberFormat="1" applyFont="1" applyFill="1" applyBorder="1"/>
    <xf numFmtId="166" fontId="1" fillId="3" borderId="21" xfId="0" applyNumberFormat="1" applyFont="1" applyFill="1" applyBorder="1"/>
    <xf numFmtId="165" fontId="1" fillId="3" borderId="21" xfId="0" applyNumberFormat="1" applyFont="1" applyFill="1" applyBorder="1"/>
    <xf numFmtId="165" fontId="1" fillId="3" borderId="22" xfId="0" applyNumberFormat="1" applyFont="1" applyFill="1" applyBorder="1"/>
    <xf numFmtId="0" fontId="4" fillId="2" borderId="2" xfId="0" applyFont="1" applyFill="1" applyBorder="1" applyAlignment="1">
      <alignment vertical="top" wrapText="1"/>
    </xf>
    <xf numFmtId="164" fontId="4" fillId="2" borderId="0" xfId="0" applyNumberFormat="1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 wrapText="1"/>
    </xf>
    <xf numFmtId="166" fontId="0" fillId="2" borderId="23" xfId="0" applyNumberFormat="1" applyFill="1" applyBorder="1" applyAlignment="1">
      <alignment vertical="top" wrapText="1"/>
    </xf>
    <xf numFmtId="166" fontId="0" fillId="2" borderId="24" xfId="0" applyNumberFormat="1" applyFill="1" applyBorder="1" applyAlignment="1">
      <alignment vertical="top" wrapText="1"/>
    </xf>
    <xf numFmtId="165" fontId="0" fillId="2" borderId="24" xfId="0" applyNumberFormat="1" applyFill="1" applyBorder="1" applyAlignment="1">
      <alignment vertical="top" wrapText="1"/>
    </xf>
    <xf numFmtId="165" fontId="0" fillId="2" borderId="25" xfId="0" applyNumberFormat="1" applyFill="1" applyBorder="1" applyAlignment="1">
      <alignment vertical="top" wrapText="1"/>
    </xf>
    <xf numFmtId="0" fontId="4" fillId="2" borderId="6" xfId="0" applyFont="1" applyFill="1" applyBorder="1" applyAlignment="1">
      <alignment vertical="top" wrapText="1"/>
    </xf>
    <xf numFmtId="164" fontId="4" fillId="2" borderId="7" xfId="0" applyNumberFormat="1" applyFont="1" applyFill="1" applyBorder="1" applyAlignment="1">
      <alignment vertical="top" wrapText="1"/>
    </xf>
    <xf numFmtId="0" fontId="4" fillId="2" borderId="7" xfId="0" applyFont="1" applyFill="1" applyBorder="1" applyAlignment="1">
      <alignment vertical="top" wrapText="1"/>
    </xf>
    <xf numFmtId="166" fontId="0" fillId="2" borderId="26" xfId="0" applyNumberFormat="1" applyFill="1" applyBorder="1" applyAlignment="1">
      <alignment vertical="top" wrapText="1"/>
    </xf>
    <xf numFmtId="166" fontId="0" fillId="2" borderId="27" xfId="0" applyNumberFormat="1" applyFill="1" applyBorder="1" applyAlignment="1">
      <alignment vertical="top" wrapText="1"/>
    </xf>
    <xf numFmtId="165" fontId="0" fillId="2" borderId="27" xfId="0" applyNumberFormat="1" applyFill="1" applyBorder="1" applyAlignment="1">
      <alignment vertical="top" wrapText="1"/>
    </xf>
    <xf numFmtId="165" fontId="0" fillId="2" borderId="28" xfId="0" applyNumberFormat="1" applyFill="1" applyBorder="1" applyAlignment="1">
      <alignment vertical="top" wrapText="1"/>
    </xf>
    <xf numFmtId="167" fontId="3" fillId="0" borderId="0" xfId="0" applyNumberFormat="1" applyFont="1"/>
    <xf numFmtId="167" fontId="0" fillId="0" borderId="0" xfId="0" applyNumberFormat="1"/>
    <xf numFmtId="167" fontId="5" fillId="3" borderId="4" xfId="0" applyNumberFormat="1" applyFont="1" applyFill="1" applyBorder="1"/>
    <xf numFmtId="0" fontId="5" fillId="3" borderId="2" xfId="0" applyFont="1" applyFill="1" applyBorder="1"/>
    <xf numFmtId="167" fontId="5" fillId="3" borderId="0" xfId="0" applyNumberFormat="1" applyFont="1" applyFill="1" applyBorder="1"/>
    <xf numFmtId="0" fontId="5" fillId="3" borderId="0" xfId="0" applyFont="1" applyFill="1" applyBorder="1"/>
    <xf numFmtId="166" fontId="1" fillId="3" borderId="23" xfId="0" applyNumberFormat="1" applyFont="1" applyFill="1" applyBorder="1"/>
    <xf numFmtId="166" fontId="1" fillId="3" borderId="24" xfId="0" applyNumberFormat="1" applyFont="1" applyFill="1" applyBorder="1"/>
    <xf numFmtId="165" fontId="1" fillId="3" borderId="24" xfId="0" applyNumberFormat="1" applyFont="1" applyFill="1" applyBorder="1"/>
    <xf numFmtId="165" fontId="1" fillId="3" borderId="25" xfId="0" applyNumberFormat="1" applyFont="1" applyFill="1" applyBorder="1"/>
    <xf numFmtId="0" fontId="5" fillId="3" borderId="6" xfId="0" applyFont="1" applyFill="1" applyBorder="1"/>
    <xf numFmtId="167" fontId="5" fillId="3" borderId="7" xfId="0" applyNumberFormat="1" applyFont="1" applyFill="1" applyBorder="1"/>
    <xf numFmtId="0" fontId="5" fillId="3" borderId="7" xfId="0" applyFont="1" applyFill="1" applyBorder="1"/>
    <xf numFmtId="166" fontId="1" fillId="3" borderId="26" xfId="0" applyNumberFormat="1" applyFont="1" applyFill="1" applyBorder="1"/>
    <xf numFmtId="166" fontId="1" fillId="3" borderId="27" xfId="0" applyNumberFormat="1" applyFont="1" applyFill="1" applyBorder="1"/>
    <xf numFmtId="165" fontId="1" fillId="3" borderId="27" xfId="0" applyNumberFormat="1" applyFont="1" applyFill="1" applyBorder="1"/>
    <xf numFmtId="165" fontId="1" fillId="3" borderId="28" xfId="0" applyNumberFormat="1" applyFont="1" applyFill="1" applyBorder="1"/>
    <xf numFmtId="167" fontId="4" fillId="2" borderId="0" xfId="0" applyNumberFormat="1" applyFont="1" applyFill="1" applyBorder="1" applyAlignment="1">
      <alignment vertical="top" wrapText="1"/>
    </xf>
    <xf numFmtId="0" fontId="6" fillId="4" borderId="0" xfId="0" applyFont="1" applyFill="1"/>
    <xf numFmtId="164" fontId="6" fillId="4" borderId="0" xfId="0" applyNumberFormat="1" applyFont="1" applyFill="1"/>
    <xf numFmtId="168" fontId="6" fillId="4" borderId="0" xfId="0" applyNumberFormat="1" applyFont="1" applyFill="1"/>
    <xf numFmtId="168" fontId="0" fillId="0" borderId="0" xfId="0" applyNumberFormat="1"/>
    <xf numFmtId="167" fontId="6" fillId="4" borderId="0" xfId="0" applyNumberFormat="1" applyFont="1" applyFill="1"/>
    <xf numFmtId="168" fontId="5" fillId="3" borderId="4" xfId="0" applyNumberFormat="1" applyFont="1" applyFill="1" applyBorder="1"/>
    <xf numFmtId="168" fontId="4" fillId="2" borderId="0" xfId="0" applyNumberFormat="1" applyFont="1" applyFill="1" applyBorder="1" applyAlignment="1">
      <alignment vertical="top" wrapText="1"/>
    </xf>
    <xf numFmtId="168" fontId="4" fillId="2" borderId="7" xfId="0" applyNumberFormat="1" applyFont="1" applyFill="1" applyBorder="1" applyAlignment="1">
      <alignment vertical="top" wrapText="1"/>
    </xf>
    <xf numFmtId="164" fontId="5" fillId="3" borderId="0" xfId="0" applyNumberFormat="1" applyFont="1" applyFill="1" applyBorder="1"/>
    <xf numFmtId="164" fontId="5" fillId="3" borderId="7" xfId="0" applyNumberFormat="1" applyFont="1" applyFill="1" applyBorder="1"/>
    <xf numFmtId="0" fontId="5" fillId="3" borderId="16" xfId="0" applyFont="1" applyFill="1" applyBorder="1"/>
    <xf numFmtId="167" fontId="5" fillId="3" borderId="16" xfId="0" applyNumberFormat="1" applyFont="1" applyFill="1" applyBorder="1"/>
    <xf numFmtId="166" fontId="1" fillId="3" borderId="8" xfId="0" applyNumberFormat="1" applyFont="1" applyFill="1" applyBorder="1"/>
    <xf numFmtId="0" fontId="5" fillId="3" borderId="1" xfId="0" applyFont="1" applyFill="1" applyBorder="1"/>
    <xf numFmtId="167" fontId="5" fillId="3" borderId="1" xfId="0" applyNumberFormat="1" applyFont="1" applyFill="1" applyBorder="1"/>
    <xf numFmtId="166" fontId="1" fillId="3" borderId="9" xfId="0" applyNumberFormat="1" applyFont="1" applyFill="1" applyBorder="1"/>
    <xf numFmtId="0" fontId="5" fillId="3" borderId="29" xfId="0" applyFont="1" applyFill="1" applyBorder="1"/>
    <xf numFmtId="167" fontId="5" fillId="3" borderId="29" xfId="0" applyNumberFormat="1" applyFont="1" applyFill="1" applyBorder="1"/>
    <xf numFmtId="166" fontId="1" fillId="3" borderId="10" xfId="0" applyNumberFormat="1" applyFont="1" applyFill="1" applyBorder="1"/>
    <xf numFmtId="0" fontId="4" fillId="2" borderId="1" xfId="0" applyFont="1" applyFill="1" applyBorder="1" applyAlignment="1">
      <alignment vertical="top" wrapText="1"/>
    </xf>
    <xf numFmtId="167" fontId="4" fillId="2" borderId="1" xfId="0" applyNumberFormat="1" applyFont="1" applyFill="1" applyBorder="1" applyAlignment="1">
      <alignment vertical="top" wrapText="1"/>
    </xf>
    <xf numFmtId="166" fontId="0" fillId="2" borderId="9" xfId="0" applyNumberFormat="1" applyFill="1" applyBorder="1" applyAlignment="1">
      <alignment vertical="top" wrapText="1"/>
    </xf>
    <xf numFmtId="9" fontId="0" fillId="0" borderId="0" xfId="0" applyNumberFormat="1"/>
    <xf numFmtId="0" fontId="7" fillId="0" borderId="0" xfId="0" applyFont="1"/>
    <xf numFmtId="0" fontId="4" fillId="2" borderId="5" xfId="0" applyFont="1" applyFill="1" applyBorder="1" applyAlignment="1">
      <alignment vertical="top" wrapText="1"/>
    </xf>
    <xf numFmtId="0" fontId="4" fillId="2" borderId="33" xfId="0" applyFont="1" applyFill="1" applyBorder="1" applyAlignment="1">
      <alignment vertical="top" wrapText="1"/>
    </xf>
    <xf numFmtId="165" fontId="0" fillId="2" borderId="31" xfId="0" applyNumberFormat="1" applyFill="1" applyBorder="1" applyAlignment="1">
      <alignment vertical="top" wrapText="1"/>
    </xf>
    <xf numFmtId="0" fontId="1" fillId="3" borderId="14" xfId="0" applyFont="1" applyFill="1" applyBorder="1" applyAlignment="1">
      <alignment horizontal="center" vertical="center" wrapText="1"/>
    </xf>
    <xf numFmtId="0" fontId="1" fillId="3" borderId="18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33" xfId="0" applyFont="1" applyFill="1" applyBorder="1" applyAlignment="1">
      <alignment horizontal="center" vertical="center" wrapText="1"/>
    </xf>
    <xf numFmtId="0" fontId="2" fillId="5" borderId="34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1" fillId="3" borderId="28" xfId="0" applyFont="1" applyFill="1" applyBorder="1" applyAlignment="1">
      <alignment horizontal="center" vertical="center" wrapText="1"/>
    </xf>
    <xf numFmtId="0" fontId="1" fillId="3" borderId="30" xfId="0" applyFont="1" applyFill="1" applyBorder="1" applyAlignment="1">
      <alignment horizontal="center" vertical="center" wrapText="1"/>
    </xf>
    <xf numFmtId="0" fontId="1" fillId="3" borderId="32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sharedStrings" Target="sharedStrings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2" Type="http://schemas.openxmlformats.org/officeDocument/2006/relationships/worksheet" Target="worksheets/sheet302.xml"/><Relationship Id="rId307" Type="http://schemas.openxmlformats.org/officeDocument/2006/relationships/worksheet" Target="worksheets/sheet307.xml"/><Relationship Id="rId323" Type="http://schemas.openxmlformats.org/officeDocument/2006/relationships/worksheet" Target="worksheets/sheet323.xml"/><Relationship Id="rId328" Type="http://schemas.openxmlformats.org/officeDocument/2006/relationships/worksheet" Target="worksheets/sheet328.xml"/><Relationship Id="rId34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worksheet" Target="worksheets/sheet31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334" Type="http://schemas.openxmlformats.org/officeDocument/2006/relationships/worksheet" Target="worksheets/sheet33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'PAN Dpto'!$N$7:$N$31</c:f>
              <c:strCache>
                <c:ptCount val="25"/>
                <c:pt idx="0">
                  <c:v>Provincia Constitucional del Callao</c:v>
                </c:pt>
                <c:pt idx="1">
                  <c:v>Amazonas</c:v>
                </c:pt>
                <c:pt idx="2">
                  <c:v>San Martín</c:v>
                </c:pt>
                <c:pt idx="3">
                  <c:v>Apurímac</c:v>
                </c:pt>
                <c:pt idx="4">
                  <c:v>Ucayali</c:v>
                </c:pt>
                <c:pt idx="5">
                  <c:v>Tumbes</c:v>
                </c:pt>
                <c:pt idx="6">
                  <c:v>Lambayeque</c:v>
                </c:pt>
                <c:pt idx="7">
                  <c:v>Ancash</c:v>
                </c:pt>
                <c:pt idx="8">
                  <c:v>Tacna</c:v>
                </c:pt>
                <c:pt idx="9">
                  <c:v>Loreto</c:v>
                </c:pt>
                <c:pt idx="10">
                  <c:v>Piura</c:v>
                </c:pt>
                <c:pt idx="11">
                  <c:v>Arequipa</c:v>
                </c:pt>
                <c:pt idx="12">
                  <c:v>Ica</c:v>
                </c:pt>
                <c:pt idx="13">
                  <c:v>Junín</c:v>
                </c:pt>
                <c:pt idx="14">
                  <c:v>Cajamarca</c:v>
                </c:pt>
                <c:pt idx="15">
                  <c:v>Ayacucho</c:v>
                </c:pt>
                <c:pt idx="16">
                  <c:v>La Libertad</c:v>
                </c:pt>
                <c:pt idx="17">
                  <c:v>Moquegua</c:v>
                </c:pt>
                <c:pt idx="18">
                  <c:v>Huancavelica</c:v>
                </c:pt>
                <c:pt idx="19">
                  <c:v>Huánuco</c:v>
                </c:pt>
                <c:pt idx="20">
                  <c:v>Pasco</c:v>
                </c:pt>
                <c:pt idx="21">
                  <c:v>Lima</c:v>
                </c:pt>
                <c:pt idx="22">
                  <c:v>Cusco</c:v>
                </c:pt>
                <c:pt idx="23">
                  <c:v>Puno</c:v>
                </c:pt>
                <c:pt idx="24">
                  <c:v>Madre de Dios</c:v>
                </c:pt>
              </c:strCache>
            </c:strRef>
          </c:cat>
          <c:val>
            <c:numRef>
              <c:f>'PAN Dpto'!$O$7:$O$31</c:f>
              <c:numCache>
                <c:formatCode>#,##0.0</c:formatCode>
                <c:ptCount val="25"/>
                <c:pt idx="0">
                  <c:v>49.097609393342395</c:v>
                </c:pt>
                <c:pt idx="1">
                  <c:v>49.896588326609312</c:v>
                </c:pt>
                <c:pt idx="2">
                  <c:v>35.890341443971252</c:v>
                </c:pt>
                <c:pt idx="3">
                  <c:v>38.405474350152673</c:v>
                </c:pt>
                <c:pt idx="4">
                  <c:v>21.814606025198611</c:v>
                </c:pt>
                <c:pt idx="5">
                  <c:v>11.067370878517929</c:v>
                </c:pt>
                <c:pt idx="6">
                  <c:v>21.319530340817714</c:v>
                </c:pt>
                <c:pt idx="7">
                  <c:v>37.951028211309712</c:v>
                </c:pt>
                <c:pt idx="8">
                  <c:v>11.68945575977682</c:v>
                </c:pt>
                <c:pt idx="9">
                  <c:v>34.904201243010981</c:v>
                </c:pt>
                <c:pt idx="10">
                  <c:v>48.648038475620552</c:v>
                </c:pt>
                <c:pt idx="11">
                  <c:v>21.66061047211252</c:v>
                </c:pt>
                <c:pt idx="12">
                  <c:v>18.614133264348169</c:v>
                </c:pt>
                <c:pt idx="13">
                  <c:v>33.387537887959304</c:v>
                </c:pt>
                <c:pt idx="14">
                  <c:v>55.318979042178412</c:v>
                </c:pt>
                <c:pt idx="15">
                  <c:v>46.825625313557495</c:v>
                </c:pt>
                <c:pt idx="16">
                  <c:v>42.89225604766856</c:v>
                </c:pt>
                <c:pt idx="17">
                  <c:v>11.285635346381815</c:v>
                </c:pt>
                <c:pt idx="18">
                  <c:v>36.099582401543096</c:v>
                </c:pt>
                <c:pt idx="19">
                  <c:v>31.614491426034128</c:v>
                </c:pt>
                <c:pt idx="20">
                  <c:v>9.5058255791425399</c:v>
                </c:pt>
                <c:pt idx="21">
                  <c:v>154.94291201413569</c:v>
                </c:pt>
                <c:pt idx="22">
                  <c:v>37.301910875614332</c:v>
                </c:pt>
                <c:pt idx="23">
                  <c:v>44.05449206278405</c:v>
                </c:pt>
                <c:pt idx="24">
                  <c:v>4.4247925658391862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316104"/>
        <c:axId val="249082352"/>
      </c:barChart>
      <c:lineChart>
        <c:grouping val="standard"/>
        <c:varyColors val="0"/>
        <c:ser>
          <c:idx val="1"/>
          <c:order val="1"/>
          <c:tx>
            <c:strRef>
              <c:f>'PAN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'PAN Dpto'!$N$7:$N$31</c:f>
              <c:strCache>
                <c:ptCount val="25"/>
                <c:pt idx="0">
                  <c:v>Provincia Constitucional del Callao</c:v>
                </c:pt>
                <c:pt idx="1">
                  <c:v>Amazonas</c:v>
                </c:pt>
                <c:pt idx="2">
                  <c:v>San Martín</c:v>
                </c:pt>
                <c:pt idx="3">
                  <c:v>Apurímac</c:v>
                </c:pt>
                <c:pt idx="4">
                  <c:v>Ucayali</c:v>
                </c:pt>
                <c:pt idx="5">
                  <c:v>Tumbes</c:v>
                </c:pt>
                <c:pt idx="6">
                  <c:v>Lambayeque</c:v>
                </c:pt>
                <c:pt idx="7">
                  <c:v>Ancash</c:v>
                </c:pt>
                <c:pt idx="8">
                  <c:v>Tacna</c:v>
                </c:pt>
                <c:pt idx="9">
                  <c:v>Loreto</c:v>
                </c:pt>
                <c:pt idx="10">
                  <c:v>Piura</c:v>
                </c:pt>
                <c:pt idx="11">
                  <c:v>Arequipa</c:v>
                </c:pt>
                <c:pt idx="12">
                  <c:v>Ica</c:v>
                </c:pt>
                <c:pt idx="13">
                  <c:v>Junín</c:v>
                </c:pt>
                <c:pt idx="14">
                  <c:v>Cajamarca</c:v>
                </c:pt>
                <c:pt idx="15">
                  <c:v>Ayacucho</c:v>
                </c:pt>
                <c:pt idx="16">
                  <c:v>La Libertad</c:v>
                </c:pt>
                <c:pt idx="17">
                  <c:v>Moquegua</c:v>
                </c:pt>
                <c:pt idx="18">
                  <c:v>Huancavelica</c:v>
                </c:pt>
                <c:pt idx="19">
                  <c:v>Huánuco</c:v>
                </c:pt>
                <c:pt idx="20">
                  <c:v>Pasco</c:v>
                </c:pt>
                <c:pt idx="21">
                  <c:v>Lima</c:v>
                </c:pt>
                <c:pt idx="22">
                  <c:v>Cusco</c:v>
                </c:pt>
                <c:pt idx="23">
                  <c:v>Puno</c:v>
                </c:pt>
                <c:pt idx="24">
                  <c:v>Madre de Dios</c:v>
                </c:pt>
              </c:strCache>
            </c:strRef>
          </c:cat>
          <c:val>
            <c:numRef>
              <c:f>'PAN Dpto'!$P$7:$P$31</c:f>
              <c:numCache>
                <c:formatCode>0%</c:formatCode>
                <c:ptCount val="25"/>
                <c:pt idx="0">
                  <c:v>0.65021332396921938</c:v>
                </c:pt>
                <c:pt idx="1">
                  <c:v>0.54793366266591348</c:v>
                </c:pt>
                <c:pt idx="2">
                  <c:v>0.5431231098254129</c:v>
                </c:pt>
                <c:pt idx="3">
                  <c:v>0.53537591324032296</c:v>
                </c:pt>
                <c:pt idx="4">
                  <c:v>0.51515951920281133</c:v>
                </c:pt>
                <c:pt idx="5">
                  <c:v>0.50540564892412665</c:v>
                </c:pt>
                <c:pt idx="6">
                  <c:v>0.50105816416511728</c:v>
                </c:pt>
                <c:pt idx="7">
                  <c:v>0.49176641677933752</c:v>
                </c:pt>
                <c:pt idx="8">
                  <c:v>0.4893208910180914</c:v>
                </c:pt>
                <c:pt idx="9">
                  <c:v>0.4830056946022443</c:v>
                </c:pt>
                <c:pt idx="10">
                  <c:v>0.47443712105545505</c:v>
                </c:pt>
                <c:pt idx="11">
                  <c:v>0.46861573455030892</c:v>
                </c:pt>
                <c:pt idx="12">
                  <c:v>0.46115561649400594</c:v>
                </c:pt>
                <c:pt idx="13">
                  <c:v>0.44599162005518189</c:v>
                </c:pt>
                <c:pt idx="14">
                  <c:v>0.44338036836418204</c:v>
                </c:pt>
                <c:pt idx="15">
                  <c:v>0.43725699703690335</c:v>
                </c:pt>
                <c:pt idx="16">
                  <c:v>0.43505085209867139</c:v>
                </c:pt>
                <c:pt idx="17">
                  <c:v>0.43005826156884258</c:v>
                </c:pt>
                <c:pt idx="18">
                  <c:v>0.41983521755709202</c:v>
                </c:pt>
                <c:pt idx="19">
                  <c:v>0.41495105534565024</c:v>
                </c:pt>
                <c:pt idx="20">
                  <c:v>0.40308630772793042</c:v>
                </c:pt>
                <c:pt idx="21">
                  <c:v>0.40235019621964113</c:v>
                </c:pt>
                <c:pt idx="22">
                  <c:v>0.39239105902525007</c:v>
                </c:pt>
                <c:pt idx="23">
                  <c:v>0.39197121990345279</c:v>
                </c:pt>
                <c:pt idx="24">
                  <c:v>0.38532459836315036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407808"/>
        <c:axId val="248949728"/>
      </c:lineChart>
      <c:catAx>
        <c:axId val="249316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49082352"/>
        <c:crosses val="autoZero"/>
        <c:auto val="1"/>
        <c:lblAlgn val="ctr"/>
        <c:lblOffset val="100"/>
        <c:noMultiLvlLbl val="0"/>
      </c:catAx>
      <c:valAx>
        <c:axId val="2490823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493161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489497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49407808"/>
        <c:crosses val="max"/>
        <c:crossBetween val="between"/>
      </c:valAx>
      <c:catAx>
        <c:axId val="249407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489497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'OSCE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'OSCE Dpto'!$N$7:$N$27</c:f>
              <c:strCache>
                <c:ptCount val="21"/>
                <c:pt idx="0">
                  <c:v>Lambayeque</c:v>
                </c:pt>
                <c:pt idx="1">
                  <c:v>Piura</c:v>
                </c:pt>
                <c:pt idx="2">
                  <c:v>Ica</c:v>
                </c:pt>
                <c:pt idx="3">
                  <c:v>Arequipa</c:v>
                </c:pt>
                <c:pt idx="4">
                  <c:v>Junín</c:v>
                </c:pt>
                <c:pt idx="5">
                  <c:v>La Libertad</c:v>
                </c:pt>
                <c:pt idx="6">
                  <c:v>Cajamarca</c:v>
                </c:pt>
                <c:pt idx="7">
                  <c:v>Ancash</c:v>
                </c:pt>
                <c:pt idx="8">
                  <c:v>Apurímac</c:v>
                </c:pt>
                <c:pt idx="9">
                  <c:v>Cusco</c:v>
                </c:pt>
                <c:pt idx="10">
                  <c:v>Madre de Dios</c:v>
                </c:pt>
                <c:pt idx="11">
                  <c:v>Tumbes</c:v>
                </c:pt>
                <c:pt idx="12">
                  <c:v>Tacna</c:v>
                </c:pt>
                <c:pt idx="13">
                  <c:v>Lima</c:v>
                </c:pt>
                <c:pt idx="14">
                  <c:v>Ucayali</c:v>
                </c:pt>
                <c:pt idx="15">
                  <c:v>San Martín</c:v>
                </c:pt>
                <c:pt idx="16">
                  <c:v>Huancavelica</c:v>
                </c:pt>
                <c:pt idx="17">
                  <c:v>Ayacucho</c:v>
                </c:pt>
                <c:pt idx="18">
                  <c:v>Huánuco</c:v>
                </c:pt>
                <c:pt idx="19">
                  <c:v>Puno</c:v>
                </c:pt>
                <c:pt idx="20">
                  <c:v>Loreto</c:v>
                </c:pt>
              </c:strCache>
            </c:strRef>
          </c:cat>
          <c:val>
            <c:numRef>
              <c:f>'OSCE Dpto'!$O$7:$O$27</c:f>
              <c:numCache>
                <c:formatCode>#,##0.0</c:formatCode>
                <c:ptCount val="21"/>
                <c:pt idx="0">
                  <c:v>0.22229268265863744</c:v>
                </c:pt>
                <c:pt idx="1">
                  <c:v>0.34640178763294327</c:v>
                </c:pt>
                <c:pt idx="2">
                  <c:v>0.29407866721198456</c:v>
                </c:pt>
                <c:pt idx="3">
                  <c:v>0.19883253534016332</c:v>
                </c:pt>
                <c:pt idx="4">
                  <c:v>0.19045959397100798</c:v>
                </c:pt>
                <c:pt idx="5">
                  <c:v>0.22805574251266053</c:v>
                </c:pt>
                <c:pt idx="6">
                  <c:v>0.19652999166838556</c:v>
                </c:pt>
                <c:pt idx="7">
                  <c:v>0.20116791917967977</c:v>
                </c:pt>
                <c:pt idx="8">
                  <c:v>5.672869002228087E-2</c:v>
                </c:pt>
                <c:pt idx="9">
                  <c:v>0.22577241002098558</c:v>
                </c:pt>
                <c:pt idx="10">
                  <c:v>5.3733669928172557E-2</c:v>
                </c:pt>
                <c:pt idx="11">
                  <c:v>5.761855856624451E-2</c:v>
                </c:pt>
                <c:pt idx="12">
                  <c:v>8.3906239014132383E-2</c:v>
                </c:pt>
                <c:pt idx="13">
                  <c:v>14.430324346436144</c:v>
                </c:pt>
                <c:pt idx="14">
                  <c:v>7.6177348845030302E-2</c:v>
                </c:pt>
                <c:pt idx="15">
                  <c:v>8.3581328604025451E-2</c:v>
                </c:pt>
                <c:pt idx="16">
                  <c:v>8.1168977922926669E-2</c:v>
                </c:pt>
                <c:pt idx="17">
                  <c:v>7.68452290958445E-2</c:v>
                </c:pt>
                <c:pt idx="18">
                  <c:v>7.5521989887959703E-2</c:v>
                </c:pt>
                <c:pt idx="19">
                  <c:v>8.4041099236850922E-2</c:v>
                </c:pt>
                <c:pt idx="20">
                  <c:v>6.4913580615963487E-2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673136"/>
        <c:axId val="253673528"/>
      </c:barChart>
      <c:lineChart>
        <c:grouping val="standard"/>
        <c:varyColors val="0"/>
        <c:ser>
          <c:idx val="1"/>
          <c:order val="1"/>
          <c:tx>
            <c:strRef>
              <c:f>'OSCE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'OSCE Dpto'!$N$7:$N$27</c:f>
              <c:strCache>
                <c:ptCount val="21"/>
                <c:pt idx="0">
                  <c:v>Lambayeque</c:v>
                </c:pt>
                <c:pt idx="1">
                  <c:v>Piura</c:v>
                </c:pt>
                <c:pt idx="2">
                  <c:v>Ica</c:v>
                </c:pt>
                <c:pt idx="3">
                  <c:v>Arequipa</c:v>
                </c:pt>
                <c:pt idx="4">
                  <c:v>Junín</c:v>
                </c:pt>
                <c:pt idx="5">
                  <c:v>La Libertad</c:v>
                </c:pt>
                <c:pt idx="6">
                  <c:v>Cajamarca</c:v>
                </c:pt>
                <c:pt idx="7">
                  <c:v>Ancash</c:v>
                </c:pt>
                <c:pt idx="8">
                  <c:v>Apurímac</c:v>
                </c:pt>
                <c:pt idx="9">
                  <c:v>Cusco</c:v>
                </c:pt>
                <c:pt idx="10">
                  <c:v>Madre de Dios</c:v>
                </c:pt>
                <c:pt idx="11">
                  <c:v>Tumbes</c:v>
                </c:pt>
                <c:pt idx="12">
                  <c:v>Tacna</c:v>
                </c:pt>
                <c:pt idx="13">
                  <c:v>Lima</c:v>
                </c:pt>
                <c:pt idx="14">
                  <c:v>Ucayali</c:v>
                </c:pt>
                <c:pt idx="15">
                  <c:v>San Martín</c:v>
                </c:pt>
                <c:pt idx="16">
                  <c:v>Huancavelica</c:v>
                </c:pt>
                <c:pt idx="17">
                  <c:v>Ayacucho</c:v>
                </c:pt>
                <c:pt idx="18">
                  <c:v>Huánuco</c:v>
                </c:pt>
                <c:pt idx="19">
                  <c:v>Puno</c:v>
                </c:pt>
                <c:pt idx="20">
                  <c:v>Loreto</c:v>
                </c:pt>
              </c:strCache>
            </c:strRef>
          </c:cat>
          <c:val>
            <c:numRef>
              <c:f>'OSCE Dpto'!$P$7:$P$27</c:f>
              <c:numCache>
                <c:formatCode>0%</c:formatCode>
                <c:ptCount val="21"/>
                <c:pt idx="0">
                  <c:v>0.37630230217009403</c:v>
                </c:pt>
                <c:pt idx="1">
                  <c:v>0.36764466396129059</c:v>
                </c:pt>
                <c:pt idx="2">
                  <c:v>0.36156605632280508</c:v>
                </c:pt>
                <c:pt idx="3">
                  <c:v>0.35929651449087513</c:v>
                </c:pt>
                <c:pt idx="4">
                  <c:v>0.35078597142469209</c:v>
                </c:pt>
                <c:pt idx="5">
                  <c:v>0.34918053352257028</c:v>
                </c:pt>
                <c:pt idx="6">
                  <c:v>0.34624063252541892</c:v>
                </c:pt>
                <c:pt idx="7">
                  <c:v>0.33273224540713225</c:v>
                </c:pt>
                <c:pt idx="8">
                  <c:v>0.3320496477621741</c:v>
                </c:pt>
                <c:pt idx="9">
                  <c:v>0.32866155226544419</c:v>
                </c:pt>
                <c:pt idx="10">
                  <c:v>0.31718308902226305</c:v>
                </c:pt>
                <c:pt idx="11">
                  <c:v>0.31626053761379525</c:v>
                </c:pt>
                <c:pt idx="12">
                  <c:v>0.29263051087650926</c:v>
                </c:pt>
                <c:pt idx="13">
                  <c:v>0.26762548397647706</c:v>
                </c:pt>
                <c:pt idx="14">
                  <c:v>0.26257095779012996</c:v>
                </c:pt>
                <c:pt idx="15">
                  <c:v>0.11394506866727483</c:v>
                </c:pt>
                <c:pt idx="16">
                  <c:v>0.11031706249149088</c:v>
                </c:pt>
                <c:pt idx="17">
                  <c:v>0.11014489445764712</c:v>
                </c:pt>
                <c:pt idx="18">
                  <c:v>0.10808449873836956</c:v>
                </c:pt>
                <c:pt idx="19">
                  <c:v>0.10550544309679147</c:v>
                </c:pt>
                <c:pt idx="20">
                  <c:v>9.2736733658339482E-2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674312"/>
        <c:axId val="253673920"/>
      </c:lineChart>
      <c:catAx>
        <c:axId val="25367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3673528"/>
        <c:crosses val="autoZero"/>
        <c:auto val="1"/>
        <c:lblAlgn val="ctr"/>
        <c:lblOffset val="100"/>
        <c:noMultiLvlLbl val="0"/>
      </c:catAx>
      <c:valAx>
        <c:axId val="25367352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536731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36739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3674312"/>
        <c:crosses val="max"/>
        <c:crossBetween val="between"/>
      </c:valAx>
      <c:catAx>
        <c:axId val="253674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36739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'GSRN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'GSRN Dpto'!$N$7:$N$30</c:f>
              <c:strCache>
                <c:ptCount val="24"/>
                <c:pt idx="0">
                  <c:v>Madre de Dios</c:v>
                </c:pt>
                <c:pt idx="1">
                  <c:v>Cajamarca</c:v>
                </c:pt>
                <c:pt idx="2">
                  <c:v>Cusco</c:v>
                </c:pt>
                <c:pt idx="3">
                  <c:v>Ayacucho</c:v>
                </c:pt>
                <c:pt idx="4">
                  <c:v>Huancavelica</c:v>
                </c:pt>
                <c:pt idx="5">
                  <c:v>Junín</c:v>
                </c:pt>
                <c:pt idx="6">
                  <c:v>Ica</c:v>
                </c:pt>
                <c:pt idx="7">
                  <c:v>La Libertad</c:v>
                </c:pt>
                <c:pt idx="8">
                  <c:v>Puno</c:v>
                </c:pt>
                <c:pt idx="9">
                  <c:v>Ucayali</c:v>
                </c:pt>
                <c:pt idx="10">
                  <c:v>Tacna</c:v>
                </c:pt>
                <c:pt idx="11">
                  <c:v>Lima</c:v>
                </c:pt>
                <c:pt idx="12">
                  <c:v>Huánuco</c:v>
                </c:pt>
                <c:pt idx="13">
                  <c:v>Pasco</c:v>
                </c:pt>
                <c:pt idx="14">
                  <c:v>Tumbes</c:v>
                </c:pt>
                <c:pt idx="15">
                  <c:v>Piura</c:v>
                </c:pt>
                <c:pt idx="16">
                  <c:v>Loreto</c:v>
                </c:pt>
                <c:pt idx="17">
                  <c:v>Apurímac</c:v>
                </c:pt>
                <c:pt idx="18">
                  <c:v>Lambayeque</c:v>
                </c:pt>
                <c:pt idx="19">
                  <c:v>San Martín</c:v>
                </c:pt>
                <c:pt idx="20">
                  <c:v>Moquegua</c:v>
                </c:pt>
                <c:pt idx="21">
                  <c:v>Ancash</c:v>
                </c:pt>
                <c:pt idx="22">
                  <c:v>Amazonas</c:v>
                </c:pt>
                <c:pt idx="23">
                  <c:v>Arequipa</c:v>
                </c:pt>
              </c:strCache>
            </c:strRef>
          </c:cat>
          <c:val>
            <c:numRef>
              <c:f>'GSRN Dpto'!$O$7:$O$30</c:f>
              <c:numCache>
                <c:formatCode>#,##0.0</c:formatCode>
                <c:ptCount val="24"/>
                <c:pt idx="0">
                  <c:v>0.47431075188143534</c:v>
                </c:pt>
                <c:pt idx="1">
                  <c:v>1.2121367963293967</c:v>
                </c:pt>
                <c:pt idx="2">
                  <c:v>14.039984088679152</c:v>
                </c:pt>
                <c:pt idx="3">
                  <c:v>0.49430666528948597</c:v>
                </c:pt>
                <c:pt idx="4">
                  <c:v>2.4644284043551403</c:v>
                </c:pt>
                <c:pt idx="5">
                  <c:v>0.23942910826592817</c:v>
                </c:pt>
                <c:pt idx="6">
                  <c:v>0.47432583028945519</c:v>
                </c:pt>
                <c:pt idx="7">
                  <c:v>0.23490480084567081</c:v>
                </c:pt>
                <c:pt idx="8">
                  <c:v>0.91753464654068262</c:v>
                </c:pt>
                <c:pt idx="9">
                  <c:v>0.17513076949950596</c:v>
                </c:pt>
                <c:pt idx="10">
                  <c:v>0.29718697991069498</c:v>
                </c:pt>
                <c:pt idx="11">
                  <c:v>31.737707191543763</c:v>
                </c:pt>
                <c:pt idx="12">
                  <c:v>0.94522084258948791</c:v>
                </c:pt>
                <c:pt idx="13">
                  <c:v>0.50830492070952049</c:v>
                </c:pt>
                <c:pt idx="14">
                  <c:v>0.15693698139953841</c:v>
                </c:pt>
                <c:pt idx="15">
                  <c:v>0.52894303375101337</c:v>
                </c:pt>
                <c:pt idx="16">
                  <c:v>0.34194041895766875</c:v>
                </c:pt>
                <c:pt idx="17">
                  <c:v>0.18046402244267934</c:v>
                </c:pt>
                <c:pt idx="18">
                  <c:v>2.2556331831259429</c:v>
                </c:pt>
                <c:pt idx="19">
                  <c:v>1.2201210460447138</c:v>
                </c:pt>
                <c:pt idx="20">
                  <c:v>0.20097738004416921</c:v>
                </c:pt>
                <c:pt idx="21">
                  <c:v>0.4155453293650031</c:v>
                </c:pt>
                <c:pt idx="22">
                  <c:v>0.2922682478123807</c:v>
                </c:pt>
                <c:pt idx="23">
                  <c:v>0.33078505905100852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675096"/>
        <c:axId val="253675488"/>
      </c:barChart>
      <c:lineChart>
        <c:grouping val="standard"/>
        <c:varyColors val="0"/>
        <c:ser>
          <c:idx val="1"/>
          <c:order val="1"/>
          <c:tx>
            <c:strRef>
              <c:f>'GSRN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'GSRN Dpto'!$N$7:$N$30</c:f>
              <c:strCache>
                <c:ptCount val="24"/>
                <c:pt idx="0">
                  <c:v>Madre de Dios</c:v>
                </c:pt>
                <c:pt idx="1">
                  <c:v>Cajamarca</c:v>
                </c:pt>
                <c:pt idx="2">
                  <c:v>Cusco</c:v>
                </c:pt>
                <c:pt idx="3">
                  <c:v>Ayacucho</c:v>
                </c:pt>
                <c:pt idx="4">
                  <c:v>Huancavelica</c:v>
                </c:pt>
                <c:pt idx="5">
                  <c:v>Junín</c:v>
                </c:pt>
                <c:pt idx="6">
                  <c:v>Ica</c:v>
                </c:pt>
                <c:pt idx="7">
                  <c:v>La Libertad</c:v>
                </c:pt>
                <c:pt idx="8">
                  <c:v>Puno</c:v>
                </c:pt>
                <c:pt idx="9">
                  <c:v>Ucayali</c:v>
                </c:pt>
                <c:pt idx="10">
                  <c:v>Tacna</c:v>
                </c:pt>
                <c:pt idx="11">
                  <c:v>Lima</c:v>
                </c:pt>
                <c:pt idx="12">
                  <c:v>Huánuco</c:v>
                </c:pt>
                <c:pt idx="13">
                  <c:v>Pasco</c:v>
                </c:pt>
                <c:pt idx="14">
                  <c:v>Tumbes</c:v>
                </c:pt>
                <c:pt idx="15">
                  <c:v>Piura</c:v>
                </c:pt>
                <c:pt idx="16">
                  <c:v>Loreto</c:v>
                </c:pt>
                <c:pt idx="17">
                  <c:v>Apurímac</c:v>
                </c:pt>
                <c:pt idx="18">
                  <c:v>Lambayeque</c:v>
                </c:pt>
                <c:pt idx="19">
                  <c:v>San Martín</c:v>
                </c:pt>
                <c:pt idx="20">
                  <c:v>Moquegua</c:v>
                </c:pt>
                <c:pt idx="21">
                  <c:v>Ancash</c:v>
                </c:pt>
                <c:pt idx="22">
                  <c:v>Amazonas</c:v>
                </c:pt>
                <c:pt idx="23">
                  <c:v>Arequipa</c:v>
                </c:pt>
              </c:strCache>
            </c:strRef>
          </c:cat>
          <c:val>
            <c:numRef>
              <c:f>'GSRN Dpto'!$P$7:$P$30</c:f>
              <c:numCache>
                <c:formatCode>0%</c:formatCode>
                <c:ptCount val="24"/>
                <c:pt idx="0">
                  <c:v>0.36418348648561716</c:v>
                </c:pt>
                <c:pt idx="1">
                  <c:v>0.30537797504078729</c:v>
                </c:pt>
                <c:pt idx="2">
                  <c:v>0.28427476451947975</c:v>
                </c:pt>
                <c:pt idx="3">
                  <c:v>0.26132028949937253</c:v>
                </c:pt>
                <c:pt idx="4">
                  <c:v>0.25253222575480744</c:v>
                </c:pt>
                <c:pt idx="5">
                  <c:v>0.23319828333353929</c:v>
                </c:pt>
                <c:pt idx="6">
                  <c:v>0.2234525377839196</c:v>
                </c:pt>
                <c:pt idx="7">
                  <c:v>0.2215253351769863</c:v>
                </c:pt>
                <c:pt idx="8">
                  <c:v>0.21871324392546787</c:v>
                </c:pt>
                <c:pt idx="9">
                  <c:v>0.21862651457400406</c:v>
                </c:pt>
                <c:pt idx="10">
                  <c:v>0.20803808405519478</c:v>
                </c:pt>
                <c:pt idx="11">
                  <c:v>0.20581702588348882</c:v>
                </c:pt>
                <c:pt idx="12">
                  <c:v>0.20267199564249552</c:v>
                </c:pt>
                <c:pt idx="13">
                  <c:v>0.19334468642348521</c:v>
                </c:pt>
                <c:pt idx="14">
                  <c:v>0.19322479022941225</c:v>
                </c:pt>
                <c:pt idx="15">
                  <c:v>0.19074097461862602</c:v>
                </c:pt>
                <c:pt idx="16">
                  <c:v>0.18912497806026218</c:v>
                </c:pt>
                <c:pt idx="17">
                  <c:v>0.18737516814452188</c:v>
                </c:pt>
                <c:pt idx="18">
                  <c:v>0.17436169324125264</c:v>
                </c:pt>
                <c:pt idx="19">
                  <c:v>0.14771668354279952</c:v>
                </c:pt>
                <c:pt idx="20">
                  <c:v>0.11027789318310945</c:v>
                </c:pt>
                <c:pt idx="21">
                  <c:v>6.6545162961015702E-2</c:v>
                </c:pt>
                <c:pt idx="22">
                  <c:v>5.9100827261318475E-2</c:v>
                </c:pt>
                <c:pt idx="23">
                  <c:v>4.3498697090874637E-2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676272"/>
        <c:axId val="253675880"/>
      </c:lineChart>
      <c:catAx>
        <c:axId val="253675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3675488"/>
        <c:crosses val="autoZero"/>
        <c:auto val="1"/>
        <c:lblAlgn val="ctr"/>
        <c:lblOffset val="100"/>
        <c:noMultiLvlLbl val="0"/>
      </c:catAx>
      <c:valAx>
        <c:axId val="2536754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536750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36758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3676272"/>
        <c:crosses val="max"/>
        <c:crossBetween val="between"/>
      </c:valAx>
      <c:catAx>
        <c:axId val="253676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36758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'GIRS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'GIRS Dpto'!$N$7:$N$31</c:f>
              <c:strCache>
                <c:ptCount val="25"/>
                <c:pt idx="0">
                  <c:v>Provincia Constitucional del Callao</c:v>
                </c:pt>
                <c:pt idx="1">
                  <c:v>Lima</c:v>
                </c:pt>
                <c:pt idx="2">
                  <c:v>Ucayali</c:v>
                </c:pt>
                <c:pt idx="3">
                  <c:v>Arequipa</c:v>
                </c:pt>
                <c:pt idx="4">
                  <c:v>Tumbes</c:v>
                </c:pt>
                <c:pt idx="5">
                  <c:v>Huancavelica</c:v>
                </c:pt>
                <c:pt idx="6">
                  <c:v>Huánuco</c:v>
                </c:pt>
                <c:pt idx="7">
                  <c:v>Loreto</c:v>
                </c:pt>
                <c:pt idx="8">
                  <c:v>La Libertad</c:v>
                </c:pt>
                <c:pt idx="9">
                  <c:v>Ica</c:v>
                </c:pt>
                <c:pt idx="10">
                  <c:v>Piura</c:v>
                </c:pt>
                <c:pt idx="11">
                  <c:v>Moquegua</c:v>
                </c:pt>
                <c:pt idx="12">
                  <c:v>Tacna</c:v>
                </c:pt>
                <c:pt idx="13">
                  <c:v>Cajamarca</c:v>
                </c:pt>
                <c:pt idx="14">
                  <c:v>Cusco</c:v>
                </c:pt>
                <c:pt idx="15">
                  <c:v>Lambayeque</c:v>
                </c:pt>
                <c:pt idx="16">
                  <c:v>Madre de Dios</c:v>
                </c:pt>
                <c:pt idx="17">
                  <c:v>Junín</c:v>
                </c:pt>
                <c:pt idx="18">
                  <c:v>Puno</c:v>
                </c:pt>
                <c:pt idx="19">
                  <c:v>San Martín</c:v>
                </c:pt>
                <c:pt idx="20">
                  <c:v>Pasco</c:v>
                </c:pt>
                <c:pt idx="21">
                  <c:v>Ayacucho</c:v>
                </c:pt>
                <c:pt idx="22">
                  <c:v>Ancash</c:v>
                </c:pt>
                <c:pt idx="23">
                  <c:v>Amazonas</c:v>
                </c:pt>
                <c:pt idx="24">
                  <c:v>Apurímac</c:v>
                </c:pt>
              </c:strCache>
            </c:strRef>
          </c:cat>
          <c:val>
            <c:numRef>
              <c:f>'GIRS Dpto'!$O$7:$O$31</c:f>
              <c:numCache>
                <c:formatCode>#,##0.0</c:formatCode>
                <c:ptCount val="25"/>
                <c:pt idx="0">
                  <c:v>45.016942033913239</c:v>
                </c:pt>
                <c:pt idx="1">
                  <c:v>203.91192057659077</c:v>
                </c:pt>
                <c:pt idx="2">
                  <c:v>5.9289819992592614</c:v>
                </c:pt>
                <c:pt idx="3">
                  <c:v>12.936216319310606</c:v>
                </c:pt>
                <c:pt idx="4">
                  <c:v>3.7888139480109775</c:v>
                </c:pt>
                <c:pt idx="5">
                  <c:v>2.6885691032643173</c:v>
                </c:pt>
                <c:pt idx="6">
                  <c:v>5.0867823114608193</c:v>
                </c:pt>
                <c:pt idx="7">
                  <c:v>5.9634467008943561</c:v>
                </c:pt>
                <c:pt idx="8">
                  <c:v>9.4644798944705961</c:v>
                </c:pt>
                <c:pt idx="9">
                  <c:v>10.024164729790135</c:v>
                </c:pt>
                <c:pt idx="10">
                  <c:v>17.609173969506877</c:v>
                </c:pt>
                <c:pt idx="11">
                  <c:v>0.79219728409128831</c:v>
                </c:pt>
                <c:pt idx="12">
                  <c:v>2.9796325776884385</c:v>
                </c:pt>
                <c:pt idx="13">
                  <c:v>3.4497226977889772</c:v>
                </c:pt>
                <c:pt idx="14">
                  <c:v>11.295512070368119</c:v>
                </c:pt>
                <c:pt idx="15">
                  <c:v>15.696358254015962</c:v>
                </c:pt>
                <c:pt idx="16">
                  <c:v>1.2975620275814501</c:v>
                </c:pt>
                <c:pt idx="17">
                  <c:v>9.3241161188858097</c:v>
                </c:pt>
                <c:pt idx="18">
                  <c:v>5.2803673534022035</c:v>
                </c:pt>
                <c:pt idx="19">
                  <c:v>4.8229613299031042</c:v>
                </c:pt>
                <c:pt idx="20">
                  <c:v>2.9890930841144447</c:v>
                </c:pt>
                <c:pt idx="21">
                  <c:v>4.5719358341364336</c:v>
                </c:pt>
                <c:pt idx="22">
                  <c:v>3.7799224883495999</c:v>
                </c:pt>
                <c:pt idx="23">
                  <c:v>1.0511086517304769</c:v>
                </c:pt>
                <c:pt idx="24">
                  <c:v>0.67545590937218458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145928"/>
        <c:axId val="252146320"/>
      </c:barChart>
      <c:lineChart>
        <c:grouping val="standard"/>
        <c:varyColors val="0"/>
        <c:ser>
          <c:idx val="1"/>
          <c:order val="1"/>
          <c:tx>
            <c:strRef>
              <c:f>'GIRS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'GIRS Dpto'!$N$7:$N$31</c:f>
              <c:strCache>
                <c:ptCount val="25"/>
                <c:pt idx="0">
                  <c:v>Provincia Constitucional del Callao</c:v>
                </c:pt>
                <c:pt idx="1">
                  <c:v>Lima</c:v>
                </c:pt>
                <c:pt idx="2">
                  <c:v>Ucayali</c:v>
                </c:pt>
                <c:pt idx="3">
                  <c:v>Arequipa</c:v>
                </c:pt>
                <c:pt idx="4">
                  <c:v>Tumbes</c:v>
                </c:pt>
                <c:pt idx="5">
                  <c:v>Huancavelica</c:v>
                </c:pt>
                <c:pt idx="6">
                  <c:v>Huánuco</c:v>
                </c:pt>
                <c:pt idx="7">
                  <c:v>Loreto</c:v>
                </c:pt>
                <c:pt idx="8">
                  <c:v>La Libertad</c:v>
                </c:pt>
                <c:pt idx="9">
                  <c:v>Ica</c:v>
                </c:pt>
                <c:pt idx="10">
                  <c:v>Piura</c:v>
                </c:pt>
                <c:pt idx="11">
                  <c:v>Moquegua</c:v>
                </c:pt>
                <c:pt idx="12">
                  <c:v>Tacna</c:v>
                </c:pt>
                <c:pt idx="13">
                  <c:v>Cajamarca</c:v>
                </c:pt>
                <c:pt idx="14">
                  <c:v>Cusco</c:v>
                </c:pt>
                <c:pt idx="15">
                  <c:v>Lambayeque</c:v>
                </c:pt>
                <c:pt idx="16">
                  <c:v>Madre de Dios</c:v>
                </c:pt>
                <c:pt idx="17">
                  <c:v>Junín</c:v>
                </c:pt>
                <c:pt idx="18">
                  <c:v>Puno</c:v>
                </c:pt>
                <c:pt idx="19">
                  <c:v>San Martín</c:v>
                </c:pt>
                <c:pt idx="20">
                  <c:v>Pasco</c:v>
                </c:pt>
                <c:pt idx="21">
                  <c:v>Ayacucho</c:v>
                </c:pt>
                <c:pt idx="22">
                  <c:v>Ancash</c:v>
                </c:pt>
                <c:pt idx="23">
                  <c:v>Amazonas</c:v>
                </c:pt>
                <c:pt idx="24">
                  <c:v>Apurímac</c:v>
                </c:pt>
              </c:strCache>
            </c:strRef>
          </c:cat>
          <c:val>
            <c:numRef>
              <c:f>'GIRS Dpto'!$P$7:$P$31</c:f>
              <c:numCache>
                <c:formatCode>0%</c:formatCode>
                <c:ptCount val="25"/>
                <c:pt idx="0">
                  <c:v>0.55960957971874448</c:v>
                </c:pt>
                <c:pt idx="1">
                  <c:v>0.40588660284547107</c:v>
                </c:pt>
                <c:pt idx="2">
                  <c:v>0.37607961464435635</c:v>
                </c:pt>
                <c:pt idx="3">
                  <c:v>0.36962479908089668</c:v>
                </c:pt>
                <c:pt idx="4">
                  <c:v>0.36394103308721465</c:v>
                </c:pt>
                <c:pt idx="5">
                  <c:v>0.35018385361978904</c:v>
                </c:pt>
                <c:pt idx="6">
                  <c:v>0.33900276881619662</c:v>
                </c:pt>
                <c:pt idx="7">
                  <c:v>0.33301973676236024</c:v>
                </c:pt>
                <c:pt idx="8">
                  <c:v>0.32902817169458243</c:v>
                </c:pt>
                <c:pt idx="9">
                  <c:v>0.30669031697808452</c:v>
                </c:pt>
                <c:pt idx="10">
                  <c:v>0.29140678316115487</c:v>
                </c:pt>
                <c:pt idx="11">
                  <c:v>0.29026423739287749</c:v>
                </c:pt>
                <c:pt idx="12">
                  <c:v>0.28296151540288089</c:v>
                </c:pt>
                <c:pt idx="13">
                  <c:v>0.28180834020325457</c:v>
                </c:pt>
                <c:pt idx="14">
                  <c:v>0.27989311443028581</c:v>
                </c:pt>
                <c:pt idx="15">
                  <c:v>0.25320720603930513</c:v>
                </c:pt>
                <c:pt idx="16">
                  <c:v>0.23769604453880289</c:v>
                </c:pt>
                <c:pt idx="17">
                  <c:v>0.23716650799089858</c:v>
                </c:pt>
                <c:pt idx="18">
                  <c:v>0.22893035024610048</c:v>
                </c:pt>
                <c:pt idx="19">
                  <c:v>0.22586541403799709</c:v>
                </c:pt>
                <c:pt idx="20">
                  <c:v>0.2135350185177777</c:v>
                </c:pt>
                <c:pt idx="21">
                  <c:v>0.20097133261672631</c:v>
                </c:pt>
                <c:pt idx="22">
                  <c:v>0.19445555153173152</c:v>
                </c:pt>
                <c:pt idx="23">
                  <c:v>0.14992982151501288</c:v>
                </c:pt>
                <c:pt idx="24">
                  <c:v>7.0319447003439617E-2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147104"/>
        <c:axId val="252146712"/>
      </c:lineChart>
      <c:catAx>
        <c:axId val="252145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2146320"/>
        <c:crosses val="autoZero"/>
        <c:auto val="1"/>
        <c:lblAlgn val="ctr"/>
        <c:lblOffset val="100"/>
        <c:noMultiLvlLbl val="0"/>
      </c:catAx>
      <c:valAx>
        <c:axId val="2521463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521459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21467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2147104"/>
        <c:crosses val="max"/>
        <c:crossBetween val="between"/>
      </c:valAx>
      <c:catAx>
        <c:axId val="252147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21467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'MSA Dpto'!$N$7:$N$31</c:f>
              <c:strCache>
                <c:ptCount val="25"/>
                <c:pt idx="0">
                  <c:v>Moquegua</c:v>
                </c:pt>
                <c:pt idx="1">
                  <c:v>Tumbes</c:v>
                </c:pt>
                <c:pt idx="2">
                  <c:v>Provincia Constitucional del Callao</c:v>
                </c:pt>
                <c:pt idx="3">
                  <c:v>Ica</c:v>
                </c:pt>
                <c:pt idx="4">
                  <c:v>Loreto</c:v>
                </c:pt>
                <c:pt idx="5">
                  <c:v>Ayacucho</c:v>
                </c:pt>
                <c:pt idx="6">
                  <c:v>Arequipa</c:v>
                </c:pt>
                <c:pt idx="7">
                  <c:v>Lambayeque</c:v>
                </c:pt>
                <c:pt idx="8">
                  <c:v>Piura</c:v>
                </c:pt>
                <c:pt idx="9">
                  <c:v>Huánuco</c:v>
                </c:pt>
                <c:pt idx="10">
                  <c:v>Tacna</c:v>
                </c:pt>
                <c:pt idx="11">
                  <c:v>Ucayali</c:v>
                </c:pt>
                <c:pt idx="12">
                  <c:v>Pasco</c:v>
                </c:pt>
                <c:pt idx="13">
                  <c:v>San Martín</c:v>
                </c:pt>
                <c:pt idx="14">
                  <c:v>Junín</c:v>
                </c:pt>
                <c:pt idx="15">
                  <c:v>Cajamarca</c:v>
                </c:pt>
                <c:pt idx="16">
                  <c:v>Cusco</c:v>
                </c:pt>
                <c:pt idx="17">
                  <c:v>Amazonas</c:v>
                </c:pt>
                <c:pt idx="18">
                  <c:v>Madre de Dios</c:v>
                </c:pt>
                <c:pt idx="19">
                  <c:v>Ancash</c:v>
                </c:pt>
                <c:pt idx="20">
                  <c:v>Apurímac</c:v>
                </c:pt>
                <c:pt idx="21">
                  <c:v>Lima</c:v>
                </c:pt>
                <c:pt idx="22">
                  <c:v>La Libertad</c:v>
                </c:pt>
                <c:pt idx="23">
                  <c:v>Puno</c:v>
                </c:pt>
                <c:pt idx="24">
                  <c:v>Huancavelica</c:v>
                </c:pt>
              </c:strCache>
            </c:strRef>
          </c:cat>
          <c:val>
            <c:numRef>
              <c:f>'MSA Dpto'!$O$7:$O$31</c:f>
              <c:numCache>
                <c:formatCode>#,##0.0</c:formatCode>
                <c:ptCount val="25"/>
                <c:pt idx="0">
                  <c:v>0.17197590910853663</c:v>
                </c:pt>
                <c:pt idx="1">
                  <c:v>0.40067793093413956</c:v>
                </c:pt>
                <c:pt idx="2">
                  <c:v>1.275321711050059</c:v>
                </c:pt>
                <c:pt idx="3">
                  <c:v>0.30548279957255187</c:v>
                </c:pt>
                <c:pt idx="4">
                  <c:v>0.32019017956104745</c:v>
                </c:pt>
                <c:pt idx="5">
                  <c:v>0.33153565251881245</c:v>
                </c:pt>
                <c:pt idx="6">
                  <c:v>0.45029508703925647</c:v>
                </c:pt>
                <c:pt idx="7">
                  <c:v>0.31774915155773187</c:v>
                </c:pt>
                <c:pt idx="8">
                  <c:v>0.99110715521215242</c:v>
                </c:pt>
                <c:pt idx="9">
                  <c:v>0.27554348318450339</c:v>
                </c:pt>
                <c:pt idx="10">
                  <c:v>0.77001529933908941</c:v>
                </c:pt>
                <c:pt idx="11">
                  <c:v>0.12956193982893996</c:v>
                </c:pt>
                <c:pt idx="12">
                  <c:v>0.16875075851946952</c:v>
                </c:pt>
                <c:pt idx="13">
                  <c:v>0.14079745959617468</c:v>
                </c:pt>
                <c:pt idx="14">
                  <c:v>0.32023695504816063</c:v>
                </c:pt>
                <c:pt idx="15">
                  <c:v>1.1052833094216137</c:v>
                </c:pt>
                <c:pt idx="16">
                  <c:v>5.9784538871001685</c:v>
                </c:pt>
                <c:pt idx="17">
                  <c:v>0.23288574216809205</c:v>
                </c:pt>
                <c:pt idx="18">
                  <c:v>0.11364949228086021</c:v>
                </c:pt>
                <c:pt idx="19">
                  <c:v>0.2609518409498926</c:v>
                </c:pt>
                <c:pt idx="20">
                  <c:v>0.33793325030505872</c:v>
                </c:pt>
                <c:pt idx="21">
                  <c:v>2.6965042574910698</c:v>
                </c:pt>
                <c:pt idx="22">
                  <c:v>0.42973833048108195</c:v>
                </c:pt>
                <c:pt idx="23">
                  <c:v>1.4164778791395944</c:v>
                </c:pt>
                <c:pt idx="24">
                  <c:v>0.31850885937276951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147888"/>
        <c:axId val="252148280"/>
      </c:barChart>
      <c:lineChart>
        <c:grouping val="standard"/>
        <c:varyColors val="0"/>
        <c:ser>
          <c:idx val="1"/>
          <c:order val="1"/>
          <c:tx>
            <c:strRef>
              <c:f>'MSA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'MSA Dpto'!$N$7:$N$31</c:f>
              <c:strCache>
                <c:ptCount val="25"/>
                <c:pt idx="0">
                  <c:v>Moquegua</c:v>
                </c:pt>
                <c:pt idx="1">
                  <c:v>Tumbes</c:v>
                </c:pt>
                <c:pt idx="2">
                  <c:v>Provincia Constitucional del Callao</c:v>
                </c:pt>
                <c:pt idx="3">
                  <c:v>Ica</c:v>
                </c:pt>
                <c:pt idx="4">
                  <c:v>Loreto</c:v>
                </c:pt>
                <c:pt idx="5">
                  <c:v>Ayacucho</c:v>
                </c:pt>
                <c:pt idx="6">
                  <c:v>Arequipa</c:v>
                </c:pt>
                <c:pt idx="7">
                  <c:v>Lambayeque</c:v>
                </c:pt>
                <c:pt idx="8">
                  <c:v>Piura</c:v>
                </c:pt>
                <c:pt idx="9">
                  <c:v>Huánuco</c:v>
                </c:pt>
                <c:pt idx="10">
                  <c:v>Tacna</c:v>
                </c:pt>
                <c:pt idx="11">
                  <c:v>Ucayali</c:v>
                </c:pt>
                <c:pt idx="12">
                  <c:v>Pasco</c:v>
                </c:pt>
                <c:pt idx="13">
                  <c:v>San Martín</c:v>
                </c:pt>
                <c:pt idx="14">
                  <c:v>Junín</c:v>
                </c:pt>
                <c:pt idx="15">
                  <c:v>Cajamarca</c:v>
                </c:pt>
                <c:pt idx="16">
                  <c:v>Cusco</c:v>
                </c:pt>
                <c:pt idx="17">
                  <c:v>Amazonas</c:v>
                </c:pt>
                <c:pt idx="18">
                  <c:v>Madre de Dios</c:v>
                </c:pt>
                <c:pt idx="19">
                  <c:v>Ancash</c:v>
                </c:pt>
                <c:pt idx="20">
                  <c:v>Apurímac</c:v>
                </c:pt>
                <c:pt idx="21">
                  <c:v>Lima</c:v>
                </c:pt>
                <c:pt idx="22">
                  <c:v>La Libertad</c:v>
                </c:pt>
                <c:pt idx="23">
                  <c:v>Puno</c:v>
                </c:pt>
                <c:pt idx="24">
                  <c:v>Huancavelica</c:v>
                </c:pt>
              </c:strCache>
            </c:strRef>
          </c:cat>
          <c:val>
            <c:numRef>
              <c:f>'MSA Dpto'!$P$7:$P$31</c:f>
              <c:numCache>
                <c:formatCode>0%</c:formatCode>
                <c:ptCount val="25"/>
                <c:pt idx="0">
                  <c:v>0.36179785943138587</c:v>
                </c:pt>
                <c:pt idx="1">
                  <c:v>0.35395139188573604</c:v>
                </c:pt>
                <c:pt idx="2">
                  <c:v>0.34299511995347703</c:v>
                </c:pt>
                <c:pt idx="3">
                  <c:v>0.31324565335396998</c:v>
                </c:pt>
                <c:pt idx="4">
                  <c:v>0.30879264310407595</c:v>
                </c:pt>
                <c:pt idx="5">
                  <c:v>0.30778310681646531</c:v>
                </c:pt>
                <c:pt idx="6">
                  <c:v>0.30755235177273549</c:v>
                </c:pt>
                <c:pt idx="7">
                  <c:v>0.28890830244914151</c:v>
                </c:pt>
                <c:pt idx="8">
                  <c:v>0.28535324559611719</c:v>
                </c:pt>
                <c:pt idx="9">
                  <c:v>0.28410205767186841</c:v>
                </c:pt>
                <c:pt idx="10">
                  <c:v>0.27409615007181154</c:v>
                </c:pt>
                <c:pt idx="11">
                  <c:v>0.26186772972999078</c:v>
                </c:pt>
                <c:pt idx="12">
                  <c:v>0.26049542304956497</c:v>
                </c:pt>
                <c:pt idx="13">
                  <c:v>0.25828803964678237</c:v>
                </c:pt>
                <c:pt idx="14">
                  <c:v>0.25227824217189543</c:v>
                </c:pt>
                <c:pt idx="15">
                  <c:v>0.24713703297407708</c:v>
                </c:pt>
                <c:pt idx="16">
                  <c:v>0.20097955089490188</c:v>
                </c:pt>
                <c:pt idx="17">
                  <c:v>0.19901923585957565</c:v>
                </c:pt>
                <c:pt idx="18">
                  <c:v>0.19589336093639723</c:v>
                </c:pt>
                <c:pt idx="19">
                  <c:v>0.18555018384227498</c:v>
                </c:pt>
                <c:pt idx="20">
                  <c:v>0.1684270690368698</c:v>
                </c:pt>
                <c:pt idx="21">
                  <c:v>0.16609934415908834</c:v>
                </c:pt>
                <c:pt idx="22">
                  <c:v>0.14596465317078205</c:v>
                </c:pt>
                <c:pt idx="23">
                  <c:v>0.12370091308153389</c:v>
                </c:pt>
                <c:pt idx="24">
                  <c:v>9.1368973042103299E-2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149064"/>
        <c:axId val="252148672"/>
      </c:lineChart>
      <c:catAx>
        <c:axId val="25214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2148280"/>
        <c:crosses val="autoZero"/>
        <c:auto val="1"/>
        <c:lblAlgn val="ctr"/>
        <c:lblOffset val="100"/>
        <c:noMultiLvlLbl val="0"/>
      </c:catAx>
      <c:valAx>
        <c:axId val="2521482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521478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21486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2149064"/>
        <c:crosses val="max"/>
        <c:crossBetween val="between"/>
      </c:valAx>
      <c:catAx>
        <c:axId val="252149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21486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'MSV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'MSV Dpto'!$N$7:$N$31</c:f>
              <c:strCache>
                <c:ptCount val="25"/>
                <c:pt idx="0">
                  <c:v>Ica</c:v>
                </c:pt>
                <c:pt idx="1">
                  <c:v>La Libertad</c:v>
                </c:pt>
                <c:pt idx="2">
                  <c:v>Lambayeque</c:v>
                </c:pt>
                <c:pt idx="3">
                  <c:v>Lima</c:v>
                </c:pt>
                <c:pt idx="4">
                  <c:v>San Martín</c:v>
                </c:pt>
                <c:pt idx="5">
                  <c:v>Provincia Constitucional del Callao</c:v>
                </c:pt>
                <c:pt idx="6">
                  <c:v>Huánuco</c:v>
                </c:pt>
                <c:pt idx="7">
                  <c:v>Madre de Dios</c:v>
                </c:pt>
                <c:pt idx="8">
                  <c:v>Ancash</c:v>
                </c:pt>
                <c:pt idx="9">
                  <c:v>Huancavelica</c:v>
                </c:pt>
                <c:pt idx="10">
                  <c:v>Tumbes</c:v>
                </c:pt>
                <c:pt idx="11">
                  <c:v>Ayacucho</c:v>
                </c:pt>
                <c:pt idx="12">
                  <c:v>Piura</c:v>
                </c:pt>
                <c:pt idx="13">
                  <c:v>Loreto</c:v>
                </c:pt>
                <c:pt idx="14">
                  <c:v>Arequipa</c:v>
                </c:pt>
                <c:pt idx="15">
                  <c:v>Amazonas</c:v>
                </c:pt>
                <c:pt idx="16">
                  <c:v>Moquegua</c:v>
                </c:pt>
                <c:pt idx="17">
                  <c:v>Pasco</c:v>
                </c:pt>
                <c:pt idx="18">
                  <c:v>Cusco</c:v>
                </c:pt>
                <c:pt idx="19">
                  <c:v>Tacna</c:v>
                </c:pt>
                <c:pt idx="20">
                  <c:v>Puno</c:v>
                </c:pt>
                <c:pt idx="21">
                  <c:v>Apurímac</c:v>
                </c:pt>
                <c:pt idx="22">
                  <c:v>Ucayali</c:v>
                </c:pt>
                <c:pt idx="23">
                  <c:v>Cajamarca</c:v>
                </c:pt>
                <c:pt idx="24">
                  <c:v>Junín</c:v>
                </c:pt>
              </c:strCache>
            </c:strRef>
          </c:cat>
          <c:val>
            <c:numRef>
              <c:f>'MSV Dpto'!$O$7:$O$31</c:f>
              <c:numCache>
                <c:formatCode>#,##0.0</c:formatCode>
                <c:ptCount val="25"/>
                <c:pt idx="0">
                  <c:v>4.2046174728377173</c:v>
                </c:pt>
                <c:pt idx="1">
                  <c:v>2.532100301858319</c:v>
                </c:pt>
                <c:pt idx="2">
                  <c:v>1.0177057408003325</c:v>
                </c:pt>
                <c:pt idx="3">
                  <c:v>6.6383621679674985</c:v>
                </c:pt>
                <c:pt idx="4">
                  <c:v>0.37699930629360046</c:v>
                </c:pt>
                <c:pt idx="5">
                  <c:v>6.5961184504268546</c:v>
                </c:pt>
                <c:pt idx="6">
                  <c:v>0.70025768259829668</c:v>
                </c:pt>
                <c:pt idx="7">
                  <c:v>8.6389369845694605E-2</c:v>
                </c:pt>
                <c:pt idx="8">
                  <c:v>2.6260149555586754</c:v>
                </c:pt>
                <c:pt idx="9">
                  <c:v>0.51120657869784236</c:v>
                </c:pt>
                <c:pt idx="10">
                  <c:v>0.29038092723743919</c:v>
                </c:pt>
                <c:pt idx="11">
                  <c:v>1.4420991629853763</c:v>
                </c:pt>
                <c:pt idx="12">
                  <c:v>1.7922753690184896</c:v>
                </c:pt>
                <c:pt idx="13">
                  <c:v>0.30763361869263983</c:v>
                </c:pt>
                <c:pt idx="14">
                  <c:v>2.3249655449269993</c:v>
                </c:pt>
                <c:pt idx="15">
                  <c:v>0.57442108013723681</c:v>
                </c:pt>
                <c:pt idx="16">
                  <c:v>1.343548530031387</c:v>
                </c:pt>
                <c:pt idx="17">
                  <c:v>0.19042312961314253</c:v>
                </c:pt>
                <c:pt idx="18">
                  <c:v>2.211211882521507</c:v>
                </c:pt>
                <c:pt idx="19">
                  <c:v>1.3502537747775079</c:v>
                </c:pt>
                <c:pt idx="20">
                  <c:v>0.37011925382628019</c:v>
                </c:pt>
                <c:pt idx="21">
                  <c:v>0.20699273032450466</c:v>
                </c:pt>
                <c:pt idx="22">
                  <c:v>0.2513210420686019</c:v>
                </c:pt>
                <c:pt idx="23">
                  <c:v>0.72484831396705851</c:v>
                </c:pt>
                <c:pt idx="24">
                  <c:v>0.62775445610529546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149848"/>
        <c:axId val="252150240"/>
      </c:barChart>
      <c:lineChart>
        <c:grouping val="standard"/>
        <c:varyColors val="0"/>
        <c:ser>
          <c:idx val="1"/>
          <c:order val="1"/>
          <c:tx>
            <c:strRef>
              <c:f>'MSV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'MSV Dpto'!$N$7:$N$31</c:f>
              <c:strCache>
                <c:ptCount val="25"/>
                <c:pt idx="0">
                  <c:v>Ica</c:v>
                </c:pt>
                <c:pt idx="1">
                  <c:v>La Libertad</c:v>
                </c:pt>
                <c:pt idx="2">
                  <c:v>Lambayeque</c:v>
                </c:pt>
                <c:pt idx="3">
                  <c:v>Lima</c:v>
                </c:pt>
                <c:pt idx="4">
                  <c:v>San Martín</c:v>
                </c:pt>
                <c:pt idx="5">
                  <c:v>Provincia Constitucional del Callao</c:v>
                </c:pt>
                <c:pt idx="6">
                  <c:v>Huánuco</c:v>
                </c:pt>
                <c:pt idx="7">
                  <c:v>Madre de Dios</c:v>
                </c:pt>
                <c:pt idx="8">
                  <c:v>Ancash</c:v>
                </c:pt>
                <c:pt idx="9">
                  <c:v>Huancavelica</c:v>
                </c:pt>
                <c:pt idx="10">
                  <c:v>Tumbes</c:v>
                </c:pt>
                <c:pt idx="11">
                  <c:v>Ayacucho</c:v>
                </c:pt>
                <c:pt idx="12">
                  <c:v>Piura</c:v>
                </c:pt>
                <c:pt idx="13">
                  <c:v>Loreto</c:v>
                </c:pt>
                <c:pt idx="14">
                  <c:v>Arequipa</c:v>
                </c:pt>
                <c:pt idx="15">
                  <c:v>Amazonas</c:v>
                </c:pt>
                <c:pt idx="16">
                  <c:v>Moquegua</c:v>
                </c:pt>
                <c:pt idx="17">
                  <c:v>Pasco</c:v>
                </c:pt>
                <c:pt idx="18">
                  <c:v>Cusco</c:v>
                </c:pt>
                <c:pt idx="19">
                  <c:v>Tacna</c:v>
                </c:pt>
                <c:pt idx="20">
                  <c:v>Puno</c:v>
                </c:pt>
                <c:pt idx="21">
                  <c:v>Apurímac</c:v>
                </c:pt>
                <c:pt idx="22">
                  <c:v>Ucayali</c:v>
                </c:pt>
                <c:pt idx="23">
                  <c:v>Cajamarca</c:v>
                </c:pt>
                <c:pt idx="24">
                  <c:v>Junín</c:v>
                </c:pt>
              </c:strCache>
            </c:strRef>
          </c:cat>
          <c:val>
            <c:numRef>
              <c:f>'MSV Dpto'!$P$7:$P$31</c:f>
              <c:numCache>
                <c:formatCode>0%</c:formatCode>
                <c:ptCount val="25"/>
                <c:pt idx="0">
                  <c:v>0.58324591563620198</c:v>
                </c:pt>
                <c:pt idx="1">
                  <c:v>0.53420401098288361</c:v>
                </c:pt>
                <c:pt idx="2">
                  <c:v>0.43482592995498048</c:v>
                </c:pt>
                <c:pt idx="3">
                  <c:v>0.41803409304381484</c:v>
                </c:pt>
                <c:pt idx="4">
                  <c:v>0.3924075824251046</c:v>
                </c:pt>
                <c:pt idx="5">
                  <c:v>0.38242320643501032</c:v>
                </c:pt>
                <c:pt idx="6">
                  <c:v>0.37658507238974509</c:v>
                </c:pt>
                <c:pt idx="7">
                  <c:v>0.36330416104132507</c:v>
                </c:pt>
                <c:pt idx="8">
                  <c:v>0.34187191847490522</c:v>
                </c:pt>
                <c:pt idx="9">
                  <c:v>0.32350628886223842</c:v>
                </c:pt>
                <c:pt idx="10">
                  <c:v>0.3225401116051414</c:v>
                </c:pt>
                <c:pt idx="11">
                  <c:v>0.30666388015527274</c:v>
                </c:pt>
                <c:pt idx="12">
                  <c:v>0.3059088113664683</c:v>
                </c:pt>
                <c:pt idx="13">
                  <c:v>0.30308462160694116</c:v>
                </c:pt>
                <c:pt idx="14">
                  <c:v>0.26153205214778918</c:v>
                </c:pt>
                <c:pt idx="15">
                  <c:v>0.2274963802064964</c:v>
                </c:pt>
                <c:pt idx="16">
                  <c:v>0.22344936647804908</c:v>
                </c:pt>
                <c:pt idx="17">
                  <c:v>0.20031593224288982</c:v>
                </c:pt>
                <c:pt idx="18">
                  <c:v>0.1604141176811367</c:v>
                </c:pt>
                <c:pt idx="19">
                  <c:v>0.15434787986190268</c:v>
                </c:pt>
                <c:pt idx="20">
                  <c:v>0.1474724997923221</c:v>
                </c:pt>
                <c:pt idx="21">
                  <c:v>0.14183102078377385</c:v>
                </c:pt>
                <c:pt idx="22">
                  <c:v>0.11073567719732294</c:v>
                </c:pt>
                <c:pt idx="23">
                  <c:v>0.10282663815012032</c:v>
                </c:pt>
                <c:pt idx="24">
                  <c:v>5.3225660369136799E-2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151024"/>
        <c:axId val="252150632"/>
      </c:lineChart>
      <c:catAx>
        <c:axId val="252149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2150240"/>
        <c:crosses val="autoZero"/>
        <c:auto val="1"/>
        <c:lblAlgn val="ctr"/>
        <c:lblOffset val="100"/>
        <c:noMultiLvlLbl val="0"/>
      </c:catAx>
      <c:valAx>
        <c:axId val="2521502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521498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21506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2151024"/>
        <c:crosses val="max"/>
        <c:crossBetween val="between"/>
      </c:valAx>
      <c:catAx>
        <c:axId val="252151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21506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'MIA Dpto'!$N$7:$N$31</c:f>
              <c:strCache>
                <c:ptCount val="25"/>
                <c:pt idx="0">
                  <c:v>Amazonas</c:v>
                </c:pt>
                <c:pt idx="1">
                  <c:v>San Martín</c:v>
                </c:pt>
                <c:pt idx="2">
                  <c:v>Loreto</c:v>
                </c:pt>
                <c:pt idx="3">
                  <c:v>Provincia Constitucional del Callao</c:v>
                </c:pt>
                <c:pt idx="4">
                  <c:v>Huancavelica</c:v>
                </c:pt>
                <c:pt idx="5">
                  <c:v>Piura</c:v>
                </c:pt>
                <c:pt idx="6">
                  <c:v>Ica</c:v>
                </c:pt>
                <c:pt idx="7">
                  <c:v>Junín</c:v>
                </c:pt>
                <c:pt idx="8">
                  <c:v>Lima</c:v>
                </c:pt>
                <c:pt idx="9">
                  <c:v>Ucayali</c:v>
                </c:pt>
                <c:pt idx="10">
                  <c:v>Cajamarca</c:v>
                </c:pt>
                <c:pt idx="11">
                  <c:v>Tacna</c:v>
                </c:pt>
                <c:pt idx="12">
                  <c:v>Lambayeque</c:v>
                </c:pt>
                <c:pt idx="13">
                  <c:v>Ancash</c:v>
                </c:pt>
                <c:pt idx="14">
                  <c:v>Arequipa</c:v>
                </c:pt>
                <c:pt idx="15">
                  <c:v>Huánuco</c:v>
                </c:pt>
                <c:pt idx="16">
                  <c:v>Puno</c:v>
                </c:pt>
                <c:pt idx="17">
                  <c:v>Cusco</c:v>
                </c:pt>
                <c:pt idx="18">
                  <c:v>Ayacucho</c:v>
                </c:pt>
                <c:pt idx="19">
                  <c:v>La Libertad</c:v>
                </c:pt>
                <c:pt idx="20">
                  <c:v>Tumbes</c:v>
                </c:pt>
                <c:pt idx="21">
                  <c:v>Madre de Dios</c:v>
                </c:pt>
                <c:pt idx="22">
                  <c:v>Pasco</c:v>
                </c:pt>
                <c:pt idx="23">
                  <c:v>Apurímac</c:v>
                </c:pt>
                <c:pt idx="24">
                  <c:v>Moquegua</c:v>
                </c:pt>
              </c:strCache>
            </c:strRef>
          </c:cat>
          <c:val>
            <c:numRef>
              <c:f>'MIA Dpto'!$O$7:$O$31</c:f>
              <c:numCache>
                <c:formatCode>#,##0.0</c:formatCode>
                <c:ptCount val="25"/>
                <c:pt idx="0">
                  <c:v>0.33820286035838354</c:v>
                </c:pt>
                <c:pt idx="1">
                  <c:v>0.77220836545284288</c:v>
                </c:pt>
                <c:pt idx="2">
                  <c:v>0.21008674002900951</c:v>
                </c:pt>
                <c:pt idx="3">
                  <c:v>0.3965998555248143</c:v>
                </c:pt>
                <c:pt idx="4">
                  <c:v>0.16753782078989679</c:v>
                </c:pt>
                <c:pt idx="5">
                  <c:v>0.10633195018818825</c:v>
                </c:pt>
                <c:pt idx="6">
                  <c:v>0.10271252933348976</c:v>
                </c:pt>
                <c:pt idx="7">
                  <c:v>8.4238899545888798E-2</c:v>
                </c:pt>
                <c:pt idx="8">
                  <c:v>2.1020168592468593</c:v>
                </c:pt>
                <c:pt idx="9">
                  <c:v>5.5393519818893469E-2</c:v>
                </c:pt>
                <c:pt idx="10">
                  <c:v>9.5255060238755795E-2</c:v>
                </c:pt>
                <c:pt idx="11">
                  <c:v>0.28487001081126784</c:v>
                </c:pt>
                <c:pt idx="12">
                  <c:v>6.740171954875343E-2</c:v>
                </c:pt>
                <c:pt idx="13">
                  <c:v>6.3578630046707663E-2</c:v>
                </c:pt>
                <c:pt idx="14">
                  <c:v>7.8749069763334206E-2</c:v>
                </c:pt>
                <c:pt idx="15">
                  <c:v>3.1862930143756192E-2</c:v>
                </c:pt>
                <c:pt idx="16">
                  <c:v>0.34866580929442553</c:v>
                </c:pt>
                <c:pt idx="17">
                  <c:v>1.6077161216546632</c:v>
                </c:pt>
                <c:pt idx="18">
                  <c:v>0.38986369673081389</c:v>
                </c:pt>
                <c:pt idx="19">
                  <c:v>0.22469203960617884</c:v>
                </c:pt>
                <c:pt idx="20">
                  <c:v>1.8311820113573934E-2</c:v>
                </c:pt>
                <c:pt idx="21">
                  <c:v>1.9210559851144917E-2</c:v>
                </c:pt>
                <c:pt idx="22">
                  <c:v>0.64136616743477315</c:v>
                </c:pt>
                <c:pt idx="23">
                  <c:v>0.13600583027549845</c:v>
                </c:pt>
                <c:pt idx="24">
                  <c:v>3.8984079932475067E-2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151808"/>
        <c:axId val="252152200"/>
      </c:barChart>
      <c:lineChart>
        <c:grouping val="standard"/>
        <c:varyColors val="0"/>
        <c:ser>
          <c:idx val="1"/>
          <c:order val="1"/>
          <c:tx>
            <c:strRef>
              <c:f>'MIA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'MIA Dpto'!$N$7:$N$31</c:f>
              <c:strCache>
                <c:ptCount val="25"/>
                <c:pt idx="0">
                  <c:v>Amazonas</c:v>
                </c:pt>
                <c:pt idx="1">
                  <c:v>San Martín</c:v>
                </c:pt>
                <c:pt idx="2">
                  <c:v>Loreto</c:v>
                </c:pt>
                <c:pt idx="3">
                  <c:v>Provincia Constitucional del Callao</c:v>
                </c:pt>
                <c:pt idx="4">
                  <c:v>Huancavelica</c:v>
                </c:pt>
                <c:pt idx="5">
                  <c:v>Piura</c:v>
                </c:pt>
                <c:pt idx="6">
                  <c:v>Ica</c:v>
                </c:pt>
                <c:pt idx="7">
                  <c:v>Junín</c:v>
                </c:pt>
                <c:pt idx="8">
                  <c:v>Lima</c:v>
                </c:pt>
                <c:pt idx="9">
                  <c:v>Ucayali</c:v>
                </c:pt>
                <c:pt idx="10">
                  <c:v>Cajamarca</c:v>
                </c:pt>
                <c:pt idx="11">
                  <c:v>Tacna</c:v>
                </c:pt>
                <c:pt idx="12">
                  <c:v>Lambayeque</c:v>
                </c:pt>
                <c:pt idx="13">
                  <c:v>Ancash</c:v>
                </c:pt>
                <c:pt idx="14">
                  <c:v>Arequipa</c:v>
                </c:pt>
                <c:pt idx="15">
                  <c:v>Huánuco</c:v>
                </c:pt>
                <c:pt idx="16">
                  <c:v>Puno</c:v>
                </c:pt>
                <c:pt idx="17">
                  <c:v>Cusco</c:v>
                </c:pt>
                <c:pt idx="18">
                  <c:v>Ayacucho</c:v>
                </c:pt>
                <c:pt idx="19">
                  <c:v>La Libertad</c:v>
                </c:pt>
                <c:pt idx="20">
                  <c:v>Tumbes</c:v>
                </c:pt>
                <c:pt idx="21">
                  <c:v>Madre de Dios</c:v>
                </c:pt>
                <c:pt idx="22">
                  <c:v>Pasco</c:v>
                </c:pt>
                <c:pt idx="23">
                  <c:v>Apurímac</c:v>
                </c:pt>
                <c:pt idx="24">
                  <c:v>Moquegua</c:v>
                </c:pt>
              </c:strCache>
            </c:strRef>
          </c:cat>
          <c:val>
            <c:numRef>
              <c:f>'MIA Dpto'!$P$7:$P$31</c:f>
              <c:numCache>
                <c:formatCode>0%</c:formatCode>
                <c:ptCount val="25"/>
                <c:pt idx="0">
                  <c:v>0.47008594126669656</c:v>
                </c:pt>
                <c:pt idx="1">
                  <c:v>0.35574933692895316</c:v>
                </c:pt>
                <c:pt idx="2">
                  <c:v>0.28847052915096916</c:v>
                </c:pt>
                <c:pt idx="3">
                  <c:v>0.28314100693204136</c:v>
                </c:pt>
                <c:pt idx="4">
                  <c:v>0.27490949854683117</c:v>
                </c:pt>
                <c:pt idx="5">
                  <c:v>0.26576675586595244</c:v>
                </c:pt>
                <c:pt idx="6">
                  <c:v>0.2654578119162056</c:v>
                </c:pt>
                <c:pt idx="7">
                  <c:v>0.23831575424042592</c:v>
                </c:pt>
                <c:pt idx="8">
                  <c:v>0.23622424302614306</c:v>
                </c:pt>
                <c:pt idx="9">
                  <c:v>0.23341769301937704</c:v>
                </c:pt>
                <c:pt idx="10">
                  <c:v>0.23283597543620713</c:v>
                </c:pt>
                <c:pt idx="11">
                  <c:v>0.21763744981455532</c:v>
                </c:pt>
                <c:pt idx="12">
                  <c:v>0.20779334507537225</c:v>
                </c:pt>
                <c:pt idx="13">
                  <c:v>0.20569284539286514</c:v>
                </c:pt>
                <c:pt idx="14">
                  <c:v>0.20370441109544909</c:v>
                </c:pt>
                <c:pt idx="15">
                  <c:v>0.20294859964175915</c:v>
                </c:pt>
                <c:pt idx="16">
                  <c:v>0.20192926471568473</c:v>
                </c:pt>
                <c:pt idx="17">
                  <c:v>0.19550009213166084</c:v>
                </c:pt>
                <c:pt idx="18">
                  <c:v>0.19105233955833537</c:v>
                </c:pt>
                <c:pt idx="19">
                  <c:v>0.1771084810980475</c:v>
                </c:pt>
                <c:pt idx="20">
                  <c:v>0.17476612788415552</c:v>
                </c:pt>
                <c:pt idx="21">
                  <c:v>0.16918895460958133</c:v>
                </c:pt>
                <c:pt idx="22">
                  <c:v>0.16734724125621242</c:v>
                </c:pt>
                <c:pt idx="23">
                  <c:v>0.12645799847466438</c:v>
                </c:pt>
                <c:pt idx="24">
                  <c:v>1.9172774918298031E-2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152984"/>
        <c:axId val="252152592"/>
      </c:lineChart>
      <c:catAx>
        <c:axId val="25215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2152200"/>
        <c:crosses val="autoZero"/>
        <c:auto val="1"/>
        <c:lblAlgn val="ctr"/>
        <c:lblOffset val="100"/>
        <c:noMultiLvlLbl val="0"/>
      </c:catAx>
      <c:valAx>
        <c:axId val="2521522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521518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21525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2152984"/>
        <c:crosses val="max"/>
        <c:crossBetween val="between"/>
      </c:valAx>
      <c:catAx>
        <c:axId val="252152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21525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'RRHH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'RRHH Dpto'!$N$7:$N$30</c:f>
              <c:strCache>
                <c:ptCount val="24"/>
                <c:pt idx="0">
                  <c:v>Lambayeque</c:v>
                </c:pt>
                <c:pt idx="1">
                  <c:v>Puno</c:v>
                </c:pt>
                <c:pt idx="2">
                  <c:v>La Libertad</c:v>
                </c:pt>
                <c:pt idx="3">
                  <c:v>Amazonas</c:v>
                </c:pt>
                <c:pt idx="4">
                  <c:v>Junín</c:v>
                </c:pt>
                <c:pt idx="5">
                  <c:v>Huánuco</c:v>
                </c:pt>
                <c:pt idx="6">
                  <c:v>Moquegua</c:v>
                </c:pt>
                <c:pt idx="7">
                  <c:v>Ancash</c:v>
                </c:pt>
                <c:pt idx="8">
                  <c:v>San Martín</c:v>
                </c:pt>
                <c:pt idx="9">
                  <c:v>Tacna</c:v>
                </c:pt>
                <c:pt idx="10">
                  <c:v>Cajamarca</c:v>
                </c:pt>
                <c:pt idx="11">
                  <c:v>Apurímac</c:v>
                </c:pt>
                <c:pt idx="12">
                  <c:v>Ayacucho</c:v>
                </c:pt>
                <c:pt idx="13">
                  <c:v>Lima</c:v>
                </c:pt>
                <c:pt idx="14">
                  <c:v>Huancavelica</c:v>
                </c:pt>
                <c:pt idx="15">
                  <c:v>Ucayali</c:v>
                </c:pt>
                <c:pt idx="16">
                  <c:v>Cusco</c:v>
                </c:pt>
                <c:pt idx="17">
                  <c:v>Madre de Dios</c:v>
                </c:pt>
                <c:pt idx="18">
                  <c:v>Tumbes</c:v>
                </c:pt>
                <c:pt idx="19">
                  <c:v>Ica</c:v>
                </c:pt>
                <c:pt idx="20">
                  <c:v>Piura</c:v>
                </c:pt>
                <c:pt idx="21">
                  <c:v>Arequipa</c:v>
                </c:pt>
                <c:pt idx="22">
                  <c:v>Pasco</c:v>
                </c:pt>
                <c:pt idx="23">
                  <c:v>Loreto</c:v>
                </c:pt>
              </c:strCache>
            </c:strRef>
          </c:cat>
          <c:val>
            <c:numRef>
              <c:f>'RRHH Dpto'!$O$7:$O$30</c:f>
              <c:numCache>
                <c:formatCode>#,##0.0</c:formatCode>
                <c:ptCount val="24"/>
                <c:pt idx="0">
                  <c:v>116.98091370873755</c:v>
                </c:pt>
                <c:pt idx="1">
                  <c:v>27.679965951264197</c:v>
                </c:pt>
                <c:pt idx="2">
                  <c:v>138.93636617473436</c:v>
                </c:pt>
                <c:pt idx="3">
                  <c:v>7.9077854273871377</c:v>
                </c:pt>
                <c:pt idx="4">
                  <c:v>14.620640888454966</c:v>
                </c:pt>
                <c:pt idx="5">
                  <c:v>10.995059840245109</c:v>
                </c:pt>
                <c:pt idx="6">
                  <c:v>10.121281146361891</c:v>
                </c:pt>
                <c:pt idx="7">
                  <c:v>28.831827959722684</c:v>
                </c:pt>
                <c:pt idx="8">
                  <c:v>8.5381750217998977</c:v>
                </c:pt>
                <c:pt idx="9">
                  <c:v>7.5003732513689094</c:v>
                </c:pt>
                <c:pt idx="10">
                  <c:v>15.589071743947585</c:v>
                </c:pt>
                <c:pt idx="11">
                  <c:v>26.746841299120724</c:v>
                </c:pt>
                <c:pt idx="12">
                  <c:v>30.260462247924448</c:v>
                </c:pt>
                <c:pt idx="13">
                  <c:v>18.681539759624407</c:v>
                </c:pt>
                <c:pt idx="14">
                  <c:v>15.101298252000451</c:v>
                </c:pt>
                <c:pt idx="15">
                  <c:v>0.28094390946234704</c:v>
                </c:pt>
                <c:pt idx="16">
                  <c:v>30.761196645600037</c:v>
                </c:pt>
                <c:pt idx="17">
                  <c:v>0.47438834264401314</c:v>
                </c:pt>
                <c:pt idx="18">
                  <c:v>0.33073042873959602</c:v>
                </c:pt>
                <c:pt idx="19">
                  <c:v>2.9061149764128573</c:v>
                </c:pt>
                <c:pt idx="20">
                  <c:v>5.9437807731206034</c:v>
                </c:pt>
                <c:pt idx="21">
                  <c:v>6.5974950819428617</c:v>
                </c:pt>
                <c:pt idx="22">
                  <c:v>9.7903199142190447E-3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398256"/>
        <c:axId val="255398648"/>
      </c:barChart>
      <c:lineChart>
        <c:grouping val="standard"/>
        <c:varyColors val="0"/>
        <c:ser>
          <c:idx val="1"/>
          <c:order val="1"/>
          <c:tx>
            <c:strRef>
              <c:f>'RRHH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'RRHH Dpto'!$N$7:$N$30</c:f>
              <c:strCache>
                <c:ptCount val="24"/>
                <c:pt idx="0">
                  <c:v>Lambayeque</c:v>
                </c:pt>
                <c:pt idx="1">
                  <c:v>Puno</c:v>
                </c:pt>
                <c:pt idx="2">
                  <c:v>La Libertad</c:v>
                </c:pt>
                <c:pt idx="3">
                  <c:v>Amazonas</c:v>
                </c:pt>
                <c:pt idx="4">
                  <c:v>Junín</c:v>
                </c:pt>
                <c:pt idx="5">
                  <c:v>Huánuco</c:v>
                </c:pt>
                <c:pt idx="6">
                  <c:v>Moquegua</c:v>
                </c:pt>
                <c:pt idx="7">
                  <c:v>Ancash</c:v>
                </c:pt>
                <c:pt idx="8">
                  <c:v>San Martín</c:v>
                </c:pt>
                <c:pt idx="9">
                  <c:v>Tacna</c:v>
                </c:pt>
                <c:pt idx="10">
                  <c:v>Cajamarca</c:v>
                </c:pt>
                <c:pt idx="11">
                  <c:v>Apurímac</c:v>
                </c:pt>
                <c:pt idx="12">
                  <c:v>Ayacucho</c:v>
                </c:pt>
                <c:pt idx="13">
                  <c:v>Lima</c:v>
                </c:pt>
                <c:pt idx="14">
                  <c:v>Huancavelica</c:v>
                </c:pt>
                <c:pt idx="15">
                  <c:v>Ucayali</c:v>
                </c:pt>
                <c:pt idx="16">
                  <c:v>Cusco</c:v>
                </c:pt>
                <c:pt idx="17">
                  <c:v>Madre de Dios</c:v>
                </c:pt>
                <c:pt idx="18">
                  <c:v>Tumbes</c:v>
                </c:pt>
                <c:pt idx="19">
                  <c:v>Ica</c:v>
                </c:pt>
                <c:pt idx="20">
                  <c:v>Piura</c:v>
                </c:pt>
                <c:pt idx="21">
                  <c:v>Arequipa</c:v>
                </c:pt>
                <c:pt idx="22">
                  <c:v>Pasco</c:v>
                </c:pt>
                <c:pt idx="23">
                  <c:v>Loreto</c:v>
                </c:pt>
              </c:strCache>
            </c:strRef>
          </c:cat>
          <c:val>
            <c:numRef>
              <c:f>'RRHH Dpto'!$P$7:$P$30</c:f>
              <c:numCache>
                <c:formatCode>0%</c:formatCode>
                <c:ptCount val="24"/>
                <c:pt idx="0">
                  <c:v>0.89176490894938387</c:v>
                </c:pt>
                <c:pt idx="1">
                  <c:v>0.44498912373647093</c:v>
                </c:pt>
                <c:pt idx="2">
                  <c:v>0.40906986725307448</c:v>
                </c:pt>
                <c:pt idx="3">
                  <c:v>0.37586671652630871</c:v>
                </c:pt>
                <c:pt idx="4">
                  <c:v>0.33049753609187899</c:v>
                </c:pt>
                <c:pt idx="5">
                  <c:v>0.32469494463929971</c:v>
                </c:pt>
                <c:pt idx="6">
                  <c:v>0.30575859198596045</c:v>
                </c:pt>
                <c:pt idx="7">
                  <c:v>0.30035751904378438</c:v>
                </c:pt>
                <c:pt idx="8">
                  <c:v>0.28570735973831035</c:v>
                </c:pt>
                <c:pt idx="9">
                  <c:v>0.27019909733383707</c:v>
                </c:pt>
                <c:pt idx="10">
                  <c:v>0.25316265090277645</c:v>
                </c:pt>
                <c:pt idx="11">
                  <c:v>0.22595584760147527</c:v>
                </c:pt>
                <c:pt idx="12">
                  <c:v>0.22133178234682371</c:v>
                </c:pt>
                <c:pt idx="13">
                  <c:v>0.21388039367217188</c:v>
                </c:pt>
                <c:pt idx="14">
                  <c:v>0.20848561601913879</c:v>
                </c:pt>
                <c:pt idx="15">
                  <c:v>0.16965939328458349</c:v>
                </c:pt>
                <c:pt idx="16">
                  <c:v>0.1683669920792325</c:v>
                </c:pt>
                <c:pt idx="17">
                  <c:v>0.15988121270184089</c:v>
                </c:pt>
                <c:pt idx="18">
                  <c:v>0.15566788356322681</c:v>
                </c:pt>
                <c:pt idx="19">
                  <c:v>9.8349312255946467E-2</c:v>
                </c:pt>
                <c:pt idx="20">
                  <c:v>4.7213772513768237E-2</c:v>
                </c:pt>
                <c:pt idx="21">
                  <c:v>3.8746869808181997E-2</c:v>
                </c:pt>
                <c:pt idx="22">
                  <c:v>1.3126746345539437E-3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399432"/>
        <c:axId val="255399040"/>
      </c:lineChart>
      <c:catAx>
        <c:axId val="25539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5398648"/>
        <c:crosses val="autoZero"/>
        <c:auto val="1"/>
        <c:lblAlgn val="ctr"/>
        <c:lblOffset val="100"/>
        <c:noMultiLvlLbl val="0"/>
      </c:catAx>
      <c:valAx>
        <c:axId val="2553986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553982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53990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5399432"/>
        <c:crosses val="max"/>
        <c:crossBetween val="between"/>
      </c:valAx>
      <c:catAx>
        <c:axId val="255399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53990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'ER Dpto'!$N$7:$N$30</c:f>
              <c:strCache>
                <c:ptCount val="24"/>
                <c:pt idx="0">
                  <c:v>Tumbes</c:v>
                </c:pt>
                <c:pt idx="1">
                  <c:v>Pasco</c:v>
                </c:pt>
                <c:pt idx="2">
                  <c:v>Ucayali</c:v>
                </c:pt>
                <c:pt idx="3">
                  <c:v>Lambayeque</c:v>
                </c:pt>
                <c:pt idx="4">
                  <c:v>Huánuco</c:v>
                </c:pt>
                <c:pt idx="5">
                  <c:v>Madre de Dios</c:v>
                </c:pt>
                <c:pt idx="6">
                  <c:v>La Libertad</c:v>
                </c:pt>
                <c:pt idx="7">
                  <c:v>Piura</c:v>
                </c:pt>
                <c:pt idx="8">
                  <c:v>Cusco</c:v>
                </c:pt>
                <c:pt idx="9">
                  <c:v>Ica</c:v>
                </c:pt>
                <c:pt idx="10">
                  <c:v>Cajamarca</c:v>
                </c:pt>
                <c:pt idx="11">
                  <c:v>Amazonas</c:v>
                </c:pt>
                <c:pt idx="12">
                  <c:v>Lima</c:v>
                </c:pt>
                <c:pt idx="13">
                  <c:v>San Martín</c:v>
                </c:pt>
                <c:pt idx="14">
                  <c:v>Loreto</c:v>
                </c:pt>
                <c:pt idx="15">
                  <c:v>Huancavelica</c:v>
                </c:pt>
                <c:pt idx="16">
                  <c:v>Puno</c:v>
                </c:pt>
                <c:pt idx="17">
                  <c:v>Moquegua</c:v>
                </c:pt>
                <c:pt idx="18">
                  <c:v>Junín</c:v>
                </c:pt>
                <c:pt idx="19">
                  <c:v>Ancash</c:v>
                </c:pt>
                <c:pt idx="20">
                  <c:v>Apurímac</c:v>
                </c:pt>
                <c:pt idx="21">
                  <c:v>Arequipa</c:v>
                </c:pt>
                <c:pt idx="22">
                  <c:v>Ayacucho</c:v>
                </c:pt>
                <c:pt idx="23">
                  <c:v>Tacna</c:v>
                </c:pt>
              </c:strCache>
            </c:strRef>
          </c:cat>
          <c:val>
            <c:numRef>
              <c:f>'ER Dpto'!$O$7:$O$30</c:f>
              <c:numCache>
                <c:formatCode>#,##0.0</c:formatCode>
                <c:ptCount val="24"/>
                <c:pt idx="0">
                  <c:v>0.37382413669587611</c:v>
                </c:pt>
                <c:pt idx="1">
                  <c:v>5.0630808850286266</c:v>
                </c:pt>
                <c:pt idx="2">
                  <c:v>2.2673721698106837</c:v>
                </c:pt>
                <c:pt idx="3">
                  <c:v>3.5766381188828595</c:v>
                </c:pt>
                <c:pt idx="4">
                  <c:v>9.867891752921274</c:v>
                </c:pt>
                <c:pt idx="5">
                  <c:v>0.77117181906076226</c:v>
                </c:pt>
                <c:pt idx="6">
                  <c:v>6.3874521186881443</c:v>
                </c:pt>
                <c:pt idx="7">
                  <c:v>2.4705371130482763</c:v>
                </c:pt>
                <c:pt idx="8">
                  <c:v>10.233792399219439</c:v>
                </c:pt>
                <c:pt idx="9">
                  <c:v>1.5091473223206024</c:v>
                </c:pt>
                <c:pt idx="10">
                  <c:v>9.9307775119377997</c:v>
                </c:pt>
                <c:pt idx="11">
                  <c:v>2.8080466962575827</c:v>
                </c:pt>
                <c:pt idx="12">
                  <c:v>6.3901820951178809</c:v>
                </c:pt>
                <c:pt idx="13">
                  <c:v>2.0524509864699629</c:v>
                </c:pt>
                <c:pt idx="14">
                  <c:v>3.6592001545550943</c:v>
                </c:pt>
                <c:pt idx="15">
                  <c:v>3.5112273012667705</c:v>
                </c:pt>
                <c:pt idx="16">
                  <c:v>3.2260967660705315</c:v>
                </c:pt>
                <c:pt idx="17">
                  <c:v>0.43590806330879706</c:v>
                </c:pt>
                <c:pt idx="18">
                  <c:v>1.5097844920771875</c:v>
                </c:pt>
                <c:pt idx="19">
                  <c:v>2.8806852723376521</c:v>
                </c:pt>
                <c:pt idx="20">
                  <c:v>0.73011378665112825</c:v>
                </c:pt>
                <c:pt idx="21">
                  <c:v>1.15346161338274</c:v>
                </c:pt>
                <c:pt idx="22">
                  <c:v>2.3657333571513415</c:v>
                </c:pt>
                <c:pt idx="23">
                  <c:v>6.6042530000000002E-2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401784"/>
        <c:axId val="255402176"/>
      </c:barChart>
      <c:lineChart>
        <c:grouping val="standard"/>
        <c:varyColors val="0"/>
        <c:ser>
          <c:idx val="1"/>
          <c:order val="1"/>
          <c:tx>
            <c:strRef>
              <c:f>'ER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'ER Dpto'!$N$7:$N$30</c:f>
              <c:strCache>
                <c:ptCount val="24"/>
                <c:pt idx="0">
                  <c:v>Tumbes</c:v>
                </c:pt>
                <c:pt idx="1">
                  <c:v>Pasco</c:v>
                </c:pt>
                <c:pt idx="2">
                  <c:v>Ucayali</c:v>
                </c:pt>
                <c:pt idx="3">
                  <c:v>Lambayeque</c:v>
                </c:pt>
                <c:pt idx="4">
                  <c:v>Huánuco</c:v>
                </c:pt>
                <c:pt idx="5">
                  <c:v>Madre de Dios</c:v>
                </c:pt>
                <c:pt idx="6">
                  <c:v>La Libertad</c:v>
                </c:pt>
                <c:pt idx="7">
                  <c:v>Piura</c:v>
                </c:pt>
                <c:pt idx="8">
                  <c:v>Cusco</c:v>
                </c:pt>
                <c:pt idx="9">
                  <c:v>Ica</c:v>
                </c:pt>
                <c:pt idx="10">
                  <c:v>Cajamarca</c:v>
                </c:pt>
                <c:pt idx="11">
                  <c:v>Amazonas</c:v>
                </c:pt>
                <c:pt idx="12">
                  <c:v>Lima</c:v>
                </c:pt>
                <c:pt idx="13">
                  <c:v>San Martín</c:v>
                </c:pt>
                <c:pt idx="14">
                  <c:v>Loreto</c:v>
                </c:pt>
                <c:pt idx="15">
                  <c:v>Huancavelica</c:v>
                </c:pt>
                <c:pt idx="16">
                  <c:v>Puno</c:v>
                </c:pt>
                <c:pt idx="17">
                  <c:v>Moquegua</c:v>
                </c:pt>
                <c:pt idx="18">
                  <c:v>Junín</c:v>
                </c:pt>
                <c:pt idx="19">
                  <c:v>Ancash</c:v>
                </c:pt>
                <c:pt idx="20">
                  <c:v>Apurímac</c:v>
                </c:pt>
                <c:pt idx="21">
                  <c:v>Arequipa</c:v>
                </c:pt>
                <c:pt idx="22">
                  <c:v>Ayacucho</c:v>
                </c:pt>
                <c:pt idx="23">
                  <c:v>Tacna</c:v>
                </c:pt>
              </c:strCache>
            </c:strRef>
          </c:cat>
          <c:val>
            <c:numRef>
              <c:f>'ER Dpto'!$P$7:$P$30</c:f>
              <c:numCache>
                <c:formatCode>0%</c:formatCode>
                <c:ptCount val="24"/>
                <c:pt idx="0">
                  <c:v>0.3714557349299627</c:v>
                </c:pt>
                <c:pt idx="1">
                  <c:v>0.34831108182046955</c:v>
                </c:pt>
                <c:pt idx="2">
                  <c:v>0.32590030378505269</c:v>
                </c:pt>
                <c:pt idx="3">
                  <c:v>0.28342567211113961</c:v>
                </c:pt>
                <c:pt idx="4">
                  <c:v>0.27260228707543716</c:v>
                </c:pt>
                <c:pt idx="5">
                  <c:v>0.25005206443510464</c:v>
                </c:pt>
                <c:pt idx="6">
                  <c:v>0.23320726666833438</c:v>
                </c:pt>
                <c:pt idx="7">
                  <c:v>0.22833112951261683</c:v>
                </c:pt>
                <c:pt idx="8">
                  <c:v>0.17515815086029302</c:v>
                </c:pt>
                <c:pt idx="9">
                  <c:v>0.16685797872791694</c:v>
                </c:pt>
                <c:pt idx="10">
                  <c:v>0.15861597128412877</c:v>
                </c:pt>
                <c:pt idx="11">
                  <c:v>0.1459396803214103</c:v>
                </c:pt>
                <c:pt idx="12">
                  <c:v>0.14392946132787249</c:v>
                </c:pt>
                <c:pt idx="13">
                  <c:v>0.13401070390566225</c:v>
                </c:pt>
                <c:pt idx="14">
                  <c:v>0.13267898943354672</c:v>
                </c:pt>
                <c:pt idx="15">
                  <c:v>0.13005262294702652</c:v>
                </c:pt>
                <c:pt idx="16">
                  <c:v>0.11731914115184128</c:v>
                </c:pt>
                <c:pt idx="17">
                  <c:v>0.11428024786971741</c:v>
                </c:pt>
                <c:pt idx="18">
                  <c:v>0.11303944015456924</c:v>
                </c:pt>
                <c:pt idx="19">
                  <c:v>0.10704398793297965</c:v>
                </c:pt>
                <c:pt idx="20">
                  <c:v>9.8720896463885682E-2</c:v>
                </c:pt>
                <c:pt idx="21">
                  <c:v>9.5758588787955651E-2</c:v>
                </c:pt>
                <c:pt idx="22">
                  <c:v>7.111869226276217E-2</c:v>
                </c:pt>
                <c:pt idx="23">
                  <c:v>5.9467398184891142E-2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402960"/>
        <c:axId val="255402568"/>
      </c:lineChart>
      <c:catAx>
        <c:axId val="255401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5402176"/>
        <c:crosses val="autoZero"/>
        <c:auto val="1"/>
        <c:lblAlgn val="ctr"/>
        <c:lblOffset val="100"/>
        <c:noMultiLvlLbl val="0"/>
      </c:catAx>
      <c:valAx>
        <c:axId val="2554021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554017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54025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5402960"/>
        <c:crosses val="max"/>
        <c:crossBetween val="between"/>
      </c:valAx>
      <c:catAx>
        <c:axId val="255402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54025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'TEL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'TEL Dpto'!$N$7:$N$31</c:f>
              <c:strCache>
                <c:ptCount val="25"/>
                <c:pt idx="0">
                  <c:v>Lambayeque</c:v>
                </c:pt>
                <c:pt idx="1">
                  <c:v>Apurímac</c:v>
                </c:pt>
                <c:pt idx="2">
                  <c:v>Ayacucho</c:v>
                </c:pt>
                <c:pt idx="3">
                  <c:v>Huancavelica</c:v>
                </c:pt>
                <c:pt idx="4">
                  <c:v>Tumbes</c:v>
                </c:pt>
                <c:pt idx="5">
                  <c:v>Loreto</c:v>
                </c:pt>
                <c:pt idx="6">
                  <c:v>Moquegua</c:v>
                </c:pt>
                <c:pt idx="7">
                  <c:v>Huánuco</c:v>
                </c:pt>
                <c:pt idx="8">
                  <c:v>Cusco</c:v>
                </c:pt>
                <c:pt idx="9">
                  <c:v>Pasco</c:v>
                </c:pt>
                <c:pt idx="10">
                  <c:v>Lima</c:v>
                </c:pt>
                <c:pt idx="11">
                  <c:v>Junín</c:v>
                </c:pt>
                <c:pt idx="12">
                  <c:v>Ancash</c:v>
                </c:pt>
                <c:pt idx="13">
                  <c:v>Cajamarca</c:v>
                </c:pt>
                <c:pt idx="14">
                  <c:v>La Libertad</c:v>
                </c:pt>
                <c:pt idx="15">
                  <c:v>Puno</c:v>
                </c:pt>
                <c:pt idx="16">
                  <c:v>Arequipa</c:v>
                </c:pt>
                <c:pt idx="17">
                  <c:v>Ica</c:v>
                </c:pt>
                <c:pt idx="18">
                  <c:v>Piura</c:v>
                </c:pt>
                <c:pt idx="19">
                  <c:v>Tacna</c:v>
                </c:pt>
                <c:pt idx="20">
                  <c:v>San Martín</c:v>
                </c:pt>
                <c:pt idx="21">
                  <c:v>Ucayali</c:v>
                </c:pt>
                <c:pt idx="22">
                  <c:v>Amazonas</c:v>
                </c:pt>
                <c:pt idx="23">
                  <c:v>Provincia Constitucional del Callao</c:v>
                </c:pt>
                <c:pt idx="24">
                  <c:v>Madre de Dios</c:v>
                </c:pt>
              </c:strCache>
            </c:strRef>
          </c:cat>
          <c:val>
            <c:numRef>
              <c:f>'TEL Dpto'!$O$7:$O$31</c:f>
              <c:numCache>
                <c:formatCode>#,##0.0</c:formatCode>
                <c:ptCount val="25"/>
                <c:pt idx="0">
                  <c:v>37.915916000000003</c:v>
                </c:pt>
                <c:pt idx="1">
                  <c:v>53.018262269107232</c:v>
                </c:pt>
                <c:pt idx="2">
                  <c:v>70.521787057711023</c:v>
                </c:pt>
                <c:pt idx="3">
                  <c:v>62.603628279888312</c:v>
                </c:pt>
                <c:pt idx="4">
                  <c:v>4.6200000234693284E-2</c:v>
                </c:pt>
                <c:pt idx="5">
                  <c:v>7.5000140001548221</c:v>
                </c:pt>
                <c:pt idx="6">
                  <c:v>3.6832860000000002E-2</c:v>
                </c:pt>
                <c:pt idx="7">
                  <c:v>0.18622899997615816</c:v>
                </c:pt>
                <c:pt idx="8">
                  <c:v>4.8053228195791693</c:v>
                </c:pt>
                <c:pt idx="9">
                  <c:v>0.10802712012550547</c:v>
                </c:pt>
                <c:pt idx="10">
                  <c:v>13.279638095357559</c:v>
                </c:pt>
                <c:pt idx="11">
                  <c:v>0.90611113185023695</c:v>
                </c:pt>
                <c:pt idx="12">
                  <c:v>0.33222153081493733</c:v>
                </c:pt>
                <c:pt idx="13">
                  <c:v>0.47522442108073837</c:v>
                </c:pt>
                <c:pt idx="14">
                  <c:v>0.23418100005276105</c:v>
                </c:pt>
                <c:pt idx="15">
                  <c:v>0.3498395199999999</c:v>
                </c:pt>
                <c:pt idx="16">
                  <c:v>0.20477281966491229</c:v>
                </c:pt>
                <c:pt idx="17">
                  <c:v>5.433469986495823E-2</c:v>
                </c:pt>
                <c:pt idx="18">
                  <c:v>0.16554222916483879</c:v>
                </c:pt>
                <c:pt idx="19">
                  <c:v>1.8826579999999999E-2</c:v>
                </c:pt>
                <c:pt idx="20">
                  <c:v>1.3020000113993884E-2</c:v>
                </c:pt>
                <c:pt idx="21">
                  <c:v>1.7950000474229455E-3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400216"/>
        <c:axId val="255403352"/>
      </c:barChart>
      <c:lineChart>
        <c:grouping val="standard"/>
        <c:varyColors val="0"/>
        <c:ser>
          <c:idx val="1"/>
          <c:order val="1"/>
          <c:tx>
            <c:strRef>
              <c:f>'TEL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'TEL Dpto'!$N$7:$N$31</c:f>
              <c:strCache>
                <c:ptCount val="25"/>
                <c:pt idx="0">
                  <c:v>Lambayeque</c:v>
                </c:pt>
                <c:pt idx="1">
                  <c:v>Apurímac</c:v>
                </c:pt>
                <c:pt idx="2">
                  <c:v>Ayacucho</c:v>
                </c:pt>
                <c:pt idx="3">
                  <c:v>Huancavelica</c:v>
                </c:pt>
                <c:pt idx="4">
                  <c:v>Tumbes</c:v>
                </c:pt>
                <c:pt idx="5">
                  <c:v>Loreto</c:v>
                </c:pt>
                <c:pt idx="6">
                  <c:v>Moquegua</c:v>
                </c:pt>
                <c:pt idx="7">
                  <c:v>Huánuco</c:v>
                </c:pt>
                <c:pt idx="8">
                  <c:v>Cusco</c:v>
                </c:pt>
                <c:pt idx="9">
                  <c:v>Pasco</c:v>
                </c:pt>
                <c:pt idx="10">
                  <c:v>Lima</c:v>
                </c:pt>
                <c:pt idx="11">
                  <c:v>Junín</c:v>
                </c:pt>
                <c:pt idx="12">
                  <c:v>Ancash</c:v>
                </c:pt>
                <c:pt idx="13">
                  <c:v>Cajamarca</c:v>
                </c:pt>
                <c:pt idx="14">
                  <c:v>La Libertad</c:v>
                </c:pt>
                <c:pt idx="15">
                  <c:v>Puno</c:v>
                </c:pt>
                <c:pt idx="16">
                  <c:v>Arequipa</c:v>
                </c:pt>
                <c:pt idx="17">
                  <c:v>Ica</c:v>
                </c:pt>
                <c:pt idx="18">
                  <c:v>Piura</c:v>
                </c:pt>
                <c:pt idx="19">
                  <c:v>Tacna</c:v>
                </c:pt>
                <c:pt idx="20">
                  <c:v>San Martín</c:v>
                </c:pt>
                <c:pt idx="21">
                  <c:v>Ucayali</c:v>
                </c:pt>
                <c:pt idx="22">
                  <c:v>Amazonas</c:v>
                </c:pt>
                <c:pt idx="23">
                  <c:v>Provincia Constitucional del Callao</c:v>
                </c:pt>
                <c:pt idx="24">
                  <c:v>Madre de Dios</c:v>
                </c:pt>
              </c:strCache>
            </c:strRef>
          </c:cat>
          <c:val>
            <c:numRef>
              <c:f>'TEL Dpto'!$P$7:$P$31</c:f>
              <c:numCache>
                <c:formatCode>0%</c:formatCode>
                <c:ptCount val="25"/>
                <c:pt idx="0">
                  <c:v>0.99368293424664189</c:v>
                </c:pt>
                <c:pt idx="1">
                  <c:v>0.97341311376414852</c:v>
                </c:pt>
                <c:pt idx="2">
                  <c:v>0.95862566709705721</c:v>
                </c:pt>
                <c:pt idx="3">
                  <c:v>0.94008769338387499</c:v>
                </c:pt>
                <c:pt idx="4">
                  <c:v>0.79386899846541492</c:v>
                </c:pt>
                <c:pt idx="5">
                  <c:v>0.56284337135006679</c:v>
                </c:pt>
                <c:pt idx="6">
                  <c:v>0.51896271874207467</c:v>
                </c:pt>
                <c:pt idx="7">
                  <c:v>0.50007250184251029</c:v>
                </c:pt>
                <c:pt idx="8">
                  <c:v>0.43056071632418585</c:v>
                </c:pt>
                <c:pt idx="9">
                  <c:v>0.39552987743667789</c:v>
                </c:pt>
                <c:pt idx="10">
                  <c:v>0.33678078339773498</c:v>
                </c:pt>
                <c:pt idx="11">
                  <c:v>0.26767474472108432</c:v>
                </c:pt>
                <c:pt idx="12">
                  <c:v>0.26349242910073167</c:v>
                </c:pt>
                <c:pt idx="13">
                  <c:v>0.24106107128727627</c:v>
                </c:pt>
                <c:pt idx="14">
                  <c:v>0.18022393605976428</c:v>
                </c:pt>
                <c:pt idx="15">
                  <c:v>0.16422717497794825</c:v>
                </c:pt>
                <c:pt idx="16">
                  <c:v>0.13325716428137149</c:v>
                </c:pt>
                <c:pt idx="17">
                  <c:v>6.7969606922415576E-2</c:v>
                </c:pt>
                <c:pt idx="18">
                  <c:v>4.4764033166375568E-2</c:v>
                </c:pt>
                <c:pt idx="19">
                  <c:v>3.2677999875026897E-2</c:v>
                </c:pt>
                <c:pt idx="20">
                  <c:v>1.7654835911717532E-2</c:v>
                </c:pt>
                <c:pt idx="21">
                  <c:v>1.5345684378375373E-2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404136"/>
        <c:axId val="255403744"/>
      </c:lineChart>
      <c:catAx>
        <c:axId val="255400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5403352"/>
        <c:crosses val="autoZero"/>
        <c:auto val="1"/>
        <c:lblAlgn val="ctr"/>
        <c:lblOffset val="100"/>
        <c:noMultiLvlLbl val="0"/>
      </c:catAx>
      <c:valAx>
        <c:axId val="2554033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554002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54037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5404136"/>
        <c:crosses val="max"/>
        <c:crossBetween val="between"/>
      </c:valAx>
      <c:catAx>
        <c:axId val="255404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54037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'CGB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'CGB Dpto'!$N$7:$N$12</c:f>
              <c:strCache>
                <c:ptCount val="6"/>
                <c:pt idx="0">
                  <c:v>La Libertad</c:v>
                </c:pt>
                <c:pt idx="1">
                  <c:v>Madre de Dios</c:v>
                </c:pt>
                <c:pt idx="2">
                  <c:v>Lima</c:v>
                </c:pt>
                <c:pt idx="3">
                  <c:v>Lambayeque</c:v>
                </c:pt>
                <c:pt idx="4">
                  <c:v>Puno</c:v>
                </c:pt>
                <c:pt idx="5">
                  <c:v>Ica</c:v>
                </c:pt>
              </c:strCache>
            </c:strRef>
          </c:cat>
          <c:val>
            <c:numRef>
              <c:f>'CGB Dpto'!$O$7:$O$12</c:f>
              <c:numCache>
                <c:formatCode>#,##0.0</c:formatCode>
                <c:ptCount val="6"/>
                <c:pt idx="0">
                  <c:v>3.5474999999999999</c:v>
                </c:pt>
                <c:pt idx="1">
                  <c:v>4.1589600129299159E-2</c:v>
                </c:pt>
                <c:pt idx="2">
                  <c:v>9.6211141039145147</c:v>
                </c:pt>
                <c:pt idx="3">
                  <c:v>0.11380881071090698</c:v>
                </c:pt>
                <c:pt idx="4">
                  <c:v>4.9323010301547648E-2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404920"/>
        <c:axId val="255405312"/>
      </c:barChart>
      <c:lineChart>
        <c:grouping val="standard"/>
        <c:varyColors val="0"/>
        <c:ser>
          <c:idx val="1"/>
          <c:order val="1"/>
          <c:tx>
            <c:strRef>
              <c:f>'CGB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'CGB Dpto'!$N$7:$N$12</c:f>
              <c:strCache>
                <c:ptCount val="6"/>
                <c:pt idx="0">
                  <c:v>La Libertad</c:v>
                </c:pt>
                <c:pt idx="1">
                  <c:v>Madre de Dios</c:v>
                </c:pt>
                <c:pt idx="2">
                  <c:v>Lima</c:v>
                </c:pt>
                <c:pt idx="3">
                  <c:v>Lambayeque</c:v>
                </c:pt>
                <c:pt idx="4">
                  <c:v>Puno</c:v>
                </c:pt>
                <c:pt idx="5">
                  <c:v>Ica</c:v>
                </c:pt>
              </c:strCache>
            </c:strRef>
          </c:cat>
          <c:val>
            <c:numRef>
              <c:f>'CGB Dpto'!$P$7:$P$12</c:f>
              <c:numCache>
                <c:formatCode>0%</c:formatCode>
                <c:ptCount val="6"/>
                <c:pt idx="0">
                  <c:v>1</c:v>
                </c:pt>
                <c:pt idx="1">
                  <c:v>0.97112969059214393</c:v>
                </c:pt>
                <c:pt idx="2">
                  <c:v>0.18503263734143807</c:v>
                </c:pt>
                <c:pt idx="3">
                  <c:v>0.1757985404458372</c:v>
                </c:pt>
                <c:pt idx="4">
                  <c:v>1.4518455092098448E-2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827384"/>
        <c:axId val="255826992"/>
      </c:lineChart>
      <c:catAx>
        <c:axId val="255404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5405312"/>
        <c:crosses val="autoZero"/>
        <c:auto val="1"/>
        <c:lblAlgn val="ctr"/>
        <c:lblOffset val="100"/>
        <c:noMultiLvlLbl val="0"/>
      </c:catAx>
      <c:valAx>
        <c:axId val="2554053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554049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58269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5827384"/>
        <c:crosses val="max"/>
        <c:crossBetween val="between"/>
      </c:valAx>
      <c:catAx>
        <c:axId val="255827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58269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'SMN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'SMN Dpto'!$N$7:$N$31</c:f>
              <c:strCache>
                <c:ptCount val="25"/>
                <c:pt idx="0">
                  <c:v>Tumbes</c:v>
                </c:pt>
                <c:pt idx="1">
                  <c:v>Provincia Constitucional del Callao</c:v>
                </c:pt>
                <c:pt idx="2">
                  <c:v>Tacna</c:v>
                </c:pt>
                <c:pt idx="3">
                  <c:v>Ucayali</c:v>
                </c:pt>
                <c:pt idx="4">
                  <c:v>San Martín</c:v>
                </c:pt>
                <c:pt idx="5">
                  <c:v>Ancash</c:v>
                </c:pt>
                <c:pt idx="6">
                  <c:v>Apurímac</c:v>
                </c:pt>
                <c:pt idx="7">
                  <c:v>Huancavelica</c:v>
                </c:pt>
                <c:pt idx="8">
                  <c:v>Arequipa</c:v>
                </c:pt>
                <c:pt idx="9">
                  <c:v>Lima</c:v>
                </c:pt>
                <c:pt idx="10">
                  <c:v>Amazonas</c:v>
                </c:pt>
                <c:pt idx="11">
                  <c:v>Ayacucho</c:v>
                </c:pt>
                <c:pt idx="12">
                  <c:v>Ica</c:v>
                </c:pt>
                <c:pt idx="13">
                  <c:v>Loreto</c:v>
                </c:pt>
                <c:pt idx="14">
                  <c:v>Madre de Dios</c:v>
                </c:pt>
                <c:pt idx="15">
                  <c:v>Junín</c:v>
                </c:pt>
                <c:pt idx="16">
                  <c:v>Lambayeque</c:v>
                </c:pt>
                <c:pt idx="17">
                  <c:v>Cajamarca</c:v>
                </c:pt>
                <c:pt idx="18">
                  <c:v>Piura</c:v>
                </c:pt>
                <c:pt idx="19">
                  <c:v>Pasco</c:v>
                </c:pt>
                <c:pt idx="20">
                  <c:v>La Libertad</c:v>
                </c:pt>
                <c:pt idx="21">
                  <c:v>Huánuco</c:v>
                </c:pt>
                <c:pt idx="22">
                  <c:v>Puno</c:v>
                </c:pt>
                <c:pt idx="23">
                  <c:v>Cusco</c:v>
                </c:pt>
                <c:pt idx="24">
                  <c:v>Moquegua</c:v>
                </c:pt>
              </c:strCache>
            </c:strRef>
          </c:cat>
          <c:val>
            <c:numRef>
              <c:f>'SMN Dpto'!$O$7:$O$31</c:f>
              <c:numCache>
                <c:formatCode>#,##0.0</c:formatCode>
                <c:ptCount val="25"/>
                <c:pt idx="0">
                  <c:v>11.672835949756196</c:v>
                </c:pt>
                <c:pt idx="1">
                  <c:v>30.744164552562822</c:v>
                </c:pt>
                <c:pt idx="2">
                  <c:v>7.4230314703959319</c:v>
                </c:pt>
                <c:pt idx="3">
                  <c:v>15.94156406807144</c:v>
                </c:pt>
                <c:pt idx="4">
                  <c:v>25.912354293361677</c:v>
                </c:pt>
                <c:pt idx="5">
                  <c:v>22.105280944824941</c:v>
                </c:pt>
                <c:pt idx="6">
                  <c:v>26.941313026438731</c:v>
                </c:pt>
                <c:pt idx="7">
                  <c:v>22.932385922908288</c:v>
                </c:pt>
                <c:pt idx="8">
                  <c:v>23.564632157121892</c:v>
                </c:pt>
                <c:pt idx="9">
                  <c:v>180.50541881724317</c:v>
                </c:pt>
                <c:pt idx="10">
                  <c:v>21.233189080465255</c:v>
                </c:pt>
                <c:pt idx="11">
                  <c:v>33.399096022177197</c:v>
                </c:pt>
                <c:pt idx="12">
                  <c:v>12.51862736689999</c:v>
                </c:pt>
                <c:pt idx="13">
                  <c:v>28.882851124563071</c:v>
                </c:pt>
                <c:pt idx="14">
                  <c:v>4.1936190897422803</c:v>
                </c:pt>
                <c:pt idx="15">
                  <c:v>27.83987610669055</c:v>
                </c:pt>
                <c:pt idx="16">
                  <c:v>18.499527520019203</c:v>
                </c:pt>
                <c:pt idx="17">
                  <c:v>50.166374173215132</c:v>
                </c:pt>
                <c:pt idx="18">
                  <c:v>35.019183107530608</c:v>
                </c:pt>
                <c:pt idx="19">
                  <c:v>6.532409756005559</c:v>
                </c:pt>
                <c:pt idx="20">
                  <c:v>28.581232274652798</c:v>
                </c:pt>
                <c:pt idx="21">
                  <c:v>22.895506898793563</c:v>
                </c:pt>
                <c:pt idx="22">
                  <c:v>33.833671857240724</c:v>
                </c:pt>
                <c:pt idx="23">
                  <c:v>24.057375279272517</c:v>
                </c:pt>
                <c:pt idx="24">
                  <c:v>3.8959346941576158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548144"/>
        <c:axId val="251573072"/>
      </c:barChart>
      <c:lineChart>
        <c:grouping val="standard"/>
        <c:varyColors val="0"/>
        <c:ser>
          <c:idx val="1"/>
          <c:order val="1"/>
          <c:tx>
            <c:strRef>
              <c:f>'SMN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'SMN Dpto'!$N$7:$N$31</c:f>
              <c:strCache>
                <c:ptCount val="25"/>
                <c:pt idx="0">
                  <c:v>Tumbes</c:v>
                </c:pt>
                <c:pt idx="1">
                  <c:v>Provincia Constitucional del Callao</c:v>
                </c:pt>
                <c:pt idx="2">
                  <c:v>Tacna</c:v>
                </c:pt>
                <c:pt idx="3">
                  <c:v>Ucayali</c:v>
                </c:pt>
                <c:pt idx="4">
                  <c:v>San Martín</c:v>
                </c:pt>
                <c:pt idx="5">
                  <c:v>Ancash</c:v>
                </c:pt>
                <c:pt idx="6">
                  <c:v>Apurímac</c:v>
                </c:pt>
                <c:pt idx="7">
                  <c:v>Huancavelica</c:v>
                </c:pt>
                <c:pt idx="8">
                  <c:v>Arequipa</c:v>
                </c:pt>
                <c:pt idx="9">
                  <c:v>Lima</c:v>
                </c:pt>
                <c:pt idx="10">
                  <c:v>Amazonas</c:v>
                </c:pt>
                <c:pt idx="11">
                  <c:v>Ayacucho</c:v>
                </c:pt>
                <c:pt idx="12">
                  <c:v>Ica</c:v>
                </c:pt>
                <c:pt idx="13">
                  <c:v>Loreto</c:v>
                </c:pt>
                <c:pt idx="14">
                  <c:v>Madre de Dios</c:v>
                </c:pt>
                <c:pt idx="15">
                  <c:v>Junín</c:v>
                </c:pt>
                <c:pt idx="16">
                  <c:v>Lambayeque</c:v>
                </c:pt>
                <c:pt idx="17">
                  <c:v>Cajamarca</c:v>
                </c:pt>
                <c:pt idx="18">
                  <c:v>Piura</c:v>
                </c:pt>
                <c:pt idx="19">
                  <c:v>Pasco</c:v>
                </c:pt>
                <c:pt idx="20">
                  <c:v>La Libertad</c:v>
                </c:pt>
                <c:pt idx="21">
                  <c:v>Huánuco</c:v>
                </c:pt>
                <c:pt idx="22">
                  <c:v>Puno</c:v>
                </c:pt>
                <c:pt idx="23">
                  <c:v>Cusco</c:v>
                </c:pt>
                <c:pt idx="24">
                  <c:v>Moquegua</c:v>
                </c:pt>
              </c:strCache>
            </c:strRef>
          </c:cat>
          <c:val>
            <c:numRef>
              <c:f>'SMN Dpto'!$P$7:$P$31</c:f>
              <c:numCache>
                <c:formatCode>0%</c:formatCode>
                <c:ptCount val="25"/>
                <c:pt idx="0">
                  <c:v>0.4699937204347307</c:v>
                </c:pt>
                <c:pt idx="1">
                  <c:v>0.45311865383688488</c:v>
                </c:pt>
                <c:pt idx="2">
                  <c:v>0.44738081253702006</c:v>
                </c:pt>
                <c:pt idx="3">
                  <c:v>0.43871097752392202</c:v>
                </c:pt>
                <c:pt idx="4">
                  <c:v>0.43591600490801968</c:v>
                </c:pt>
                <c:pt idx="5">
                  <c:v>0.41993846169909632</c:v>
                </c:pt>
                <c:pt idx="6">
                  <c:v>0.41543536115284463</c:v>
                </c:pt>
                <c:pt idx="7">
                  <c:v>0.41495072638783448</c:v>
                </c:pt>
                <c:pt idx="8">
                  <c:v>0.41419880111123175</c:v>
                </c:pt>
                <c:pt idx="9">
                  <c:v>0.40716491383691139</c:v>
                </c:pt>
                <c:pt idx="10">
                  <c:v>0.40288390203815644</c:v>
                </c:pt>
                <c:pt idx="11">
                  <c:v>0.4000437523425614</c:v>
                </c:pt>
                <c:pt idx="12">
                  <c:v>0.39791133928502714</c:v>
                </c:pt>
                <c:pt idx="13">
                  <c:v>0.39514516757957313</c:v>
                </c:pt>
                <c:pt idx="14">
                  <c:v>0.39429140271163238</c:v>
                </c:pt>
                <c:pt idx="15">
                  <c:v>0.37948008089682433</c:v>
                </c:pt>
                <c:pt idx="16">
                  <c:v>0.37120525277313876</c:v>
                </c:pt>
                <c:pt idx="17">
                  <c:v>0.36938449191514949</c:v>
                </c:pt>
                <c:pt idx="18">
                  <c:v>0.36411149303595691</c:v>
                </c:pt>
                <c:pt idx="19">
                  <c:v>0.35937243359456944</c:v>
                </c:pt>
                <c:pt idx="20">
                  <c:v>0.35809977142433141</c:v>
                </c:pt>
                <c:pt idx="21">
                  <c:v>0.34658728076900014</c:v>
                </c:pt>
                <c:pt idx="22">
                  <c:v>0.34278013287342846</c:v>
                </c:pt>
                <c:pt idx="23">
                  <c:v>0.32173352458736937</c:v>
                </c:pt>
                <c:pt idx="24">
                  <c:v>0.31688801433613817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556992"/>
        <c:axId val="251573456"/>
      </c:lineChart>
      <c:catAx>
        <c:axId val="24954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1573072"/>
        <c:crosses val="autoZero"/>
        <c:auto val="1"/>
        <c:lblAlgn val="ctr"/>
        <c:lblOffset val="100"/>
        <c:noMultiLvlLbl val="0"/>
      </c:catAx>
      <c:valAx>
        <c:axId val="2515730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495481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15734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49556992"/>
        <c:crosses val="max"/>
        <c:crossBetween val="between"/>
      </c:valAx>
      <c:catAx>
        <c:axId val="249556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15734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'JUNTOS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'JUNTOS Dpto'!$N$7:$N$27</c:f>
              <c:strCache>
                <c:ptCount val="21"/>
                <c:pt idx="0">
                  <c:v>Lima</c:v>
                </c:pt>
                <c:pt idx="1">
                  <c:v>Lambayeque</c:v>
                </c:pt>
                <c:pt idx="2">
                  <c:v>Ancash</c:v>
                </c:pt>
                <c:pt idx="3">
                  <c:v>Loreto</c:v>
                </c:pt>
                <c:pt idx="4">
                  <c:v>Piura</c:v>
                </c:pt>
                <c:pt idx="5">
                  <c:v>Amazonas</c:v>
                </c:pt>
                <c:pt idx="6">
                  <c:v>Junín</c:v>
                </c:pt>
                <c:pt idx="7">
                  <c:v>La Libertad</c:v>
                </c:pt>
                <c:pt idx="8">
                  <c:v>Cajamarca</c:v>
                </c:pt>
                <c:pt idx="9">
                  <c:v>Ayacucho</c:v>
                </c:pt>
                <c:pt idx="10">
                  <c:v>Puno</c:v>
                </c:pt>
                <c:pt idx="11">
                  <c:v>Cusco</c:v>
                </c:pt>
                <c:pt idx="12">
                  <c:v>Apurímac</c:v>
                </c:pt>
                <c:pt idx="13">
                  <c:v>Huánuco</c:v>
                </c:pt>
                <c:pt idx="14">
                  <c:v>San Martín</c:v>
                </c:pt>
                <c:pt idx="15">
                  <c:v>Pasco</c:v>
                </c:pt>
                <c:pt idx="16">
                  <c:v>Huancavelica</c:v>
                </c:pt>
                <c:pt idx="17">
                  <c:v>Ica</c:v>
                </c:pt>
                <c:pt idx="18">
                  <c:v>Arequipa</c:v>
                </c:pt>
                <c:pt idx="19">
                  <c:v>Ucayali</c:v>
                </c:pt>
                <c:pt idx="20">
                  <c:v>Madre de Dios</c:v>
                </c:pt>
              </c:strCache>
            </c:strRef>
          </c:cat>
          <c:val>
            <c:numRef>
              <c:f>'JUNTOS Dpto'!$O$7:$O$27</c:f>
              <c:numCache>
                <c:formatCode>#,##0.0</c:formatCode>
                <c:ptCount val="21"/>
                <c:pt idx="0">
                  <c:v>12.633562616812858</c:v>
                </c:pt>
                <c:pt idx="1">
                  <c:v>0.35915551797001777</c:v>
                </c:pt>
                <c:pt idx="2">
                  <c:v>20.314723468436853</c:v>
                </c:pt>
                <c:pt idx="3">
                  <c:v>28.949171747208577</c:v>
                </c:pt>
                <c:pt idx="4">
                  <c:v>36.181807810580025</c:v>
                </c:pt>
                <c:pt idx="5">
                  <c:v>16.304055333001937</c:v>
                </c:pt>
                <c:pt idx="6">
                  <c:v>13.693961270307653</c:v>
                </c:pt>
                <c:pt idx="7">
                  <c:v>30.821724970012369</c:v>
                </c:pt>
                <c:pt idx="8">
                  <c:v>51.287670373148352</c:v>
                </c:pt>
                <c:pt idx="9">
                  <c:v>21.814056021704832</c:v>
                </c:pt>
                <c:pt idx="10">
                  <c:v>26.844938829154344</c:v>
                </c:pt>
                <c:pt idx="11">
                  <c:v>28.801275806903131</c:v>
                </c:pt>
                <c:pt idx="12">
                  <c:v>19.532629345034316</c:v>
                </c:pt>
                <c:pt idx="13">
                  <c:v>26.238940620611238</c:v>
                </c:pt>
                <c:pt idx="14">
                  <c:v>11.494217868908168</c:v>
                </c:pt>
                <c:pt idx="15">
                  <c:v>5.5091958358518269</c:v>
                </c:pt>
                <c:pt idx="16">
                  <c:v>19.538400320055018</c:v>
                </c:pt>
                <c:pt idx="17">
                  <c:v>2.4437400129944383E-2</c:v>
                </c:pt>
                <c:pt idx="18">
                  <c:v>0.10313407898575662</c:v>
                </c:pt>
                <c:pt idx="19">
                  <c:v>0.69093686167935398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828168"/>
        <c:axId val="255828560"/>
      </c:barChart>
      <c:lineChart>
        <c:grouping val="standard"/>
        <c:varyColors val="0"/>
        <c:ser>
          <c:idx val="1"/>
          <c:order val="1"/>
          <c:tx>
            <c:strRef>
              <c:f>'JUNTOS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'JUNTOS Dpto'!$N$7:$N$27</c:f>
              <c:strCache>
                <c:ptCount val="21"/>
                <c:pt idx="0">
                  <c:v>Lima</c:v>
                </c:pt>
                <c:pt idx="1">
                  <c:v>Lambayeque</c:v>
                </c:pt>
                <c:pt idx="2">
                  <c:v>Ancash</c:v>
                </c:pt>
                <c:pt idx="3">
                  <c:v>Loreto</c:v>
                </c:pt>
                <c:pt idx="4">
                  <c:v>Piura</c:v>
                </c:pt>
                <c:pt idx="5">
                  <c:v>Amazonas</c:v>
                </c:pt>
                <c:pt idx="6">
                  <c:v>Junín</c:v>
                </c:pt>
                <c:pt idx="7">
                  <c:v>La Libertad</c:v>
                </c:pt>
                <c:pt idx="8">
                  <c:v>Cajamarca</c:v>
                </c:pt>
                <c:pt idx="9">
                  <c:v>Ayacucho</c:v>
                </c:pt>
                <c:pt idx="10">
                  <c:v>Puno</c:v>
                </c:pt>
                <c:pt idx="11">
                  <c:v>Cusco</c:v>
                </c:pt>
                <c:pt idx="12">
                  <c:v>Apurímac</c:v>
                </c:pt>
                <c:pt idx="13">
                  <c:v>Huánuco</c:v>
                </c:pt>
                <c:pt idx="14">
                  <c:v>San Martín</c:v>
                </c:pt>
                <c:pt idx="15">
                  <c:v>Pasco</c:v>
                </c:pt>
                <c:pt idx="16">
                  <c:v>Huancavelica</c:v>
                </c:pt>
                <c:pt idx="17">
                  <c:v>Ica</c:v>
                </c:pt>
                <c:pt idx="18">
                  <c:v>Arequipa</c:v>
                </c:pt>
                <c:pt idx="19">
                  <c:v>Ucayali</c:v>
                </c:pt>
                <c:pt idx="20">
                  <c:v>Madre de Dios</c:v>
                </c:pt>
              </c:strCache>
            </c:strRef>
          </c:cat>
          <c:val>
            <c:numRef>
              <c:f>'JUNTOS Dpto'!$P$7:$P$27</c:f>
              <c:numCache>
                <c:formatCode>0%</c:formatCode>
                <c:ptCount val="21"/>
                <c:pt idx="0">
                  <c:v>0.44762917393269686</c:v>
                </c:pt>
                <c:pt idx="1">
                  <c:v>0.41813125961345743</c:v>
                </c:pt>
                <c:pt idx="2">
                  <c:v>0.35800199124135018</c:v>
                </c:pt>
                <c:pt idx="3">
                  <c:v>0.35084946050484389</c:v>
                </c:pt>
                <c:pt idx="4">
                  <c:v>0.34605051479261462</c:v>
                </c:pt>
                <c:pt idx="5">
                  <c:v>0.34505360297683785</c:v>
                </c:pt>
                <c:pt idx="6">
                  <c:v>0.33502056576330291</c:v>
                </c:pt>
                <c:pt idx="7">
                  <c:v>0.33429311922170557</c:v>
                </c:pt>
                <c:pt idx="8">
                  <c:v>0.33338015020422168</c:v>
                </c:pt>
                <c:pt idx="9">
                  <c:v>0.33284826306500209</c:v>
                </c:pt>
                <c:pt idx="10">
                  <c:v>0.32283376013934934</c:v>
                </c:pt>
                <c:pt idx="11">
                  <c:v>0.32259260094178893</c:v>
                </c:pt>
                <c:pt idx="12">
                  <c:v>0.32179772150820801</c:v>
                </c:pt>
                <c:pt idx="13">
                  <c:v>0.32167231414731301</c:v>
                </c:pt>
                <c:pt idx="14">
                  <c:v>0.30760641514769815</c:v>
                </c:pt>
                <c:pt idx="15">
                  <c:v>0.30397426489711049</c:v>
                </c:pt>
                <c:pt idx="16">
                  <c:v>0.29327344821710288</c:v>
                </c:pt>
                <c:pt idx="17">
                  <c:v>0.24260299940379612</c:v>
                </c:pt>
                <c:pt idx="18">
                  <c:v>0.23960430491423007</c:v>
                </c:pt>
                <c:pt idx="19">
                  <c:v>0.23333238607690676</c:v>
                </c:pt>
                <c:pt idx="2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829344"/>
        <c:axId val="255828952"/>
      </c:lineChart>
      <c:catAx>
        <c:axId val="255828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5828560"/>
        <c:crosses val="autoZero"/>
        <c:auto val="1"/>
        <c:lblAlgn val="ctr"/>
        <c:lblOffset val="100"/>
        <c:noMultiLvlLbl val="0"/>
      </c:catAx>
      <c:valAx>
        <c:axId val="2558285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558281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58289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5829344"/>
        <c:crosses val="max"/>
        <c:crossBetween val="between"/>
      </c:valAx>
      <c:catAx>
        <c:axId val="255829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58289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'PTCD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'PTCD Dpto'!$N$7:$N$28</c:f>
              <c:strCache>
                <c:ptCount val="22"/>
                <c:pt idx="0">
                  <c:v>Moquegua</c:v>
                </c:pt>
                <c:pt idx="1">
                  <c:v>Ucayali</c:v>
                </c:pt>
                <c:pt idx="2">
                  <c:v>Amazonas</c:v>
                </c:pt>
                <c:pt idx="3">
                  <c:v>Apurímac</c:v>
                </c:pt>
                <c:pt idx="4">
                  <c:v>Lima</c:v>
                </c:pt>
                <c:pt idx="5">
                  <c:v>Ayacucho</c:v>
                </c:pt>
                <c:pt idx="6">
                  <c:v>Huánuco</c:v>
                </c:pt>
                <c:pt idx="7">
                  <c:v>Junín</c:v>
                </c:pt>
                <c:pt idx="8">
                  <c:v>Tacna</c:v>
                </c:pt>
                <c:pt idx="9">
                  <c:v>Arequipa</c:v>
                </c:pt>
                <c:pt idx="10">
                  <c:v>San Martín</c:v>
                </c:pt>
                <c:pt idx="11">
                  <c:v>Provincia Constitucional del Callao</c:v>
                </c:pt>
                <c:pt idx="12">
                  <c:v>La Libertad</c:v>
                </c:pt>
                <c:pt idx="13">
                  <c:v>Ancash</c:v>
                </c:pt>
                <c:pt idx="14">
                  <c:v>Piura</c:v>
                </c:pt>
                <c:pt idx="15">
                  <c:v>Cusco</c:v>
                </c:pt>
                <c:pt idx="16">
                  <c:v>Lambayeque</c:v>
                </c:pt>
                <c:pt idx="17">
                  <c:v>Madre de Dios</c:v>
                </c:pt>
                <c:pt idx="18">
                  <c:v>Loreto</c:v>
                </c:pt>
                <c:pt idx="19">
                  <c:v>Huancavelica</c:v>
                </c:pt>
                <c:pt idx="20">
                  <c:v>Puno</c:v>
                </c:pt>
                <c:pt idx="21">
                  <c:v>Tumbes</c:v>
                </c:pt>
              </c:strCache>
            </c:strRef>
          </c:cat>
          <c:val>
            <c:numRef>
              <c:f>'PTCD Dpto'!$O$7:$O$28</c:f>
              <c:numCache>
                <c:formatCode>#,##0.0</c:formatCode>
                <c:ptCount val="22"/>
                <c:pt idx="0">
                  <c:v>1.1611604681282299</c:v>
                </c:pt>
                <c:pt idx="1">
                  <c:v>0.32532063890027774</c:v>
                </c:pt>
                <c:pt idx="2">
                  <c:v>0.16604738077553233</c:v>
                </c:pt>
                <c:pt idx="3">
                  <c:v>0.14432687045994447</c:v>
                </c:pt>
                <c:pt idx="4">
                  <c:v>2.9896823103330146</c:v>
                </c:pt>
                <c:pt idx="5">
                  <c:v>0.18588485001710459</c:v>
                </c:pt>
                <c:pt idx="6">
                  <c:v>0.12441808952429981</c:v>
                </c:pt>
                <c:pt idx="7">
                  <c:v>0.11295312940418541</c:v>
                </c:pt>
                <c:pt idx="8">
                  <c:v>0.14249720014504252</c:v>
                </c:pt>
                <c:pt idx="9">
                  <c:v>0.18701068031625942</c:v>
                </c:pt>
                <c:pt idx="10">
                  <c:v>0.23265656000000001</c:v>
                </c:pt>
                <c:pt idx="11">
                  <c:v>0.23702231000000001</c:v>
                </c:pt>
                <c:pt idx="12">
                  <c:v>0.1480279792549703</c:v>
                </c:pt>
                <c:pt idx="13">
                  <c:v>8.7721349517230401E-2</c:v>
                </c:pt>
                <c:pt idx="14">
                  <c:v>7.4122980086683776E-2</c:v>
                </c:pt>
                <c:pt idx="15">
                  <c:v>5.893161998618663E-2</c:v>
                </c:pt>
                <c:pt idx="16">
                  <c:v>2.9558850000000001E-2</c:v>
                </c:pt>
                <c:pt idx="17">
                  <c:v>4.5639999999999995E-3</c:v>
                </c:pt>
                <c:pt idx="18">
                  <c:v>2.3E-2</c:v>
                </c:pt>
                <c:pt idx="19">
                  <c:v>2.8350490000000002E-2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830128"/>
        <c:axId val="255830520"/>
      </c:barChart>
      <c:lineChart>
        <c:grouping val="standard"/>
        <c:varyColors val="0"/>
        <c:ser>
          <c:idx val="1"/>
          <c:order val="1"/>
          <c:tx>
            <c:strRef>
              <c:f>'PTCD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'PTCD Dpto'!$N$7:$N$28</c:f>
              <c:strCache>
                <c:ptCount val="22"/>
                <c:pt idx="0">
                  <c:v>Moquegua</c:v>
                </c:pt>
                <c:pt idx="1">
                  <c:v>Ucayali</c:v>
                </c:pt>
                <c:pt idx="2">
                  <c:v>Amazonas</c:v>
                </c:pt>
                <c:pt idx="3">
                  <c:v>Apurímac</c:v>
                </c:pt>
                <c:pt idx="4">
                  <c:v>Lima</c:v>
                </c:pt>
                <c:pt idx="5">
                  <c:v>Ayacucho</c:v>
                </c:pt>
                <c:pt idx="6">
                  <c:v>Huánuco</c:v>
                </c:pt>
                <c:pt idx="7">
                  <c:v>Junín</c:v>
                </c:pt>
                <c:pt idx="8">
                  <c:v>Tacna</c:v>
                </c:pt>
                <c:pt idx="9">
                  <c:v>Arequipa</c:v>
                </c:pt>
                <c:pt idx="10">
                  <c:v>San Martín</c:v>
                </c:pt>
                <c:pt idx="11">
                  <c:v>Provincia Constitucional del Callao</c:v>
                </c:pt>
                <c:pt idx="12">
                  <c:v>La Libertad</c:v>
                </c:pt>
                <c:pt idx="13">
                  <c:v>Ancash</c:v>
                </c:pt>
                <c:pt idx="14">
                  <c:v>Piura</c:v>
                </c:pt>
                <c:pt idx="15">
                  <c:v>Cusco</c:v>
                </c:pt>
                <c:pt idx="16">
                  <c:v>Lambayeque</c:v>
                </c:pt>
                <c:pt idx="17">
                  <c:v>Madre de Dios</c:v>
                </c:pt>
                <c:pt idx="18">
                  <c:v>Loreto</c:v>
                </c:pt>
                <c:pt idx="19">
                  <c:v>Huancavelica</c:v>
                </c:pt>
                <c:pt idx="20">
                  <c:v>Puno</c:v>
                </c:pt>
                <c:pt idx="21">
                  <c:v>Tumbes</c:v>
                </c:pt>
              </c:strCache>
            </c:strRef>
          </c:cat>
          <c:val>
            <c:numRef>
              <c:f>'PTCD Dpto'!$P$7:$P$28</c:f>
              <c:numCache>
                <c:formatCode>0%</c:formatCode>
                <c:ptCount val="22"/>
                <c:pt idx="0">
                  <c:v>0.37949793842074525</c:v>
                </c:pt>
                <c:pt idx="1">
                  <c:v>0.33649426754849304</c:v>
                </c:pt>
                <c:pt idx="2">
                  <c:v>0.28854420726078051</c:v>
                </c:pt>
                <c:pt idx="3">
                  <c:v>0.23572614874269221</c:v>
                </c:pt>
                <c:pt idx="4">
                  <c:v>0.16770143898261244</c:v>
                </c:pt>
                <c:pt idx="5">
                  <c:v>0.16174138934656423</c:v>
                </c:pt>
                <c:pt idx="6">
                  <c:v>0.15983578044056335</c:v>
                </c:pt>
                <c:pt idx="7">
                  <c:v>0.15365117782938922</c:v>
                </c:pt>
                <c:pt idx="8">
                  <c:v>0.14949302524755223</c:v>
                </c:pt>
                <c:pt idx="9">
                  <c:v>0.14502190738379864</c:v>
                </c:pt>
                <c:pt idx="10">
                  <c:v>0.13002992308526345</c:v>
                </c:pt>
                <c:pt idx="11">
                  <c:v>0.11513460251212686</c:v>
                </c:pt>
                <c:pt idx="12">
                  <c:v>0.11243721549834092</c:v>
                </c:pt>
                <c:pt idx="13">
                  <c:v>0.10952764683649567</c:v>
                </c:pt>
                <c:pt idx="14">
                  <c:v>0.10538217999082104</c:v>
                </c:pt>
                <c:pt idx="15">
                  <c:v>6.3751349511992267E-2</c:v>
                </c:pt>
                <c:pt idx="16">
                  <c:v>5.7323808729615407E-2</c:v>
                </c:pt>
                <c:pt idx="17">
                  <c:v>4.1625245109216107E-2</c:v>
                </c:pt>
                <c:pt idx="18">
                  <c:v>3.2025308348023203E-2</c:v>
                </c:pt>
                <c:pt idx="19">
                  <c:v>6.8495989369412903E-3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831304"/>
        <c:axId val="255830912"/>
      </c:lineChart>
      <c:catAx>
        <c:axId val="25583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5830520"/>
        <c:crosses val="autoZero"/>
        <c:auto val="1"/>
        <c:lblAlgn val="ctr"/>
        <c:lblOffset val="100"/>
        <c:noMultiLvlLbl val="0"/>
      </c:catAx>
      <c:valAx>
        <c:axId val="2558305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558301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58309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5831304"/>
        <c:crosses val="max"/>
        <c:crossBetween val="between"/>
      </c:valAx>
      <c:catAx>
        <c:axId val="255831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58309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'CDB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'CDB Dpto'!$N$7:$N$28</c:f>
              <c:strCache>
                <c:ptCount val="22"/>
                <c:pt idx="0">
                  <c:v>Huancavelica</c:v>
                </c:pt>
                <c:pt idx="1">
                  <c:v>San Martín</c:v>
                </c:pt>
                <c:pt idx="2">
                  <c:v>Ayacucho</c:v>
                </c:pt>
                <c:pt idx="3">
                  <c:v>La Libertad</c:v>
                </c:pt>
                <c:pt idx="4">
                  <c:v>Lambayeque</c:v>
                </c:pt>
                <c:pt idx="5">
                  <c:v>Madre de Dios</c:v>
                </c:pt>
                <c:pt idx="6">
                  <c:v>Puno</c:v>
                </c:pt>
                <c:pt idx="7">
                  <c:v>Ancash</c:v>
                </c:pt>
                <c:pt idx="8">
                  <c:v>Arequipa</c:v>
                </c:pt>
                <c:pt idx="9">
                  <c:v>Loreto</c:v>
                </c:pt>
                <c:pt idx="10">
                  <c:v>Junín</c:v>
                </c:pt>
                <c:pt idx="11">
                  <c:v>Amazonas</c:v>
                </c:pt>
                <c:pt idx="12">
                  <c:v>Huánuco</c:v>
                </c:pt>
                <c:pt idx="13">
                  <c:v>Apurímac</c:v>
                </c:pt>
                <c:pt idx="14">
                  <c:v>Pasco</c:v>
                </c:pt>
                <c:pt idx="15">
                  <c:v>Tumbes</c:v>
                </c:pt>
                <c:pt idx="16">
                  <c:v>Piura</c:v>
                </c:pt>
                <c:pt idx="17">
                  <c:v>Ucayali</c:v>
                </c:pt>
                <c:pt idx="18">
                  <c:v>Cusco</c:v>
                </c:pt>
                <c:pt idx="19">
                  <c:v>Lima</c:v>
                </c:pt>
                <c:pt idx="20">
                  <c:v>Ica</c:v>
                </c:pt>
                <c:pt idx="21">
                  <c:v>Cajamarca</c:v>
                </c:pt>
              </c:strCache>
            </c:strRef>
          </c:cat>
          <c:val>
            <c:numRef>
              <c:f>'CDB Dpto'!$O$7:$O$28</c:f>
              <c:numCache>
                <c:formatCode>#,##0.0</c:formatCode>
                <c:ptCount val="22"/>
                <c:pt idx="0">
                  <c:v>0.56566346820325897</c:v>
                </c:pt>
                <c:pt idx="1">
                  <c:v>0.87016798071613299</c:v>
                </c:pt>
                <c:pt idx="2">
                  <c:v>0.11723283761261277</c:v>
                </c:pt>
                <c:pt idx="3">
                  <c:v>0.22529900508897552</c:v>
                </c:pt>
                <c:pt idx="4">
                  <c:v>0.36614525390523189</c:v>
                </c:pt>
                <c:pt idx="5">
                  <c:v>1.5865821113868912</c:v>
                </c:pt>
                <c:pt idx="6">
                  <c:v>0.4589091826846502</c:v>
                </c:pt>
                <c:pt idx="7">
                  <c:v>0.69045355698542377</c:v>
                </c:pt>
                <c:pt idx="8">
                  <c:v>0.30894292048809968</c:v>
                </c:pt>
                <c:pt idx="9">
                  <c:v>2.0586493942632056</c:v>
                </c:pt>
                <c:pt idx="10">
                  <c:v>0.75117017743370829</c:v>
                </c:pt>
                <c:pt idx="11">
                  <c:v>0.57144631834017667</c:v>
                </c:pt>
                <c:pt idx="12">
                  <c:v>0.46722095993649304</c:v>
                </c:pt>
                <c:pt idx="13">
                  <c:v>0.15069990048378817</c:v>
                </c:pt>
                <c:pt idx="14">
                  <c:v>0.70248933489186294</c:v>
                </c:pt>
                <c:pt idx="15">
                  <c:v>0.40448609441028616</c:v>
                </c:pt>
                <c:pt idx="16">
                  <c:v>0.45674620277139644</c:v>
                </c:pt>
                <c:pt idx="17">
                  <c:v>0.82059513128949735</c:v>
                </c:pt>
                <c:pt idx="18">
                  <c:v>1.5613703825425127</c:v>
                </c:pt>
                <c:pt idx="19">
                  <c:v>3.2660133787672594</c:v>
                </c:pt>
                <c:pt idx="20">
                  <c:v>0.56856144443257217</c:v>
                </c:pt>
                <c:pt idx="21">
                  <c:v>0.47835658971165673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832088"/>
        <c:axId val="255832480"/>
      </c:barChart>
      <c:lineChart>
        <c:grouping val="standard"/>
        <c:varyColors val="0"/>
        <c:ser>
          <c:idx val="1"/>
          <c:order val="1"/>
          <c:tx>
            <c:strRef>
              <c:f>'CDB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'CDB Dpto'!$N$7:$N$28</c:f>
              <c:strCache>
                <c:ptCount val="22"/>
                <c:pt idx="0">
                  <c:v>Huancavelica</c:v>
                </c:pt>
                <c:pt idx="1">
                  <c:v>San Martín</c:v>
                </c:pt>
                <c:pt idx="2">
                  <c:v>Ayacucho</c:v>
                </c:pt>
                <c:pt idx="3">
                  <c:v>La Libertad</c:v>
                </c:pt>
                <c:pt idx="4">
                  <c:v>Lambayeque</c:v>
                </c:pt>
                <c:pt idx="5">
                  <c:v>Madre de Dios</c:v>
                </c:pt>
                <c:pt idx="6">
                  <c:v>Puno</c:v>
                </c:pt>
                <c:pt idx="7">
                  <c:v>Ancash</c:v>
                </c:pt>
                <c:pt idx="8">
                  <c:v>Arequipa</c:v>
                </c:pt>
                <c:pt idx="9">
                  <c:v>Loreto</c:v>
                </c:pt>
                <c:pt idx="10">
                  <c:v>Junín</c:v>
                </c:pt>
                <c:pt idx="11">
                  <c:v>Amazonas</c:v>
                </c:pt>
                <c:pt idx="12">
                  <c:v>Huánuco</c:v>
                </c:pt>
                <c:pt idx="13">
                  <c:v>Apurímac</c:v>
                </c:pt>
                <c:pt idx="14">
                  <c:v>Pasco</c:v>
                </c:pt>
                <c:pt idx="15">
                  <c:v>Tumbes</c:v>
                </c:pt>
                <c:pt idx="16">
                  <c:v>Piura</c:v>
                </c:pt>
                <c:pt idx="17">
                  <c:v>Ucayali</c:v>
                </c:pt>
                <c:pt idx="18">
                  <c:v>Cusco</c:v>
                </c:pt>
                <c:pt idx="19">
                  <c:v>Lima</c:v>
                </c:pt>
                <c:pt idx="20">
                  <c:v>Ica</c:v>
                </c:pt>
                <c:pt idx="21">
                  <c:v>Cajamarca</c:v>
                </c:pt>
              </c:strCache>
            </c:strRef>
          </c:cat>
          <c:val>
            <c:numRef>
              <c:f>'CDB Dpto'!$P$7:$P$28</c:f>
              <c:numCache>
                <c:formatCode>0%</c:formatCode>
                <c:ptCount val="22"/>
                <c:pt idx="0">
                  <c:v>0.87159240092952073</c:v>
                </c:pt>
                <c:pt idx="1">
                  <c:v>0.4456275379048964</c:v>
                </c:pt>
                <c:pt idx="2">
                  <c:v>0.44087246339043051</c:v>
                </c:pt>
                <c:pt idx="3">
                  <c:v>0.43483523298234122</c:v>
                </c:pt>
                <c:pt idx="4">
                  <c:v>0.42551329422941397</c:v>
                </c:pt>
                <c:pt idx="5">
                  <c:v>0.41709924039732704</c:v>
                </c:pt>
                <c:pt idx="6">
                  <c:v>0.40901725760231927</c:v>
                </c:pt>
                <c:pt idx="7">
                  <c:v>0.39039708795942529</c:v>
                </c:pt>
                <c:pt idx="8">
                  <c:v>0.3781569953463404</c:v>
                </c:pt>
                <c:pt idx="9">
                  <c:v>0.37523928435809661</c:v>
                </c:pt>
                <c:pt idx="10">
                  <c:v>0.37083121791874474</c:v>
                </c:pt>
                <c:pt idx="11">
                  <c:v>0.36875283904422201</c:v>
                </c:pt>
                <c:pt idx="12">
                  <c:v>0.36350781750772809</c:v>
                </c:pt>
                <c:pt idx="13">
                  <c:v>0.35803269689741579</c:v>
                </c:pt>
                <c:pt idx="14">
                  <c:v>0.3088357988073977</c:v>
                </c:pt>
                <c:pt idx="15">
                  <c:v>0.27841695036593722</c:v>
                </c:pt>
                <c:pt idx="16">
                  <c:v>0.27156480465388738</c:v>
                </c:pt>
                <c:pt idx="17">
                  <c:v>0.23942239843656699</c:v>
                </c:pt>
                <c:pt idx="18">
                  <c:v>0.21016861492601191</c:v>
                </c:pt>
                <c:pt idx="19">
                  <c:v>0.20996929476946896</c:v>
                </c:pt>
                <c:pt idx="20">
                  <c:v>0.19216200444462131</c:v>
                </c:pt>
                <c:pt idx="21">
                  <c:v>0.17245445790945493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833264"/>
        <c:axId val="255832872"/>
      </c:lineChart>
      <c:catAx>
        <c:axId val="255832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5832480"/>
        <c:crosses val="autoZero"/>
        <c:auto val="1"/>
        <c:lblAlgn val="ctr"/>
        <c:lblOffset val="100"/>
        <c:noMultiLvlLbl val="0"/>
      </c:catAx>
      <c:valAx>
        <c:axId val="2558324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558320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58328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5833264"/>
        <c:crosses val="max"/>
        <c:crossBetween val="between"/>
      </c:valAx>
      <c:catAx>
        <c:axId val="255833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58328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'PPF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'PPF Dpto'!$N$7:$N$30</c:f>
              <c:strCache>
                <c:ptCount val="24"/>
                <c:pt idx="0">
                  <c:v>Ancash</c:v>
                </c:pt>
                <c:pt idx="1">
                  <c:v>Arequipa</c:v>
                </c:pt>
                <c:pt idx="2">
                  <c:v>Cajamarca</c:v>
                </c:pt>
                <c:pt idx="3">
                  <c:v>Apurímac</c:v>
                </c:pt>
                <c:pt idx="4">
                  <c:v>Ica</c:v>
                </c:pt>
                <c:pt idx="5">
                  <c:v>Huánuco</c:v>
                </c:pt>
                <c:pt idx="6">
                  <c:v>Madre de Dios</c:v>
                </c:pt>
                <c:pt idx="7">
                  <c:v>Junín</c:v>
                </c:pt>
                <c:pt idx="8">
                  <c:v>Ayacucho</c:v>
                </c:pt>
                <c:pt idx="9">
                  <c:v>Huancavelica</c:v>
                </c:pt>
                <c:pt idx="10">
                  <c:v>Loreto</c:v>
                </c:pt>
                <c:pt idx="11">
                  <c:v>La Libertad</c:v>
                </c:pt>
                <c:pt idx="12">
                  <c:v>Lima</c:v>
                </c:pt>
                <c:pt idx="13">
                  <c:v>Cusco</c:v>
                </c:pt>
                <c:pt idx="14">
                  <c:v>Moquegua</c:v>
                </c:pt>
                <c:pt idx="15">
                  <c:v>Amazonas</c:v>
                </c:pt>
                <c:pt idx="16">
                  <c:v>Puno</c:v>
                </c:pt>
                <c:pt idx="17">
                  <c:v>San Martín</c:v>
                </c:pt>
                <c:pt idx="18">
                  <c:v>Pasco</c:v>
                </c:pt>
                <c:pt idx="19">
                  <c:v>Tumbes</c:v>
                </c:pt>
                <c:pt idx="20">
                  <c:v>Tacna</c:v>
                </c:pt>
                <c:pt idx="21">
                  <c:v>Ucayali</c:v>
                </c:pt>
                <c:pt idx="22">
                  <c:v>Piura</c:v>
                </c:pt>
                <c:pt idx="23">
                  <c:v>Lambayeque</c:v>
                </c:pt>
              </c:strCache>
            </c:strRef>
          </c:cat>
          <c:val>
            <c:numRef>
              <c:f>'PPF Dpto'!$O$7:$O$30</c:f>
              <c:numCache>
                <c:formatCode>#,##0.0</c:formatCode>
                <c:ptCount val="24"/>
                <c:pt idx="0">
                  <c:v>0.53222400055684438</c:v>
                </c:pt>
                <c:pt idx="1">
                  <c:v>0.86436225457251437</c:v>
                </c:pt>
                <c:pt idx="2">
                  <c:v>0.51806414384623345</c:v>
                </c:pt>
                <c:pt idx="3">
                  <c:v>0.45096329137137098</c:v>
                </c:pt>
                <c:pt idx="4">
                  <c:v>0.54478359291666489</c:v>
                </c:pt>
                <c:pt idx="5">
                  <c:v>0.52478341695788322</c:v>
                </c:pt>
                <c:pt idx="6">
                  <c:v>0.23449666084679804</c:v>
                </c:pt>
                <c:pt idx="7">
                  <c:v>0.47394265354153875</c:v>
                </c:pt>
                <c:pt idx="8">
                  <c:v>0.69498869787614248</c:v>
                </c:pt>
                <c:pt idx="9">
                  <c:v>0.2579320176852809</c:v>
                </c:pt>
                <c:pt idx="10">
                  <c:v>0.32569076304223221</c:v>
                </c:pt>
                <c:pt idx="11">
                  <c:v>0.75344986825325933</c:v>
                </c:pt>
                <c:pt idx="12">
                  <c:v>6.381136535345509</c:v>
                </c:pt>
                <c:pt idx="13">
                  <c:v>0.59659666002449518</c:v>
                </c:pt>
                <c:pt idx="14">
                  <c:v>0.19821887394353208</c:v>
                </c:pt>
                <c:pt idx="15">
                  <c:v>0.316419383405868</c:v>
                </c:pt>
                <c:pt idx="16">
                  <c:v>0.61665395792355149</c:v>
                </c:pt>
                <c:pt idx="17">
                  <c:v>0.50152639780881569</c:v>
                </c:pt>
                <c:pt idx="18">
                  <c:v>0.27982551297766972</c:v>
                </c:pt>
                <c:pt idx="19">
                  <c:v>0.24742217446413137</c:v>
                </c:pt>
                <c:pt idx="20">
                  <c:v>0.25602625607964596</c:v>
                </c:pt>
                <c:pt idx="21">
                  <c:v>0.38044157340477847</c:v>
                </c:pt>
                <c:pt idx="22">
                  <c:v>0.69992184289501835</c:v>
                </c:pt>
                <c:pt idx="23">
                  <c:v>0.70467771364500886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570704"/>
        <c:axId val="255571096"/>
      </c:barChart>
      <c:lineChart>
        <c:grouping val="standard"/>
        <c:varyColors val="0"/>
        <c:ser>
          <c:idx val="1"/>
          <c:order val="1"/>
          <c:tx>
            <c:strRef>
              <c:f>'PPF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'PPF Dpto'!$N$7:$N$30</c:f>
              <c:strCache>
                <c:ptCount val="24"/>
                <c:pt idx="0">
                  <c:v>Ancash</c:v>
                </c:pt>
                <c:pt idx="1">
                  <c:v>Arequipa</c:v>
                </c:pt>
                <c:pt idx="2">
                  <c:v>Cajamarca</c:v>
                </c:pt>
                <c:pt idx="3">
                  <c:v>Apurímac</c:v>
                </c:pt>
                <c:pt idx="4">
                  <c:v>Ica</c:v>
                </c:pt>
                <c:pt idx="5">
                  <c:v>Huánuco</c:v>
                </c:pt>
                <c:pt idx="6">
                  <c:v>Madre de Dios</c:v>
                </c:pt>
                <c:pt idx="7">
                  <c:v>Junín</c:v>
                </c:pt>
                <c:pt idx="8">
                  <c:v>Ayacucho</c:v>
                </c:pt>
                <c:pt idx="9">
                  <c:v>Huancavelica</c:v>
                </c:pt>
                <c:pt idx="10">
                  <c:v>Loreto</c:v>
                </c:pt>
                <c:pt idx="11">
                  <c:v>La Libertad</c:v>
                </c:pt>
                <c:pt idx="12">
                  <c:v>Lima</c:v>
                </c:pt>
                <c:pt idx="13">
                  <c:v>Cusco</c:v>
                </c:pt>
                <c:pt idx="14">
                  <c:v>Moquegua</c:v>
                </c:pt>
                <c:pt idx="15">
                  <c:v>Amazonas</c:v>
                </c:pt>
                <c:pt idx="16">
                  <c:v>Puno</c:v>
                </c:pt>
                <c:pt idx="17">
                  <c:v>San Martín</c:v>
                </c:pt>
                <c:pt idx="18">
                  <c:v>Pasco</c:v>
                </c:pt>
                <c:pt idx="19">
                  <c:v>Tumbes</c:v>
                </c:pt>
                <c:pt idx="20">
                  <c:v>Tacna</c:v>
                </c:pt>
                <c:pt idx="21">
                  <c:v>Ucayali</c:v>
                </c:pt>
                <c:pt idx="22">
                  <c:v>Piura</c:v>
                </c:pt>
                <c:pt idx="23">
                  <c:v>Lambayeque</c:v>
                </c:pt>
              </c:strCache>
            </c:strRef>
          </c:cat>
          <c:val>
            <c:numRef>
              <c:f>'PPF Dpto'!$P$7:$P$30</c:f>
              <c:numCache>
                <c:formatCode>0%</c:formatCode>
                <c:ptCount val="24"/>
                <c:pt idx="0">
                  <c:v>0.40594133455535686</c:v>
                </c:pt>
                <c:pt idx="1">
                  <c:v>0.38470540292240851</c:v>
                </c:pt>
                <c:pt idx="2">
                  <c:v>0.38382002095652223</c:v>
                </c:pt>
                <c:pt idx="3">
                  <c:v>0.37582028108925997</c:v>
                </c:pt>
                <c:pt idx="4">
                  <c:v>0.36716100974789601</c:v>
                </c:pt>
                <c:pt idx="5">
                  <c:v>0.36481623883836506</c:v>
                </c:pt>
                <c:pt idx="6">
                  <c:v>0.36302321500228046</c:v>
                </c:pt>
                <c:pt idx="7">
                  <c:v>0.35111466728714708</c:v>
                </c:pt>
                <c:pt idx="8">
                  <c:v>0.350610398857921</c:v>
                </c:pt>
                <c:pt idx="9">
                  <c:v>0.34943414368140674</c:v>
                </c:pt>
                <c:pt idx="10">
                  <c:v>0.34768236819532283</c:v>
                </c:pt>
                <c:pt idx="11">
                  <c:v>0.34460987806505233</c:v>
                </c:pt>
                <c:pt idx="12">
                  <c:v>0.34320142450260038</c:v>
                </c:pt>
                <c:pt idx="13">
                  <c:v>0.3400934321721838</c:v>
                </c:pt>
                <c:pt idx="14">
                  <c:v>0.333725966599488</c:v>
                </c:pt>
                <c:pt idx="15">
                  <c:v>0.32785768222327361</c:v>
                </c:pt>
                <c:pt idx="16">
                  <c:v>0.32754729017563705</c:v>
                </c:pt>
                <c:pt idx="17">
                  <c:v>0.31275811183168428</c:v>
                </c:pt>
                <c:pt idx="18">
                  <c:v>0.31240916396041285</c:v>
                </c:pt>
                <c:pt idx="19">
                  <c:v>0.3082769739534677</c:v>
                </c:pt>
                <c:pt idx="20">
                  <c:v>0.30622256518779434</c:v>
                </c:pt>
                <c:pt idx="21">
                  <c:v>0.30488473379176861</c:v>
                </c:pt>
                <c:pt idx="22">
                  <c:v>0.2999601192324699</c:v>
                </c:pt>
                <c:pt idx="23">
                  <c:v>0.27424904626459928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571880"/>
        <c:axId val="255571488"/>
      </c:lineChart>
      <c:catAx>
        <c:axId val="25557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5571096"/>
        <c:crosses val="autoZero"/>
        <c:auto val="1"/>
        <c:lblAlgn val="ctr"/>
        <c:lblOffset val="100"/>
        <c:noMultiLvlLbl val="0"/>
      </c:catAx>
      <c:valAx>
        <c:axId val="2555710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555707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55714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5571880"/>
        <c:crosses val="max"/>
        <c:crossBetween val="between"/>
      </c:valAx>
      <c:catAx>
        <c:axId val="255571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55714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'BFH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'BFH Dpto'!$N$7:$N$8</c:f>
              <c:strCache>
                <c:ptCount val="2"/>
                <c:pt idx="0">
                  <c:v>Lima</c:v>
                </c:pt>
                <c:pt idx="1">
                  <c:v>Piura</c:v>
                </c:pt>
              </c:strCache>
            </c:strRef>
          </c:cat>
          <c:val>
            <c:numRef>
              <c:f>'BFH Dpto'!$O$7:$O$8</c:f>
              <c:numCache>
                <c:formatCode>#,##0.0</c:formatCode>
                <c:ptCount val="2"/>
                <c:pt idx="0">
                  <c:v>795.88271556368375</c:v>
                </c:pt>
                <c:pt idx="1">
                  <c:v>2.6776000324345194E-2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834048"/>
        <c:axId val="255572272"/>
      </c:barChart>
      <c:lineChart>
        <c:grouping val="standard"/>
        <c:varyColors val="0"/>
        <c:ser>
          <c:idx val="1"/>
          <c:order val="1"/>
          <c:tx>
            <c:strRef>
              <c:f>'BFH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'BFH Dpto'!$N$7:$N$8</c:f>
              <c:strCache>
                <c:ptCount val="2"/>
                <c:pt idx="0">
                  <c:v>Lima</c:v>
                </c:pt>
                <c:pt idx="1">
                  <c:v>Piura</c:v>
                </c:pt>
              </c:strCache>
            </c:strRef>
          </c:cat>
          <c:val>
            <c:numRef>
              <c:f>'BFH Dpto'!$P$7:$P$8</c:f>
              <c:numCache>
                <c:formatCode>0%</c:formatCode>
                <c:ptCount val="2"/>
                <c:pt idx="0">
                  <c:v>0.62735769164649824</c:v>
                </c:pt>
                <c:pt idx="1">
                  <c:v>0.38194682649128714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573056"/>
        <c:axId val="255572664"/>
      </c:lineChart>
      <c:catAx>
        <c:axId val="25583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5572272"/>
        <c:crosses val="autoZero"/>
        <c:auto val="1"/>
        <c:lblAlgn val="ctr"/>
        <c:lblOffset val="100"/>
        <c:noMultiLvlLbl val="0"/>
      </c:catAx>
      <c:valAx>
        <c:axId val="2555722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558340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55726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5573056"/>
        <c:crosses val="max"/>
        <c:crossBetween val="between"/>
      </c:valAx>
      <c:catAx>
        <c:axId val="255573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55726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'HU Dpto'!$N$7:$N$15</c:f>
              <c:strCache>
                <c:ptCount val="9"/>
                <c:pt idx="0">
                  <c:v>Huancavelica</c:v>
                </c:pt>
                <c:pt idx="1">
                  <c:v>Cusco</c:v>
                </c:pt>
                <c:pt idx="2">
                  <c:v>Piura</c:v>
                </c:pt>
                <c:pt idx="3">
                  <c:v>Junín</c:v>
                </c:pt>
                <c:pt idx="4">
                  <c:v>Lima</c:v>
                </c:pt>
                <c:pt idx="5">
                  <c:v>Loreto</c:v>
                </c:pt>
                <c:pt idx="6">
                  <c:v>Arequipa</c:v>
                </c:pt>
                <c:pt idx="7">
                  <c:v>Pasco</c:v>
                </c:pt>
                <c:pt idx="8">
                  <c:v>San Martín</c:v>
                </c:pt>
              </c:strCache>
            </c:strRef>
          </c:cat>
          <c:val>
            <c:numRef>
              <c:f>'HU Dpto'!$O$7:$O$15</c:f>
              <c:numCache>
                <c:formatCode>#,##0.0</c:formatCode>
                <c:ptCount val="9"/>
                <c:pt idx="0">
                  <c:v>0.21430229000000001</c:v>
                </c:pt>
                <c:pt idx="1">
                  <c:v>2.9768327696324155</c:v>
                </c:pt>
                <c:pt idx="2">
                  <c:v>1.732299990274664E-2</c:v>
                </c:pt>
                <c:pt idx="3">
                  <c:v>3.112113007109165E-2</c:v>
                </c:pt>
                <c:pt idx="4">
                  <c:v>1.6292921129800062</c:v>
                </c:pt>
                <c:pt idx="5">
                  <c:v>1.0999999999999999E-2</c:v>
                </c:pt>
                <c:pt idx="6">
                  <c:v>1.8688779999999999E-2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573840"/>
        <c:axId val="255574232"/>
      </c:barChart>
      <c:lineChart>
        <c:grouping val="standard"/>
        <c:varyColors val="0"/>
        <c:ser>
          <c:idx val="1"/>
          <c:order val="1"/>
          <c:tx>
            <c:strRef>
              <c:f>'HU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'HU Dpto'!$N$7:$N$15</c:f>
              <c:strCache>
                <c:ptCount val="9"/>
                <c:pt idx="0">
                  <c:v>Huancavelica</c:v>
                </c:pt>
                <c:pt idx="1">
                  <c:v>Cusco</c:v>
                </c:pt>
                <c:pt idx="2">
                  <c:v>Piura</c:v>
                </c:pt>
                <c:pt idx="3">
                  <c:v>Junín</c:v>
                </c:pt>
                <c:pt idx="4">
                  <c:v>Lima</c:v>
                </c:pt>
                <c:pt idx="5">
                  <c:v>Loreto</c:v>
                </c:pt>
                <c:pt idx="6">
                  <c:v>Arequipa</c:v>
                </c:pt>
                <c:pt idx="7">
                  <c:v>Pasco</c:v>
                </c:pt>
                <c:pt idx="8">
                  <c:v>San Martín</c:v>
                </c:pt>
              </c:strCache>
            </c:strRef>
          </c:cat>
          <c:val>
            <c:numRef>
              <c:f>'HU Dpto'!$P$7:$P$15</c:f>
              <c:numCache>
                <c:formatCode>0%</c:formatCode>
                <c:ptCount val="9"/>
                <c:pt idx="0">
                  <c:v>0.87649915336730777</c:v>
                </c:pt>
                <c:pt idx="1">
                  <c:v>0.76202685690994332</c:v>
                </c:pt>
                <c:pt idx="2">
                  <c:v>0.37553382693634463</c:v>
                </c:pt>
                <c:pt idx="3">
                  <c:v>0.21205313449139518</c:v>
                </c:pt>
                <c:pt idx="4">
                  <c:v>0.20110285733082356</c:v>
                </c:pt>
                <c:pt idx="5">
                  <c:v>6.4613523022973032E-2</c:v>
                </c:pt>
                <c:pt idx="6">
                  <c:v>3.803418212012178E-2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575016"/>
        <c:axId val="255574624"/>
      </c:lineChart>
      <c:catAx>
        <c:axId val="25557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5574232"/>
        <c:crosses val="autoZero"/>
        <c:auto val="1"/>
        <c:lblAlgn val="ctr"/>
        <c:lblOffset val="100"/>
        <c:noMultiLvlLbl val="0"/>
      </c:catAx>
      <c:valAx>
        <c:axId val="2555742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555738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55746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5575016"/>
        <c:crosses val="max"/>
        <c:crossBetween val="between"/>
      </c:valAx>
      <c:catAx>
        <c:axId val="255575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55746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'TT Dpto'!$N$7:$N$31</c:f>
              <c:strCache>
                <c:ptCount val="25"/>
                <c:pt idx="0">
                  <c:v>La Libertad</c:v>
                </c:pt>
                <c:pt idx="1">
                  <c:v>Madre de Dios</c:v>
                </c:pt>
                <c:pt idx="2">
                  <c:v>Cusco</c:v>
                </c:pt>
                <c:pt idx="3">
                  <c:v>Ayacucho</c:v>
                </c:pt>
                <c:pt idx="4">
                  <c:v>Amazonas</c:v>
                </c:pt>
                <c:pt idx="5">
                  <c:v>Huancavelica</c:v>
                </c:pt>
                <c:pt idx="6">
                  <c:v>Apurímac</c:v>
                </c:pt>
                <c:pt idx="7">
                  <c:v>Puno</c:v>
                </c:pt>
                <c:pt idx="8">
                  <c:v>Cajamarca</c:v>
                </c:pt>
                <c:pt idx="9">
                  <c:v>Junín</c:v>
                </c:pt>
                <c:pt idx="10">
                  <c:v>Arequipa</c:v>
                </c:pt>
                <c:pt idx="11">
                  <c:v>Provincia Constitucional del Callao</c:v>
                </c:pt>
                <c:pt idx="12">
                  <c:v>Loreto</c:v>
                </c:pt>
                <c:pt idx="13">
                  <c:v>Ancash</c:v>
                </c:pt>
                <c:pt idx="14">
                  <c:v>Piura</c:v>
                </c:pt>
                <c:pt idx="15">
                  <c:v>San Martín</c:v>
                </c:pt>
                <c:pt idx="16">
                  <c:v>Lima</c:v>
                </c:pt>
                <c:pt idx="17">
                  <c:v>Ica</c:v>
                </c:pt>
                <c:pt idx="18">
                  <c:v>Huánuco</c:v>
                </c:pt>
                <c:pt idx="19">
                  <c:v>Tumbes</c:v>
                </c:pt>
                <c:pt idx="20">
                  <c:v>Ucayali</c:v>
                </c:pt>
                <c:pt idx="21">
                  <c:v>Tacna</c:v>
                </c:pt>
                <c:pt idx="22">
                  <c:v>Lambayeque</c:v>
                </c:pt>
                <c:pt idx="23">
                  <c:v>Moquegua</c:v>
                </c:pt>
                <c:pt idx="24">
                  <c:v>Pasco</c:v>
                </c:pt>
              </c:strCache>
            </c:strRef>
          </c:cat>
          <c:val>
            <c:numRef>
              <c:f>'TT Dpto'!$O$7:$O$31</c:f>
              <c:numCache>
                <c:formatCode>#,##0.0</c:formatCode>
                <c:ptCount val="25"/>
                <c:pt idx="0">
                  <c:v>143.35548107394558</c:v>
                </c:pt>
                <c:pt idx="1">
                  <c:v>131.29169989079705</c:v>
                </c:pt>
                <c:pt idx="2">
                  <c:v>461.54961893246838</c:v>
                </c:pt>
                <c:pt idx="3">
                  <c:v>190.1517295696168</c:v>
                </c:pt>
                <c:pt idx="4">
                  <c:v>141.14100711684554</c:v>
                </c:pt>
                <c:pt idx="5">
                  <c:v>155.89358240447552</c:v>
                </c:pt>
                <c:pt idx="6">
                  <c:v>79.952574214785272</c:v>
                </c:pt>
                <c:pt idx="7">
                  <c:v>239.4328743858236</c:v>
                </c:pt>
                <c:pt idx="8">
                  <c:v>197.04526631237982</c:v>
                </c:pt>
                <c:pt idx="9">
                  <c:v>100.07830863173652</c:v>
                </c:pt>
                <c:pt idx="10">
                  <c:v>117.91124119702943</c:v>
                </c:pt>
                <c:pt idx="11">
                  <c:v>10.037332636438476</c:v>
                </c:pt>
                <c:pt idx="12">
                  <c:v>38.75645546239241</c:v>
                </c:pt>
                <c:pt idx="13">
                  <c:v>61.110699327817386</c:v>
                </c:pt>
                <c:pt idx="14">
                  <c:v>131.78089825553997</c:v>
                </c:pt>
                <c:pt idx="15">
                  <c:v>120.85788109838045</c:v>
                </c:pt>
                <c:pt idx="16">
                  <c:v>339.71530153578578</c:v>
                </c:pt>
                <c:pt idx="17">
                  <c:v>19.825723250260591</c:v>
                </c:pt>
                <c:pt idx="18">
                  <c:v>63.382219278708128</c:v>
                </c:pt>
                <c:pt idx="19">
                  <c:v>16.506264765328162</c:v>
                </c:pt>
                <c:pt idx="20">
                  <c:v>49.314167583504627</c:v>
                </c:pt>
                <c:pt idx="21">
                  <c:v>13.194213459219997</c:v>
                </c:pt>
                <c:pt idx="22">
                  <c:v>19.127002704624619</c:v>
                </c:pt>
                <c:pt idx="23">
                  <c:v>5.5990337606426301</c:v>
                </c:pt>
                <c:pt idx="24">
                  <c:v>20.018609718170847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575800"/>
        <c:axId val="255576192"/>
      </c:barChart>
      <c:lineChart>
        <c:grouping val="standard"/>
        <c:varyColors val="0"/>
        <c:ser>
          <c:idx val="1"/>
          <c:order val="1"/>
          <c:tx>
            <c:strRef>
              <c:f>'TT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'TT Dpto'!$N$7:$N$31</c:f>
              <c:strCache>
                <c:ptCount val="25"/>
                <c:pt idx="0">
                  <c:v>La Libertad</c:v>
                </c:pt>
                <c:pt idx="1">
                  <c:v>Madre de Dios</c:v>
                </c:pt>
                <c:pt idx="2">
                  <c:v>Cusco</c:v>
                </c:pt>
                <c:pt idx="3">
                  <c:v>Ayacucho</c:v>
                </c:pt>
                <c:pt idx="4">
                  <c:v>Amazonas</c:v>
                </c:pt>
                <c:pt idx="5">
                  <c:v>Huancavelica</c:v>
                </c:pt>
                <c:pt idx="6">
                  <c:v>Apurímac</c:v>
                </c:pt>
                <c:pt idx="7">
                  <c:v>Puno</c:v>
                </c:pt>
                <c:pt idx="8">
                  <c:v>Cajamarca</c:v>
                </c:pt>
                <c:pt idx="9">
                  <c:v>Junín</c:v>
                </c:pt>
                <c:pt idx="10">
                  <c:v>Arequipa</c:v>
                </c:pt>
                <c:pt idx="11">
                  <c:v>Provincia Constitucional del Callao</c:v>
                </c:pt>
                <c:pt idx="12">
                  <c:v>Loreto</c:v>
                </c:pt>
                <c:pt idx="13">
                  <c:v>Ancash</c:v>
                </c:pt>
                <c:pt idx="14">
                  <c:v>Piura</c:v>
                </c:pt>
                <c:pt idx="15">
                  <c:v>San Martín</c:v>
                </c:pt>
                <c:pt idx="16">
                  <c:v>Lima</c:v>
                </c:pt>
                <c:pt idx="17">
                  <c:v>Ica</c:v>
                </c:pt>
                <c:pt idx="18">
                  <c:v>Huánuco</c:v>
                </c:pt>
                <c:pt idx="19">
                  <c:v>Tumbes</c:v>
                </c:pt>
                <c:pt idx="20">
                  <c:v>Ucayali</c:v>
                </c:pt>
                <c:pt idx="21">
                  <c:v>Tacna</c:v>
                </c:pt>
                <c:pt idx="22">
                  <c:v>Lambayeque</c:v>
                </c:pt>
                <c:pt idx="23">
                  <c:v>Moquegua</c:v>
                </c:pt>
                <c:pt idx="24">
                  <c:v>Pasco</c:v>
                </c:pt>
              </c:strCache>
            </c:strRef>
          </c:cat>
          <c:val>
            <c:numRef>
              <c:f>'TT Dpto'!$P$7:$P$31</c:f>
              <c:numCache>
                <c:formatCode>0%</c:formatCode>
                <c:ptCount val="25"/>
                <c:pt idx="0">
                  <c:v>0.47161260583233788</c:v>
                </c:pt>
                <c:pt idx="1">
                  <c:v>0.46719931879668852</c:v>
                </c:pt>
                <c:pt idx="2">
                  <c:v>0.39669218465056227</c:v>
                </c:pt>
                <c:pt idx="3">
                  <c:v>0.38938124187195433</c:v>
                </c:pt>
                <c:pt idx="4">
                  <c:v>0.38904231873644124</c:v>
                </c:pt>
                <c:pt idx="5">
                  <c:v>0.3692365268499832</c:v>
                </c:pt>
                <c:pt idx="6">
                  <c:v>0.3077718075318806</c:v>
                </c:pt>
                <c:pt idx="7">
                  <c:v>0.29267196885857977</c:v>
                </c:pt>
                <c:pt idx="8">
                  <c:v>0.29202465410105449</c:v>
                </c:pt>
                <c:pt idx="9">
                  <c:v>0.28402716939402867</c:v>
                </c:pt>
                <c:pt idx="10">
                  <c:v>0.27486356113670019</c:v>
                </c:pt>
                <c:pt idx="11">
                  <c:v>0.27193419558040643</c:v>
                </c:pt>
                <c:pt idx="12">
                  <c:v>0.26655968270273928</c:v>
                </c:pt>
                <c:pt idx="13">
                  <c:v>0.2602530637072209</c:v>
                </c:pt>
                <c:pt idx="14">
                  <c:v>0.25618064994376338</c:v>
                </c:pt>
                <c:pt idx="15">
                  <c:v>0.23635095246572704</c:v>
                </c:pt>
                <c:pt idx="16">
                  <c:v>0.22198136110048422</c:v>
                </c:pt>
                <c:pt idx="17">
                  <c:v>0.2153430566754167</c:v>
                </c:pt>
                <c:pt idx="18">
                  <c:v>0.18276798528768695</c:v>
                </c:pt>
                <c:pt idx="19">
                  <c:v>0.17159472696519296</c:v>
                </c:pt>
                <c:pt idx="20">
                  <c:v>0.1607867973611396</c:v>
                </c:pt>
                <c:pt idx="21">
                  <c:v>0.15852630662353254</c:v>
                </c:pt>
                <c:pt idx="22">
                  <c:v>0.12592763117508315</c:v>
                </c:pt>
                <c:pt idx="23">
                  <c:v>0.10298821209886284</c:v>
                </c:pt>
                <c:pt idx="24">
                  <c:v>9.5073553349467751E-2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576976"/>
        <c:axId val="255576584"/>
      </c:lineChart>
      <c:catAx>
        <c:axId val="255575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5576192"/>
        <c:crosses val="autoZero"/>
        <c:auto val="1"/>
        <c:lblAlgn val="ctr"/>
        <c:lblOffset val="100"/>
        <c:noMultiLvlLbl val="0"/>
      </c:catAx>
      <c:valAx>
        <c:axId val="2555761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555758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55765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5576976"/>
        <c:crosses val="max"/>
        <c:crossBetween val="between"/>
      </c:valAx>
      <c:catAx>
        <c:axId val="25557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55765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'CPE Dpto'!$O$7:$O$8</c:f>
              <c:numCache>
                <c:formatCode>#,##0.0</c:formatCode>
                <c:ptCount val="2"/>
                <c:pt idx="0">
                  <c:v>62.9705951477968</c:v>
                </c:pt>
                <c:pt idx="1">
                  <c:v>0.4384963424884612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543208"/>
        <c:axId val="266543600"/>
      </c:barChart>
      <c:lineChart>
        <c:grouping val="standard"/>
        <c:varyColors val="0"/>
        <c:ser>
          <c:idx val="1"/>
          <c:order val="1"/>
          <c:tx>
            <c:strRef>
              <c:f>'CPE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'CPE Dpto'!$P$7:$P$8</c:f>
              <c:numCache>
                <c:formatCode>0%</c:formatCode>
                <c:ptCount val="2"/>
                <c:pt idx="0">
                  <c:v>0.43060719305932582</c:v>
                </c:pt>
                <c:pt idx="1">
                  <c:v>0.25214502887096801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544384"/>
        <c:axId val="266543992"/>
      </c:lineChart>
      <c:catAx>
        <c:axId val="266543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66543600"/>
        <c:crosses val="autoZero"/>
        <c:auto val="1"/>
        <c:lblAlgn val="ctr"/>
        <c:lblOffset val="100"/>
        <c:noMultiLvlLbl val="0"/>
      </c:catAx>
      <c:valAx>
        <c:axId val="2665436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65432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665439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6544384"/>
        <c:crosses val="max"/>
        <c:crossBetween val="between"/>
      </c:valAx>
      <c:catAx>
        <c:axId val="266544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65439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'OC Dpto'!$N$7:$N$9</c:f>
              <c:strCache>
                <c:ptCount val="3"/>
                <c:pt idx="0">
                  <c:v>Lima</c:v>
                </c:pt>
                <c:pt idx="1">
                  <c:v>Piura</c:v>
                </c:pt>
                <c:pt idx="2">
                  <c:v>Embajadas en el Exterior</c:v>
                </c:pt>
              </c:strCache>
            </c:strRef>
          </c:cat>
          <c:val>
            <c:numRef>
              <c:f>'OC Dpto'!$O$7:$O$9</c:f>
              <c:numCache>
                <c:formatCode>#,##0.0</c:formatCode>
                <c:ptCount val="3"/>
                <c:pt idx="0">
                  <c:v>53.024500364150867</c:v>
                </c:pt>
                <c:pt idx="1">
                  <c:v>4.1859859764514118E-2</c:v>
                </c:pt>
                <c:pt idx="2">
                  <c:v>7.9310191188407879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545168"/>
        <c:axId val="266545560"/>
      </c:barChart>
      <c:lineChart>
        <c:grouping val="standard"/>
        <c:varyColors val="0"/>
        <c:ser>
          <c:idx val="1"/>
          <c:order val="1"/>
          <c:tx>
            <c:strRef>
              <c:f>'OC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'OC Dpto'!$N$7:$N$9</c:f>
              <c:strCache>
                <c:ptCount val="3"/>
                <c:pt idx="0">
                  <c:v>Lima</c:v>
                </c:pt>
                <c:pt idx="1">
                  <c:v>Piura</c:v>
                </c:pt>
                <c:pt idx="2">
                  <c:v>Embajadas en el Exterior</c:v>
                </c:pt>
              </c:strCache>
            </c:strRef>
          </c:cat>
          <c:val>
            <c:numRef>
              <c:f>'OC Dpto'!$P$7:$P$9</c:f>
              <c:numCache>
                <c:formatCode>0%</c:formatCode>
                <c:ptCount val="3"/>
                <c:pt idx="0">
                  <c:v>0.50407136995512836</c:v>
                </c:pt>
                <c:pt idx="1">
                  <c:v>0.37257778913160533</c:v>
                </c:pt>
                <c:pt idx="2">
                  <c:v>0.25196551911620674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546344"/>
        <c:axId val="266545952"/>
      </c:lineChart>
      <c:catAx>
        <c:axId val="26654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66545560"/>
        <c:crosses val="autoZero"/>
        <c:auto val="1"/>
        <c:lblAlgn val="ctr"/>
        <c:lblOffset val="100"/>
        <c:noMultiLvlLbl val="0"/>
      </c:catAx>
      <c:valAx>
        <c:axId val="2665455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65451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665459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6546344"/>
        <c:crosses val="max"/>
        <c:crossBetween val="between"/>
      </c:valAx>
      <c:catAx>
        <c:axId val="266546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65459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'UNI Dpto'!$N$7:$N$31</c:f>
              <c:strCache>
                <c:ptCount val="25"/>
                <c:pt idx="0">
                  <c:v>La Libertad</c:v>
                </c:pt>
                <c:pt idx="1">
                  <c:v>Piura</c:v>
                </c:pt>
                <c:pt idx="2">
                  <c:v>Tumbes</c:v>
                </c:pt>
                <c:pt idx="3">
                  <c:v>Loreto</c:v>
                </c:pt>
                <c:pt idx="4">
                  <c:v>Ica</c:v>
                </c:pt>
                <c:pt idx="5">
                  <c:v>Arequipa</c:v>
                </c:pt>
                <c:pt idx="6">
                  <c:v>Tacna</c:v>
                </c:pt>
                <c:pt idx="7">
                  <c:v>Huánuco</c:v>
                </c:pt>
                <c:pt idx="8">
                  <c:v>Lima</c:v>
                </c:pt>
                <c:pt idx="9">
                  <c:v>Huancavelica</c:v>
                </c:pt>
                <c:pt idx="10">
                  <c:v>Provincia Constitucional del Callao</c:v>
                </c:pt>
                <c:pt idx="11">
                  <c:v>Cusco</c:v>
                </c:pt>
                <c:pt idx="12">
                  <c:v>Junín</c:v>
                </c:pt>
                <c:pt idx="13">
                  <c:v>Amazonas</c:v>
                </c:pt>
                <c:pt idx="14">
                  <c:v>Lambayeque</c:v>
                </c:pt>
                <c:pt idx="15">
                  <c:v>Puno</c:v>
                </c:pt>
                <c:pt idx="16">
                  <c:v>Ucayali</c:v>
                </c:pt>
                <c:pt idx="17">
                  <c:v>Ancash</c:v>
                </c:pt>
                <c:pt idx="18">
                  <c:v>Pasco</c:v>
                </c:pt>
                <c:pt idx="19">
                  <c:v>Ayacucho</c:v>
                </c:pt>
                <c:pt idx="20">
                  <c:v>Cajamarca</c:v>
                </c:pt>
                <c:pt idx="21">
                  <c:v>San Martín</c:v>
                </c:pt>
                <c:pt idx="22">
                  <c:v>Madre de Dios</c:v>
                </c:pt>
                <c:pt idx="23">
                  <c:v>Apurímac</c:v>
                </c:pt>
                <c:pt idx="24">
                  <c:v>Moquegua</c:v>
                </c:pt>
              </c:strCache>
            </c:strRef>
          </c:cat>
          <c:val>
            <c:numRef>
              <c:f>'UNI Dpto'!$O$7:$O$31</c:f>
              <c:numCache>
                <c:formatCode>#,##0.0</c:formatCode>
                <c:ptCount val="25"/>
                <c:pt idx="0">
                  <c:v>33.980225762764476</c:v>
                </c:pt>
                <c:pt idx="1">
                  <c:v>32.708124780932437</c:v>
                </c:pt>
                <c:pt idx="2">
                  <c:v>17.657170665644212</c:v>
                </c:pt>
                <c:pt idx="3">
                  <c:v>21.082778541319474</c:v>
                </c:pt>
                <c:pt idx="4">
                  <c:v>39.287279218580721</c:v>
                </c:pt>
                <c:pt idx="5">
                  <c:v>35.506010141196207</c:v>
                </c:pt>
                <c:pt idx="6">
                  <c:v>14.874003845094277</c:v>
                </c:pt>
                <c:pt idx="7">
                  <c:v>28.037165647226928</c:v>
                </c:pt>
                <c:pt idx="8">
                  <c:v>211.21398122431108</c:v>
                </c:pt>
                <c:pt idx="9">
                  <c:v>13.047076250288175</c:v>
                </c:pt>
                <c:pt idx="10">
                  <c:v>20.231181377881839</c:v>
                </c:pt>
                <c:pt idx="11">
                  <c:v>33.580096896197269</c:v>
                </c:pt>
                <c:pt idx="12">
                  <c:v>20.176486080927656</c:v>
                </c:pt>
                <c:pt idx="13">
                  <c:v>8.3152309148568744</c:v>
                </c:pt>
                <c:pt idx="14">
                  <c:v>24.561432275842819</c:v>
                </c:pt>
                <c:pt idx="15">
                  <c:v>36.111707397930871</c:v>
                </c:pt>
                <c:pt idx="16">
                  <c:v>12.89419861643392</c:v>
                </c:pt>
                <c:pt idx="17">
                  <c:v>16.857012513908643</c:v>
                </c:pt>
                <c:pt idx="18">
                  <c:v>13.357028912501793</c:v>
                </c:pt>
                <c:pt idx="19">
                  <c:v>21.141509283129974</c:v>
                </c:pt>
                <c:pt idx="20">
                  <c:v>17.674954798674779</c:v>
                </c:pt>
                <c:pt idx="21">
                  <c:v>8.1647072809728538</c:v>
                </c:pt>
                <c:pt idx="22">
                  <c:v>5.4992828100764983</c:v>
                </c:pt>
                <c:pt idx="23">
                  <c:v>5.8379568320301711</c:v>
                </c:pt>
                <c:pt idx="24">
                  <c:v>2.8113065258403367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547128"/>
        <c:axId val="266547520"/>
      </c:barChart>
      <c:lineChart>
        <c:grouping val="standard"/>
        <c:varyColors val="0"/>
        <c:ser>
          <c:idx val="1"/>
          <c:order val="1"/>
          <c:tx>
            <c:strRef>
              <c:f>'UNI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'UNI Dpto'!$N$7:$N$31</c:f>
              <c:strCache>
                <c:ptCount val="25"/>
                <c:pt idx="0">
                  <c:v>La Libertad</c:v>
                </c:pt>
                <c:pt idx="1">
                  <c:v>Piura</c:v>
                </c:pt>
                <c:pt idx="2">
                  <c:v>Tumbes</c:v>
                </c:pt>
                <c:pt idx="3">
                  <c:v>Loreto</c:v>
                </c:pt>
                <c:pt idx="4">
                  <c:v>Ica</c:v>
                </c:pt>
                <c:pt idx="5">
                  <c:v>Arequipa</c:v>
                </c:pt>
                <c:pt idx="6">
                  <c:v>Tacna</c:v>
                </c:pt>
                <c:pt idx="7">
                  <c:v>Huánuco</c:v>
                </c:pt>
                <c:pt idx="8">
                  <c:v>Lima</c:v>
                </c:pt>
                <c:pt idx="9">
                  <c:v>Huancavelica</c:v>
                </c:pt>
                <c:pt idx="10">
                  <c:v>Provincia Constitucional del Callao</c:v>
                </c:pt>
                <c:pt idx="11">
                  <c:v>Cusco</c:v>
                </c:pt>
                <c:pt idx="12">
                  <c:v>Junín</c:v>
                </c:pt>
                <c:pt idx="13">
                  <c:v>Amazonas</c:v>
                </c:pt>
                <c:pt idx="14">
                  <c:v>Lambayeque</c:v>
                </c:pt>
                <c:pt idx="15">
                  <c:v>Puno</c:v>
                </c:pt>
                <c:pt idx="16">
                  <c:v>Ucayali</c:v>
                </c:pt>
                <c:pt idx="17">
                  <c:v>Ancash</c:v>
                </c:pt>
                <c:pt idx="18">
                  <c:v>Pasco</c:v>
                </c:pt>
                <c:pt idx="19">
                  <c:v>Ayacucho</c:v>
                </c:pt>
                <c:pt idx="20">
                  <c:v>Cajamarca</c:v>
                </c:pt>
                <c:pt idx="21">
                  <c:v>San Martín</c:v>
                </c:pt>
                <c:pt idx="22">
                  <c:v>Madre de Dios</c:v>
                </c:pt>
                <c:pt idx="23">
                  <c:v>Apurímac</c:v>
                </c:pt>
                <c:pt idx="24">
                  <c:v>Moquegua</c:v>
                </c:pt>
              </c:strCache>
            </c:strRef>
          </c:cat>
          <c:val>
            <c:numRef>
              <c:f>'UNI Dpto'!$P$7:$P$31</c:f>
              <c:numCache>
                <c:formatCode>0%</c:formatCode>
                <c:ptCount val="25"/>
                <c:pt idx="0">
                  <c:v>0.37078475354532714</c:v>
                </c:pt>
                <c:pt idx="1">
                  <c:v>0.36835233066629269</c:v>
                </c:pt>
                <c:pt idx="2">
                  <c:v>0.32997925255916394</c:v>
                </c:pt>
                <c:pt idx="3">
                  <c:v>0.32710771558312129</c:v>
                </c:pt>
                <c:pt idx="4">
                  <c:v>0.32315086376443769</c:v>
                </c:pt>
                <c:pt idx="5">
                  <c:v>0.3121271383788119</c:v>
                </c:pt>
                <c:pt idx="6">
                  <c:v>0.30793503166879893</c:v>
                </c:pt>
                <c:pt idx="7">
                  <c:v>0.30195997052670698</c:v>
                </c:pt>
                <c:pt idx="8">
                  <c:v>0.28812827260053181</c:v>
                </c:pt>
                <c:pt idx="9">
                  <c:v>0.28524655690458833</c:v>
                </c:pt>
                <c:pt idx="10">
                  <c:v>0.26837075787392145</c:v>
                </c:pt>
                <c:pt idx="11">
                  <c:v>0.25562885927151413</c:v>
                </c:pt>
                <c:pt idx="12">
                  <c:v>0.2542868288459938</c:v>
                </c:pt>
                <c:pt idx="13">
                  <c:v>0.25039401452536675</c:v>
                </c:pt>
                <c:pt idx="14">
                  <c:v>0.23716491474691595</c:v>
                </c:pt>
                <c:pt idx="15">
                  <c:v>0.22488633438103164</c:v>
                </c:pt>
                <c:pt idx="16">
                  <c:v>0.21770195599904893</c:v>
                </c:pt>
                <c:pt idx="17">
                  <c:v>0.20909709386524503</c:v>
                </c:pt>
                <c:pt idx="18">
                  <c:v>0.19985892316541246</c:v>
                </c:pt>
                <c:pt idx="19">
                  <c:v>0.1874215857172995</c:v>
                </c:pt>
                <c:pt idx="20">
                  <c:v>0.18442131613565943</c:v>
                </c:pt>
                <c:pt idx="21">
                  <c:v>0.16974608922845533</c:v>
                </c:pt>
                <c:pt idx="22">
                  <c:v>0.16797719641497549</c:v>
                </c:pt>
                <c:pt idx="23">
                  <c:v>0.13579926663736902</c:v>
                </c:pt>
                <c:pt idx="24">
                  <c:v>6.0756399880573769E-2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548304"/>
        <c:axId val="266547912"/>
      </c:lineChart>
      <c:catAx>
        <c:axId val="266547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66547520"/>
        <c:crosses val="autoZero"/>
        <c:auto val="1"/>
        <c:lblAlgn val="ctr"/>
        <c:lblOffset val="100"/>
        <c:noMultiLvlLbl val="0"/>
      </c:catAx>
      <c:valAx>
        <c:axId val="2665475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65471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665479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6548304"/>
        <c:crosses val="max"/>
        <c:crossBetween val="between"/>
      </c:valAx>
      <c:catAx>
        <c:axId val="266548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65479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'TBC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'TBC Dpto'!$N$7:$N$31</c:f>
              <c:strCache>
                <c:ptCount val="25"/>
                <c:pt idx="0">
                  <c:v>Huancavelica</c:v>
                </c:pt>
                <c:pt idx="1">
                  <c:v>Piura</c:v>
                </c:pt>
                <c:pt idx="2">
                  <c:v>Ayacucho</c:v>
                </c:pt>
                <c:pt idx="3">
                  <c:v>Cusco</c:v>
                </c:pt>
                <c:pt idx="4">
                  <c:v>Apurímac</c:v>
                </c:pt>
                <c:pt idx="5">
                  <c:v>Huánuco</c:v>
                </c:pt>
                <c:pt idx="6">
                  <c:v>La Libertad</c:v>
                </c:pt>
                <c:pt idx="7">
                  <c:v>Ica</c:v>
                </c:pt>
                <c:pt idx="8">
                  <c:v>Junín</c:v>
                </c:pt>
                <c:pt idx="9">
                  <c:v>Lambayeque</c:v>
                </c:pt>
                <c:pt idx="10">
                  <c:v>Provincia Constitucional del Callao</c:v>
                </c:pt>
                <c:pt idx="11">
                  <c:v>Ancash</c:v>
                </c:pt>
                <c:pt idx="12">
                  <c:v>Cajamarca</c:v>
                </c:pt>
                <c:pt idx="13">
                  <c:v>Tacna</c:v>
                </c:pt>
                <c:pt idx="14">
                  <c:v>San Martín</c:v>
                </c:pt>
                <c:pt idx="15">
                  <c:v>Lima</c:v>
                </c:pt>
                <c:pt idx="16">
                  <c:v>Loreto</c:v>
                </c:pt>
                <c:pt idx="17">
                  <c:v>Madre de Dios</c:v>
                </c:pt>
                <c:pt idx="18">
                  <c:v>Ucayali</c:v>
                </c:pt>
                <c:pt idx="19">
                  <c:v>Puno</c:v>
                </c:pt>
                <c:pt idx="20">
                  <c:v>Tumbes</c:v>
                </c:pt>
                <c:pt idx="21">
                  <c:v>Arequipa</c:v>
                </c:pt>
                <c:pt idx="22">
                  <c:v>Amazonas</c:v>
                </c:pt>
                <c:pt idx="23">
                  <c:v>Pasco</c:v>
                </c:pt>
                <c:pt idx="24">
                  <c:v>Moquegua</c:v>
                </c:pt>
              </c:strCache>
            </c:strRef>
          </c:cat>
          <c:val>
            <c:numRef>
              <c:f>'TBC Dpto'!$O$7:$O$31</c:f>
              <c:numCache>
                <c:formatCode>#,##0.0</c:formatCode>
                <c:ptCount val="25"/>
                <c:pt idx="0">
                  <c:v>4.2377814174985549</c:v>
                </c:pt>
                <c:pt idx="1">
                  <c:v>10.84188889194866</c:v>
                </c:pt>
                <c:pt idx="2">
                  <c:v>8.187815745904004</c:v>
                </c:pt>
                <c:pt idx="3">
                  <c:v>8.4119982514911911</c:v>
                </c:pt>
                <c:pt idx="4">
                  <c:v>2.7391281534405501</c:v>
                </c:pt>
                <c:pt idx="5">
                  <c:v>4.9982417052285673</c:v>
                </c:pt>
                <c:pt idx="6">
                  <c:v>10.895121704937232</c:v>
                </c:pt>
                <c:pt idx="7">
                  <c:v>9.0303572496887572</c:v>
                </c:pt>
                <c:pt idx="8">
                  <c:v>5.4113993638851383</c:v>
                </c:pt>
                <c:pt idx="9">
                  <c:v>9.678914218994116</c:v>
                </c:pt>
                <c:pt idx="10">
                  <c:v>9.7119274709236905</c:v>
                </c:pt>
                <c:pt idx="11">
                  <c:v>4.2261712851949387</c:v>
                </c:pt>
                <c:pt idx="12">
                  <c:v>7.1616803730027074</c:v>
                </c:pt>
                <c:pt idx="13">
                  <c:v>4.3715354524906793</c:v>
                </c:pt>
                <c:pt idx="14">
                  <c:v>5.8548191073282458</c:v>
                </c:pt>
                <c:pt idx="15">
                  <c:v>88.074164957772695</c:v>
                </c:pt>
                <c:pt idx="16">
                  <c:v>5.6050937929551612</c:v>
                </c:pt>
                <c:pt idx="17">
                  <c:v>2.7170964677233695</c:v>
                </c:pt>
                <c:pt idx="18">
                  <c:v>2.945902058992794</c:v>
                </c:pt>
                <c:pt idx="19">
                  <c:v>4.1170668258731187</c:v>
                </c:pt>
                <c:pt idx="20">
                  <c:v>2.0232705450259987</c:v>
                </c:pt>
                <c:pt idx="21">
                  <c:v>5.3221941174009633</c:v>
                </c:pt>
                <c:pt idx="22">
                  <c:v>1.412253671697411</c:v>
                </c:pt>
                <c:pt idx="23">
                  <c:v>0.63075534016226587</c:v>
                </c:pt>
                <c:pt idx="24">
                  <c:v>0.63924182998031287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558224"/>
        <c:axId val="185822952"/>
      </c:barChart>
      <c:lineChart>
        <c:grouping val="standard"/>
        <c:varyColors val="0"/>
        <c:ser>
          <c:idx val="1"/>
          <c:order val="1"/>
          <c:tx>
            <c:strRef>
              <c:f>'TBC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'TBC Dpto'!$N$7:$N$31</c:f>
              <c:strCache>
                <c:ptCount val="25"/>
                <c:pt idx="0">
                  <c:v>Huancavelica</c:v>
                </c:pt>
                <c:pt idx="1">
                  <c:v>Piura</c:v>
                </c:pt>
                <c:pt idx="2">
                  <c:v>Ayacucho</c:v>
                </c:pt>
                <c:pt idx="3">
                  <c:v>Cusco</c:v>
                </c:pt>
                <c:pt idx="4">
                  <c:v>Apurímac</c:v>
                </c:pt>
                <c:pt idx="5">
                  <c:v>Huánuco</c:v>
                </c:pt>
                <c:pt idx="6">
                  <c:v>La Libertad</c:v>
                </c:pt>
                <c:pt idx="7">
                  <c:v>Ica</c:v>
                </c:pt>
                <c:pt idx="8">
                  <c:v>Junín</c:v>
                </c:pt>
                <c:pt idx="9">
                  <c:v>Lambayeque</c:v>
                </c:pt>
                <c:pt idx="10">
                  <c:v>Provincia Constitucional del Callao</c:v>
                </c:pt>
                <c:pt idx="11">
                  <c:v>Ancash</c:v>
                </c:pt>
                <c:pt idx="12">
                  <c:v>Cajamarca</c:v>
                </c:pt>
                <c:pt idx="13">
                  <c:v>Tacna</c:v>
                </c:pt>
                <c:pt idx="14">
                  <c:v>San Martín</c:v>
                </c:pt>
                <c:pt idx="15">
                  <c:v>Lima</c:v>
                </c:pt>
                <c:pt idx="16">
                  <c:v>Loreto</c:v>
                </c:pt>
                <c:pt idx="17">
                  <c:v>Madre de Dios</c:v>
                </c:pt>
                <c:pt idx="18">
                  <c:v>Ucayali</c:v>
                </c:pt>
                <c:pt idx="19">
                  <c:v>Puno</c:v>
                </c:pt>
                <c:pt idx="20">
                  <c:v>Tumbes</c:v>
                </c:pt>
                <c:pt idx="21">
                  <c:v>Arequipa</c:v>
                </c:pt>
                <c:pt idx="22">
                  <c:v>Amazonas</c:v>
                </c:pt>
                <c:pt idx="23">
                  <c:v>Pasco</c:v>
                </c:pt>
                <c:pt idx="24">
                  <c:v>Moquegua</c:v>
                </c:pt>
              </c:strCache>
            </c:strRef>
          </c:cat>
          <c:val>
            <c:numRef>
              <c:f>'TBC Dpto'!$P$7:$P$31</c:f>
              <c:numCache>
                <c:formatCode>0%</c:formatCode>
                <c:ptCount val="25"/>
                <c:pt idx="0">
                  <c:v>0.59717282527602433</c:v>
                </c:pt>
                <c:pt idx="1">
                  <c:v>0.55772020307091186</c:v>
                </c:pt>
                <c:pt idx="2">
                  <c:v>0.55660850465704459</c:v>
                </c:pt>
                <c:pt idx="3">
                  <c:v>0.53058323873142355</c:v>
                </c:pt>
                <c:pt idx="4">
                  <c:v>0.5023457575301209</c:v>
                </c:pt>
                <c:pt idx="5">
                  <c:v>0.48223582441681428</c:v>
                </c:pt>
                <c:pt idx="6">
                  <c:v>0.46807653603591531</c:v>
                </c:pt>
                <c:pt idx="7">
                  <c:v>0.46129312509839793</c:v>
                </c:pt>
                <c:pt idx="8">
                  <c:v>0.4565232205100162</c:v>
                </c:pt>
                <c:pt idx="9">
                  <c:v>0.39021683649564493</c:v>
                </c:pt>
                <c:pt idx="10">
                  <c:v>0.3881046891014735</c:v>
                </c:pt>
                <c:pt idx="11">
                  <c:v>0.38761129365069991</c:v>
                </c:pt>
                <c:pt idx="12">
                  <c:v>0.38223789905814909</c:v>
                </c:pt>
                <c:pt idx="13">
                  <c:v>0.381927847848193</c:v>
                </c:pt>
                <c:pt idx="14">
                  <c:v>0.36774586972375911</c:v>
                </c:pt>
                <c:pt idx="15">
                  <c:v>0.36766099055932699</c:v>
                </c:pt>
                <c:pt idx="16">
                  <c:v>0.35450423731129527</c:v>
                </c:pt>
                <c:pt idx="17">
                  <c:v>0.34683917391169766</c:v>
                </c:pt>
                <c:pt idx="18">
                  <c:v>0.34308939080075201</c:v>
                </c:pt>
                <c:pt idx="19">
                  <c:v>0.32005952574222707</c:v>
                </c:pt>
                <c:pt idx="20">
                  <c:v>0.31245037753505733</c:v>
                </c:pt>
                <c:pt idx="21">
                  <c:v>0.30738939683880778</c:v>
                </c:pt>
                <c:pt idx="22">
                  <c:v>0.30383298033022166</c:v>
                </c:pt>
                <c:pt idx="23">
                  <c:v>0.27869992398494259</c:v>
                </c:pt>
                <c:pt idx="24">
                  <c:v>0.22888857020615566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834592"/>
        <c:axId val="249586280"/>
      </c:lineChart>
      <c:catAx>
        <c:axId val="24955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185822952"/>
        <c:crosses val="autoZero"/>
        <c:auto val="1"/>
        <c:lblAlgn val="ctr"/>
        <c:lblOffset val="100"/>
        <c:noMultiLvlLbl val="0"/>
      </c:catAx>
      <c:valAx>
        <c:axId val="1858229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495582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495862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49834592"/>
        <c:crosses val="max"/>
        <c:crossBetween val="between"/>
      </c:valAx>
      <c:catAx>
        <c:axId val="249834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495862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'PJF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'PJF Dpto'!$N$7:$N$30</c:f>
              <c:strCache>
                <c:ptCount val="24"/>
                <c:pt idx="0">
                  <c:v>Ucayali</c:v>
                </c:pt>
                <c:pt idx="1">
                  <c:v>Tacna</c:v>
                </c:pt>
                <c:pt idx="2">
                  <c:v>Puno</c:v>
                </c:pt>
                <c:pt idx="3">
                  <c:v>Huancavelica</c:v>
                </c:pt>
                <c:pt idx="4">
                  <c:v>Pasco</c:v>
                </c:pt>
                <c:pt idx="5">
                  <c:v>Junín</c:v>
                </c:pt>
                <c:pt idx="6">
                  <c:v>Lima</c:v>
                </c:pt>
                <c:pt idx="7">
                  <c:v>Madre de Dios</c:v>
                </c:pt>
                <c:pt idx="8">
                  <c:v>San Martín</c:v>
                </c:pt>
                <c:pt idx="9">
                  <c:v>Moquegua</c:v>
                </c:pt>
                <c:pt idx="10">
                  <c:v>Huánuco</c:v>
                </c:pt>
                <c:pt idx="11">
                  <c:v>Cusco</c:v>
                </c:pt>
                <c:pt idx="12">
                  <c:v>Piura</c:v>
                </c:pt>
                <c:pt idx="13">
                  <c:v>Apurímac</c:v>
                </c:pt>
                <c:pt idx="14">
                  <c:v>Tumbes</c:v>
                </c:pt>
                <c:pt idx="15">
                  <c:v>Ayacucho</c:v>
                </c:pt>
                <c:pt idx="16">
                  <c:v>Provincia Constitucional del Callao</c:v>
                </c:pt>
                <c:pt idx="17">
                  <c:v>Ancash</c:v>
                </c:pt>
                <c:pt idx="18">
                  <c:v>Arequipa</c:v>
                </c:pt>
                <c:pt idx="19">
                  <c:v>Ica</c:v>
                </c:pt>
                <c:pt idx="20">
                  <c:v>La Libertad</c:v>
                </c:pt>
                <c:pt idx="21">
                  <c:v>Lambayeque</c:v>
                </c:pt>
                <c:pt idx="22">
                  <c:v>Loreto</c:v>
                </c:pt>
                <c:pt idx="23">
                  <c:v>Cajamarca</c:v>
                </c:pt>
              </c:strCache>
            </c:strRef>
          </c:cat>
          <c:val>
            <c:numRef>
              <c:f>'PJF Dpto'!$O$7:$O$30</c:f>
              <c:numCache>
                <c:formatCode>#,##0.0</c:formatCode>
                <c:ptCount val="24"/>
                <c:pt idx="0">
                  <c:v>0.37556785830297096</c:v>
                </c:pt>
                <c:pt idx="1">
                  <c:v>0.48461881256876493</c:v>
                </c:pt>
                <c:pt idx="2">
                  <c:v>0.53794052915911439</c:v>
                </c:pt>
                <c:pt idx="3">
                  <c:v>0.16929837034106657</c:v>
                </c:pt>
                <c:pt idx="4">
                  <c:v>0.19491427890769081</c:v>
                </c:pt>
                <c:pt idx="5">
                  <c:v>0.60985206849962537</c:v>
                </c:pt>
                <c:pt idx="6">
                  <c:v>8.3101430085846282</c:v>
                </c:pt>
                <c:pt idx="7">
                  <c:v>0.14343412178685189</c:v>
                </c:pt>
                <c:pt idx="8">
                  <c:v>0.17346916144386185</c:v>
                </c:pt>
                <c:pt idx="9">
                  <c:v>0.28150822848505969</c:v>
                </c:pt>
                <c:pt idx="10">
                  <c:v>0.37665769945254218</c:v>
                </c:pt>
                <c:pt idx="11">
                  <c:v>0.70061302455542984</c:v>
                </c:pt>
                <c:pt idx="12">
                  <c:v>0.8330305886483218</c:v>
                </c:pt>
                <c:pt idx="13">
                  <c:v>0.46969423789890274</c:v>
                </c:pt>
                <c:pt idx="14">
                  <c:v>0.26368503704281898</c:v>
                </c:pt>
                <c:pt idx="15">
                  <c:v>0.31279509330543398</c:v>
                </c:pt>
                <c:pt idx="16">
                  <c:v>0.72553448984908275</c:v>
                </c:pt>
                <c:pt idx="17">
                  <c:v>0.71471157010331565</c:v>
                </c:pt>
                <c:pt idx="18">
                  <c:v>0.67314998534641313</c:v>
                </c:pt>
                <c:pt idx="19">
                  <c:v>0.88321470420936599</c:v>
                </c:pt>
                <c:pt idx="20">
                  <c:v>0.91050813220096716</c:v>
                </c:pt>
                <c:pt idx="21">
                  <c:v>0.64975106842785046</c:v>
                </c:pt>
                <c:pt idx="22">
                  <c:v>0.29035651174918176</c:v>
                </c:pt>
                <c:pt idx="23">
                  <c:v>0.52022217039325813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550656"/>
        <c:axId val="267083648"/>
      </c:barChart>
      <c:lineChart>
        <c:grouping val="standard"/>
        <c:varyColors val="0"/>
        <c:ser>
          <c:idx val="1"/>
          <c:order val="1"/>
          <c:tx>
            <c:strRef>
              <c:f>'PJF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'PJF Dpto'!$N$7:$N$30</c:f>
              <c:strCache>
                <c:ptCount val="24"/>
                <c:pt idx="0">
                  <c:v>Ucayali</c:v>
                </c:pt>
                <c:pt idx="1">
                  <c:v>Tacna</c:v>
                </c:pt>
                <c:pt idx="2">
                  <c:v>Puno</c:v>
                </c:pt>
                <c:pt idx="3">
                  <c:v>Huancavelica</c:v>
                </c:pt>
                <c:pt idx="4">
                  <c:v>Pasco</c:v>
                </c:pt>
                <c:pt idx="5">
                  <c:v>Junín</c:v>
                </c:pt>
                <c:pt idx="6">
                  <c:v>Lima</c:v>
                </c:pt>
                <c:pt idx="7">
                  <c:v>Madre de Dios</c:v>
                </c:pt>
                <c:pt idx="8">
                  <c:v>San Martín</c:v>
                </c:pt>
                <c:pt idx="9">
                  <c:v>Moquegua</c:v>
                </c:pt>
                <c:pt idx="10">
                  <c:v>Huánuco</c:v>
                </c:pt>
                <c:pt idx="11">
                  <c:v>Cusco</c:v>
                </c:pt>
                <c:pt idx="12">
                  <c:v>Piura</c:v>
                </c:pt>
                <c:pt idx="13">
                  <c:v>Apurímac</c:v>
                </c:pt>
                <c:pt idx="14">
                  <c:v>Tumbes</c:v>
                </c:pt>
                <c:pt idx="15">
                  <c:v>Ayacucho</c:v>
                </c:pt>
                <c:pt idx="16">
                  <c:v>Provincia Constitucional del Callao</c:v>
                </c:pt>
                <c:pt idx="17">
                  <c:v>Ancash</c:v>
                </c:pt>
                <c:pt idx="18">
                  <c:v>Arequipa</c:v>
                </c:pt>
                <c:pt idx="19">
                  <c:v>Ica</c:v>
                </c:pt>
                <c:pt idx="20">
                  <c:v>La Libertad</c:v>
                </c:pt>
                <c:pt idx="21">
                  <c:v>Lambayeque</c:v>
                </c:pt>
                <c:pt idx="22">
                  <c:v>Loreto</c:v>
                </c:pt>
                <c:pt idx="23">
                  <c:v>Cajamarca</c:v>
                </c:pt>
              </c:strCache>
            </c:strRef>
          </c:cat>
          <c:val>
            <c:numRef>
              <c:f>'PJF Dpto'!$P$7:$P$30</c:f>
              <c:numCache>
                <c:formatCode>0%</c:formatCode>
                <c:ptCount val="24"/>
                <c:pt idx="0">
                  <c:v>0.6193135820412895</c:v>
                </c:pt>
                <c:pt idx="1">
                  <c:v>0.56348207306932907</c:v>
                </c:pt>
                <c:pt idx="2">
                  <c:v>0.5325521663400854</c:v>
                </c:pt>
                <c:pt idx="3">
                  <c:v>0.49998928051962338</c:v>
                </c:pt>
                <c:pt idx="4">
                  <c:v>0.49755523736851315</c:v>
                </c:pt>
                <c:pt idx="5">
                  <c:v>0.48302359667379391</c:v>
                </c:pt>
                <c:pt idx="6">
                  <c:v>0.46750623238567685</c:v>
                </c:pt>
                <c:pt idx="7">
                  <c:v>0.45752948764055762</c:v>
                </c:pt>
                <c:pt idx="8">
                  <c:v>0.45731012046098157</c:v>
                </c:pt>
                <c:pt idx="9">
                  <c:v>0.45490103724918096</c:v>
                </c:pt>
                <c:pt idx="10">
                  <c:v>0.43801124915550055</c:v>
                </c:pt>
                <c:pt idx="11">
                  <c:v>0.40793248252253739</c:v>
                </c:pt>
                <c:pt idx="12">
                  <c:v>0.40412031799090292</c:v>
                </c:pt>
                <c:pt idx="13">
                  <c:v>0.38610834503967811</c:v>
                </c:pt>
                <c:pt idx="14">
                  <c:v>0.37332234262489949</c:v>
                </c:pt>
                <c:pt idx="15">
                  <c:v>0.37035140518527804</c:v>
                </c:pt>
                <c:pt idx="16">
                  <c:v>0.36989135237121096</c:v>
                </c:pt>
                <c:pt idx="17">
                  <c:v>0.36831613664596852</c:v>
                </c:pt>
                <c:pt idx="18">
                  <c:v>0.35682498922417299</c:v>
                </c:pt>
                <c:pt idx="19">
                  <c:v>0.34100058539365219</c:v>
                </c:pt>
                <c:pt idx="20">
                  <c:v>0.32819039565998381</c:v>
                </c:pt>
                <c:pt idx="21">
                  <c:v>0.31300120740847009</c:v>
                </c:pt>
                <c:pt idx="22">
                  <c:v>0.29339994942456277</c:v>
                </c:pt>
                <c:pt idx="23">
                  <c:v>0.2375962289455224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084432"/>
        <c:axId val="267084040"/>
      </c:lineChart>
      <c:catAx>
        <c:axId val="26655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67083648"/>
        <c:crosses val="autoZero"/>
        <c:auto val="1"/>
        <c:lblAlgn val="ctr"/>
        <c:lblOffset val="100"/>
        <c:noMultiLvlLbl val="0"/>
      </c:catAx>
      <c:valAx>
        <c:axId val="2670836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65506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670840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7084432"/>
        <c:crosses val="max"/>
        <c:crossBetween val="between"/>
      </c:valAx>
      <c:catAx>
        <c:axId val="267084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70840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'DES Dpto'!$N$7:$N$31</c:f>
              <c:strCache>
                <c:ptCount val="25"/>
                <c:pt idx="0">
                  <c:v>Ayacucho</c:v>
                </c:pt>
                <c:pt idx="1">
                  <c:v>Tumbes</c:v>
                </c:pt>
                <c:pt idx="2">
                  <c:v>Ucayali</c:v>
                </c:pt>
                <c:pt idx="3">
                  <c:v>Huánuco</c:v>
                </c:pt>
                <c:pt idx="4">
                  <c:v>San Martín</c:v>
                </c:pt>
                <c:pt idx="5">
                  <c:v>Apurímac</c:v>
                </c:pt>
                <c:pt idx="6">
                  <c:v>Piura</c:v>
                </c:pt>
                <c:pt idx="7">
                  <c:v>Pasco</c:v>
                </c:pt>
                <c:pt idx="8">
                  <c:v>Huancavelica</c:v>
                </c:pt>
                <c:pt idx="9">
                  <c:v>Loreto</c:v>
                </c:pt>
                <c:pt idx="10">
                  <c:v>La Libertad</c:v>
                </c:pt>
                <c:pt idx="11">
                  <c:v>Lambayeque</c:v>
                </c:pt>
                <c:pt idx="12">
                  <c:v>Cajamarca</c:v>
                </c:pt>
                <c:pt idx="13">
                  <c:v>Lima</c:v>
                </c:pt>
                <c:pt idx="14">
                  <c:v>Puno</c:v>
                </c:pt>
                <c:pt idx="15">
                  <c:v>Amazonas</c:v>
                </c:pt>
                <c:pt idx="16">
                  <c:v>Tacna</c:v>
                </c:pt>
                <c:pt idx="17">
                  <c:v>Ancash</c:v>
                </c:pt>
                <c:pt idx="18">
                  <c:v>Cusco</c:v>
                </c:pt>
                <c:pt idx="19">
                  <c:v>Arequipa</c:v>
                </c:pt>
                <c:pt idx="20">
                  <c:v>Junín</c:v>
                </c:pt>
                <c:pt idx="21">
                  <c:v>Moquegua</c:v>
                </c:pt>
                <c:pt idx="22">
                  <c:v>Madre de Dios</c:v>
                </c:pt>
                <c:pt idx="23">
                  <c:v>Ica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'DES Dpto'!$O$7:$O$31</c:f>
              <c:numCache>
                <c:formatCode>#,##0.0</c:formatCode>
                <c:ptCount val="25"/>
                <c:pt idx="0">
                  <c:v>38.906145262979209</c:v>
                </c:pt>
                <c:pt idx="1">
                  <c:v>15.757903486007908</c:v>
                </c:pt>
                <c:pt idx="2">
                  <c:v>7.8826003582809143</c:v>
                </c:pt>
                <c:pt idx="3">
                  <c:v>13.480287356134582</c:v>
                </c:pt>
                <c:pt idx="4">
                  <c:v>12.796971923145657</c:v>
                </c:pt>
                <c:pt idx="5">
                  <c:v>29.716298798218773</c:v>
                </c:pt>
                <c:pt idx="6">
                  <c:v>36.625895007276256</c:v>
                </c:pt>
                <c:pt idx="7">
                  <c:v>5.6750619795500707</c:v>
                </c:pt>
                <c:pt idx="8">
                  <c:v>5.3554231590980379</c:v>
                </c:pt>
                <c:pt idx="9">
                  <c:v>4.8792335128234452</c:v>
                </c:pt>
                <c:pt idx="10">
                  <c:v>18.790789971747333</c:v>
                </c:pt>
                <c:pt idx="11">
                  <c:v>9.0265593142026717</c:v>
                </c:pt>
                <c:pt idx="12">
                  <c:v>14.047236228752686</c:v>
                </c:pt>
                <c:pt idx="13">
                  <c:v>134.02897219011686</c:v>
                </c:pt>
                <c:pt idx="14">
                  <c:v>7.2664545861976748</c:v>
                </c:pt>
                <c:pt idx="15">
                  <c:v>7.5793211425790776</c:v>
                </c:pt>
                <c:pt idx="16">
                  <c:v>2.7561012137163607</c:v>
                </c:pt>
                <c:pt idx="17">
                  <c:v>5.8983975920259484</c:v>
                </c:pt>
                <c:pt idx="18">
                  <c:v>20.439326510847604</c:v>
                </c:pt>
                <c:pt idx="19">
                  <c:v>5.2987292537378519</c:v>
                </c:pt>
                <c:pt idx="20">
                  <c:v>8.3919843998374812</c:v>
                </c:pt>
                <c:pt idx="21">
                  <c:v>1.1279492550516368</c:v>
                </c:pt>
                <c:pt idx="22">
                  <c:v>1.565671300153032</c:v>
                </c:pt>
                <c:pt idx="23">
                  <c:v>3.3836236964421333</c:v>
                </c:pt>
                <c:pt idx="24">
                  <c:v>2.8167456659628343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549088"/>
        <c:axId val="267084824"/>
      </c:barChart>
      <c:lineChart>
        <c:grouping val="standard"/>
        <c:varyColors val="0"/>
        <c:ser>
          <c:idx val="1"/>
          <c:order val="1"/>
          <c:tx>
            <c:strRef>
              <c:f>'DES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'DES Dpto'!$N$7:$N$31</c:f>
              <c:strCache>
                <c:ptCount val="25"/>
                <c:pt idx="0">
                  <c:v>Ayacucho</c:v>
                </c:pt>
                <c:pt idx="1">
                  <c:v>Tumbes</c:v>
                </c:pt>
                <c:pt idx="2">
                  <c:v>Ucayali</c:v>
                </c:pt>
                <c:pt idx="3">
                  <c:v>Huánuco</c:v>
                </c:pt>
                <c:pt idx="4">
                  <c:v>San Martín</c:v>
                </c:pt>
                <c:pt idx="5">
                  <c:v>Apurímac</c:v>
                </c:pt>
                <c:pt idx="6">
                  <c:v>Piura</c:v>
                </c:pt>
                <c:pt idx="7">
                  <c:v>Pasco</c:v>
                </c:pt>
                <c:pt idx="8">
                  <c:v>Huancavelica</c:v>
                </c:pt>
                <c:pt idx="9">
                  <c:v>Loreto</c:v>
                </c:pt>
                <c:pt idx="10">
                  <c:v>La Libertad</c:v>
                </c:pt>
                <c:pt idx="11">
                  <c:v>Lambayeque</c:v>
                </c:pt>
                <c:pt idx="12">
                  <c:v>Cajamarca</c:v>
                </c:pt>
                <c:pt idx="13">
                  <c:v>Lima</c:v>
                </c:pt>
                <c:pt idx="14">
                  <c:v>Puno</c:v>
                </c:pt>
                <c:pt idx="15">
                  <c:v>Amazonas</c:v>
                </c:pt>
                <c:pt idx="16">
                  <c:v>Tacna</c:v>
                </c:pt>
                <c:pt idx="17">
                  <c:v>Ancash</c:v>
                </c:pt>
                <c:pt idx="18">
                  <c:v>Cusco</c:v>
                </c:pt>
                <c:pt idx="19">
                  <c:v>Arequipa</c:v>
                </c:pt>
                <c:pt idx="20">
                  <c:v>Junín</c:v>
                </c:pt>
                <c:pt idx="21">
                  <c:v>Moquegua</c:v>
                </c:pt>
                <c:pt idx="22">
                  <c:v>Madre de Dios</c:v>
                </c:pt>
                <c:pt idx="23">
                  <c:v>Ica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'DES Dpto'!$P$7:$P$31</c:f>
              <c:numCache>
                <c:formatCode>0%</c:formatCode>
                <c:ptCount val="25"/>
                <c:pt idx="0">
                  <c:v>0.41600648378936811</c:v>
                </c:pt>
                <c:pt idx="1">
                  <c:v>0.36445364728580537</c:v>
                </c:pt>
                <c:pt idx="2">
                  <c:v>0.3623845680562387</c:v>
                </c:pt>
                <c:pt idx="3">
                  <c:v>0.32674304929297587</c:v>
                </c:pt>
                <c:pt idx="4">
                  <c:v>0.31490012949261248</c:v>
                </c:pt>
                <c:pt idx="5">
                  <c:v>0.29343108450053623</c:v>
                </c:pt>
                <c:pt idx="6">
                  <c:v>0.27687867803377075</c:v>
                </c:pt>
                <c:pt idx="7">
                  <c:v>0.25319311984099885</c:v>
                </c:pt>
                <c:pt idx="8">
                  <c:v>0.25275832451217684</c:v>
                </c:pt>
                <c:pt idx="9">
                  <c:v>0.24466481786122363</c:v>
                </c:pt>
                <c:pt idx="10">
                  <c:v>0.2442760426800728</c:v>
                </c:pt>
                <c:pt idx="11">
                  <c:v>0.23676559610367337</c:v>
                </c:pt>
                <c:pt idx="12">
                  <c:v>0.21600430477103907</c:v>
                </c:pt>
                <c:pt idx="13">
                  <c:v>0.21596725496565336</c:v>
                </c:pt>
                <c:pt idx="14">
                  <c:v>0.2154655245651709</c:v>
                </c:pt>
                <c:pt idx="15">
                  <c:v>0.21195363198519895</c:v>
                </c:pt>
                <c:pt idx="16">
                  <c:v>0.20191032783336141</c:v>
                </c:pt>
                <c:pt idx="17">
                  <c:v>0.19305854333256631</c:v>
                </c:pt>
                <c:pt idx="18">
                  <c:v>0.17903161909301646</c:v>
                </c:pt>
                <c:pt idx="19">
                  <c:v>0.17099496608010856</c:v>
                </c:pt>
                <c:pt idx="20">
                  <c:v>0.16570371736875125</c:v>
                </c:pt>
                <c:pt idx="21">
                  <c:v>0.16560332534862862</c:v>
                </c:pt>
                <c:pt idx="22">
                  <c:v>8.8929578271875948E-2</c:v>
                </c:pt>
                <c:pt idx="23">
                  <c:v>8.61729781923007E-2</c:v>
                </c:pt>
                <c:pt idx="24">
                  <c:v>2.0082944746116282E-2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085608"/>
        <c:axId val="267085216"/>
      </c:lineChart>
      <c:catAx>
        <c:axId val="2665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67084824"/>
        <c:crosses val="autoZero"/>
        <c:auto val="1"/>
        <c:lblAlgn val="ctr"/>
        <c:lblOffset val="100"/>
        <c:noMultiLvlLbl val="0"/>
      </c:catAx>
      <c:valAx>
        <c:axId val="2670848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65490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670852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7085608"/>
        <c:crosses val="max"/>
        <c:crossBetween val="between"/>
      </c:valAx>
      <c:catAx>
        <c:axId val="267085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70852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'PIRDAIS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'PIRDAIS Dpto'!$N$7:$N$20</c:f>
              <c:strCache>
                <c:ptCount val="14"/>
                <c:pt idx="0">
                  <c:v>Puno</c:v>
                </c:pt>
                <c:pt idx="1">
                  <c:v>Ayacucho</c:v>
                </c:pt>
                <c:pt idx="2">
                  <c:v>San Martín</c:v>
                </c:pt>
                <c:pt idx="3">
                  <c:v>Huánuco</c:v>
                </c:pt>
                <c:pt idx="4">
                  <c:v>Ucayali</c:v>
                </c:pt>
                <c:pt idx="5">
                  <c:v>Huancavelica</c:v>
                </c:pt>
                <c:pt idx="6">
                  <c:v>Junín</c:v>
                </c:pt>
                <c:pt idx="7">
                  <c:v>Lima</c:v>
                </c:pt>
                <c:pt idx="8">
                  <c:v>Pasco</c:v>
                </c:pt>
                <c:pt idx="9">
                  <c:v>Cusco</c:v>
                </c:pt>
                <c:pt idx="10">
                  <c:v>Ancash</c:v>
                </c:pt>
                <c:pt idx="11">
                  <c:v>La Libertad</c:v>
                </c:pt>
                <c:pt idx="12">
                  <c:v>Loreto</c:v>
                </c:pt>
                <c:pt idx="13">
                  <c:v>Apurímac</c:v>
                </c:pt>
              </c:strCache>
            </c:strRef>
          </c:cat>
          <c:val>
            <c:numRef>
              <c:f>'PIRDAIS Dpto'!$O$7:$O$20</c:f>
              <c:numCache>
                <c:formatCode>#,##0.0</c:formatCode>
                <c:ptCount val="14"/>
                <c:pt idx="0">
                  <c:v>7.4377989921996734</c:v>
                </c:pt>
                <c:pt idx="1">
                  <c:v>9.1466938226104464</c:v>
                </c:pt>
                <c:pt idx="2">
                  <c:v>13.425859153660191</c:v>
                </c:pt>
                <c:pt idx="3">
                  <c:v>30.646942836222081</c:v>
                </c:pt>
                <c:pt idx="4">
                  <c:v>13.971091702275855</c:v>
                </c:pt>
                <c:pt idx="5">
                  <c:v>1.6200000299140811E-3</c:v>
                </c:pt>
                <c:pt idx="6">
                  <c:v>5.4643124550299111</c:v>
                </c:pt>
                <c:pt idx="7">
                  <c:v>3.6388930010550862</c:v>
                </c:pt>
                <c:pt idx="8">
                  <c:v>6.1417386182752161</c:v>
                </c:pt>
                <c:pt idx="9">
                  <c:v>0.17080482935516358</c:v>
                </c:pt>
                <c:pt idx="10">
                  <c:v>4.1724669999999998E-2</c:v>
                </c:pt>
                <c:pt idx="11">
                  <c:v>1.0500000000000001E-2</c:v>
                </c:pt>
                <c:pt idx="12">
                  <c:v>1.3159999623894691E-2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7086392"/>
        <c:axId val="267086784"/>
      </c:barChart>
      <c:lineChart>
        <c:grouping val="standard"/>
        <c:varyColors val="0"/>
        <c:ser>
          <c:idx val="1"/>
          <c:order val="1"/>
          <c:tx>
            <c:strRef>
              <c:f>'PIRDAIS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'PIRDAIS Dpto'!$N$7:$N$20</c:f>
              <c:strCache>
                <c:ptCount val="14"/>
                <c:pt idx="0">
                  <c:v>Puno</c:v>
                </c:pt>
                <c:pt idx="1">
                  <c:v>Ayacucho</c:v>
                </c:pt>
                <c:pt idx="2">
                  <c:v>San Martín</c:v>
                </c:pt>
                <c:pt idx="3">
                  <c:v>Huánuco</c:v>
                </c:pt>
                <c:pt idx="4">
                  <c:v>Ucayali</c:v>
                </c:pt>
                <c:pt idx="5">
                  <c:v>Huancavelica</c:v>
                </c:pt>
                <c:pt idx="6">
                  <c:v>Junín</c:v>
                </c:pt>
                <c:pt idx="7">
                  <c:v>Lima</c:v>
                </c:pt>
                <c:pt idx="8">
                  <c:v>Pasco</c:v>
                </c:pt>
                <c:pt idx="9">
                  <c:v>Cusco</c:v>
                </c:pt>
                <c:pt idx="10">
                  <c:v>Ancash</c:v>
                </c:pt>
                <c:pt idx="11">
                  <c:v>La Libertad</c:v>
                </c:pt>
                <c:pt idx="12">
                  <c:v>Loreto</c:v>
                </c:pt>
                <c:pt idx="13">
                  <c:v>Apurímac</c:v>
                </c:pt>
              </c:strCache>
            </c:strRef>
          </c:cat>
          <c:val>
            <c:numRef>
              <c:f>'PIRDAIS Dpto'!$P$7:$P$20</c:f>
              <c:numCache>
                <c:formatCode>0%</c:formatCode>
                <c:ptCount val="14"/>
                <c:pt idx="0">
                  <c:v>0.52940584383612188</c:v>
                </c:pt>
                <c:pt idx="1">
                  <c:v>0.49907086463009132</c:v>
                </c:pt>
                <c:pt idx="2">
                  <c:v>0.46932007698175132</c:v>
                </c:pt>
                <c:pt idx="3">
                  <c:v>0.45776600476691848</c:v>
                </c:pt>
                <c:pt idx="4">
                  <c:v>0.42044687037503892</c:v>
                </c:pt>
                <c:pt idx="5">
                  <c:v>0.39320389075584489</c:v>
                </c:pt>
                <c:pt idx="6">
                  <c:v>0.34215600275875124</c:v>
                </c:pt>
                <c:pt idx="7">
                  <c:v>0.33439738982757727</c:v>
                </c:pt>
                <c:pt idx="8">
                  <c:v>0.31581139437976885</c:v>
                </c:pt>
                <c:pt idx="9">
                  <c:v>0.19520551926304411</c:v>
                </c:pt>
                <c:pt idx="10">
                  <c:v>8.2231167484878992E-2</c:v>
                </c:pt>
                <c:pt idx="11">
                  <c:v>2.2170233610918733E-2</c:v>
                </c:pt>
                <c:pt idx="12">
                  <c:v>5.1490785942289981E-3</c:v>
                </c:pt>
                <c:pt idx="1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087568"/>
        <c:axId val="267087176"/>
      </c:lineChart>
      <c:catAx>
        <c:axId val="267086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67086784"/>
        <c:crosses val="autoZero"/>
        <c:auto val="1"/>
        <c:lblAlgn val="ctr"/>
        <c:lblOffset val="100"/>
        <c:noMultiLvlLbl val="0"/>
      </c:catAx>
      <c:valAx>
        <c:axId val="2670867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70863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670871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7087568"/>
        <c:crosses val="max"/>
        <c:crossBetween val="between"/>
      </c:valAx>
      <c:catAx>
        <c:axId val="267087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70871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'TRAB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'TRAB Dpto'!$N$7:$N$31</c:f>
              <c:strCache>
                <c:ptCount val="25"/>
                <c:pt idx="0">
                  <c:v>Pasco</c:v>
                </c:pt>
                <c:pt idx="1">
                  <c:v>Lambayeque</c:v>
                </c:pt>
                <c:pt idx="2">
                  <c:v>Amazonas</c:v>
                </c:pt>
                <c:pt idx="3">
                  <c:v>Puno</c:v>
                </c:pt>
                <c:pt idx="4">
                  <c:v>Huancavelica</c:v>
                </c:pt>
                <c:pt idx="5">
                  <c:v>Junín</c:v>
                </c:pt>
                <c:pt idx="6">
                  <c:v>Cusco</c:v>
                </c:pt>
                <c:pt idx="7">
                  <c:v>San Martín</c:v>
                </c:pt>
                <c:pt idx="8">
                  <c:v>La Libertad</c:v>
                </c:pt>
                <c:pt idx="9">
                  <c:v>Apurímac</c:v>
                </c:pt>
                <c:pt idx="10">
                  <c:v>Tacna</c:v>
                </c:pt>
                <c:pt idx="11">
                  <c:v>Loreto</c:v>
                </c:pt>
                <c:pt idx="12">
                  <c:v>Ucayali</c:v>
                </c:pt>
                <c:pt idx="13">
                  <c:v>Cajamarca</c:v>
                </c:pt>
                <c:pt idx="14">
                  <c:v>Huánuco</c:v>
                </c:pt>
                <c:pt idx="15">
                  <c:v>Ayacucho</c:v>
                </c:pt>
                <c:pt idx="16">
                  <c:v>Ancash</c:v>
                </c:pt>
                <c:pt idx="17">
                  <c:v>Lima</c:v>
                </c:pt>
                <c:pt idx="18">
                  <c:v>Piura</c:v>
                </c:pt>
                <c:pt idx="19">
                  <c:v>Arequipa</c:v>
                </c:pt>
                <c:pt idx="20">
                  <c:v>Ica</c:v>
                </c:pt>
                <c:pt idx="21">
                  <c:v>Tumbes</c:v>
                </c:pt>
                <c:pt idx="22">
                  <c:v>Provincia Constitucional del Callao</c:v>
                </c:pt>
                <c:pt idx="23">
                  <c:v>Moquegua</c:v>
                </c:pt>
                <c:pt idx="24">
                  <c:v>Madre de Dios</c:v>
                </c:pt>
              </c:strCache>
            </c:strRef>
          </c:cat>
          <c:val>
            <c:numRef>
              <c:f>'TRAB Dpto'!$O$7:$O$31</c:f>
              <c:numCache>
                <c:formatCode>#,##0.0</c:formatCode>
                <c:ptCount val="25"/>
                <c:pt idx="0">
                  <c:v>1.5245614404346737</c:v>
                </c:pt>
                <c:pt idx="1">
                  <c:v>2.7573725965279388</c:v>
                </c:pt>
                <c:pt idx="2">
                  <c:v>0.85533023999419999</c:v>
                </c:pt>
                <c:pt idx="3">
                  <c:v>2.0142312311540032</c:v>
                </c:pt>
                <c:pt idx="4">
                  <c:v>2.397427961512153</c:v>
                </c:pt>
                <c:pt idx="5">
                  <c:v>2.1902260824403026</c:v>
                </c:pt>
                <c:pt idx="6">
                  <c:v>3.9075272572803366</c:v>
                </c:pt>
                <c:pt idx="7">
                  <c:v>1.3543876493864508</c:v>
                </c:pt>
                <c:pt idx="8">
                  <c:v>3.2440149487435836</c:v>
                </c:pt>
                <c:pt idx="9">
                  <c:v>1.7228894553368386</c:v>
                </c:pt>
                <c:pt idx="10">
                  <c:v>1.0481420820311835</c:v>
                </c:pt>
                <c:pt idx="11">
                  <c:v>1.6003983864498901</c:v>
                </c:pt>
                <c:pt idx="12">
                  <c:v>0.83522810074426024</c:v>
                </c:pt>
                <c:pt idx="13">
                  <c:v>1.2361069922660217</c:v>
                </c:pt>
                <c:pt idx="14">
                  <c:v>2.3664743634011347</c:v>
                </c:pt>
                <c:pt idx="15">
                  <c:v>1.6468941993632669</c:v>
                </c:pt>
                <c:pt idx="16">
                  <c:v>2.8341160673612094</c:v>
                </c:pt>
                <c:pt idx="17">
                  <c:v>10.073781683272774</c:v>
                </c:pt>
                <c:pt idx="18">
                  <c:v>1.5024604783486546</c:v>
                </c:pt>
                <c:pt idx="19">
                  <c:v>1.5089399060613846</c:v>
                </c:pt>
                <c:pt idx="20">
                  <c:v>1.0416353336722595</c:v>
                </c:pt>
                <c:pt idx="21">
                  <c:v>3.0113349904421251E-2</c:v>
                </c:pt>
                <c:pt idx="22">
                  <c:v>9.7566689472890253E-2</c:v>
                </c:pt>
                <c:pt idx="23">
                  <c:v>0.55880469234063634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7088352"/>
        <c:axId val="267088744"/>
      </c:barChart>
      <c:lineChart>
        <c:grouping val="standard"/>
        <c:varyColors val="0"/>
        <c:ser>
          <c:idx val="1"/>
          <c:order val="1"/>
          <c:tx>
            <c:strRef>
              <c:f>'TRAB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'TRAB Dpto'!$N$7:$N$31</c:f>
              <c:strCache>
                <c:ptCount val="25"/>
                <c:pt idx="0">
                  <c:v>Pasco</c:v>
                </c:pt>
                <c:pt idx="1">
                  <c:v>Lambayeque</c:v>
                </c:pt>
                <c:pt idx="2">
                  <c:v>Amazonas</c:v>
                </c:pt>
                <c:pt idx="3">
                  <c:v>Puno</c:v>
                </c:pt>
                <c:pt idx="4">
                  <c:v>Huancavelica</c:v>
                </c:pt>
                <c:pt idx="5">
                  <c:v>Junín</c:v>
                </c:pt>
                <c:pt idx="6">
                  <c:v>Cusco</c:v>
                </c:pt>
                <c:pt idx="7">
                  <c:v>San Martín</c:v>
                </c:pt>
                <c:pt idx="8">
                  <c:v>La Libertad</c:v>
                </c:pt>
                <c:pt idx="9">
                  <c:v>Apurímac</c:v>
                </c:pt>
                <c:pt idx="10">
                  <c:v>Tacna</c:v>
                </c:pt>
                <c:pt idx="11">
                  <c:v>Loreto</c:v>
                </c:pt>
                <c:pt idx="12">
                  <c:v>Ucayali</c:v>
                </c:pt>
                <c:pt idx="13">
                  <c:v>Cajamarca</c:v>
                </c:pt>
                <c:pt idx="14">
                  <c:v>Huánuco</c:v>
                </c:pt>
                <c:pt idx="15">
                  <c:v>Ayacucho</c:v>
                </c:pt>
                <c:pt idx="16">
                  <c:v>Ancash</c:v>
                </c:pt>
                <c:pt idx="17">
                  <c:v>Lima</c:v>
                </c:pt>
                <c:pt idx="18">
                  <c:v>Piura</c:v>
                </c:pt>
                <c:pt idx="19">
                  <c:v>Arequipa</c:v>
                </c:pt>
                <c:pt idx="20">
                  <c:v>Ica</c:v>
                </c:pt>
                <c:pt idx="21">
                  <c:v>Tumbes</c:v>
                </c:pt>
                <c:pt idx="22">
                  <c:v>Provincia Constitucional del Callao</c:v>
                </c:pt>
                <c:pt idx="23">
                  <c:v>Moquegua</c:v>
                </c:pt>
                <c:pt idx="24">
                  <c:v>Madre de Dios</c:v>
                </c:pt>
              </c:strCache>
            </c:strRef>
          </c:cat>
          <c:val>
            <c:numRef>
              <c:f>'TRAB Dpto'!$P$7:$P$31</c:f>
              <c:numCache>
                <c:formatCode>0%</c:formatCode>
                <c:ptCount val="25"/>
                <c:pt idx="0">
                  <c:v>0.66915713319735981</c:v>
                </c:pt>
                <c:pt idx="1">
                  <c:v>0.66805458761572789</c:v>
                </c:pt>
                <c:pt idx="2">
                  <c:v>0.6618184856895033</c:v>
                </c:pt>
                <c:pt idx="3">
                  <c:v>0.60795106017149336</c:v>
                </c:pt>
                <c:pt idx="4">
                  <c:v>0.55378824753545908</c:v>
                </c:pt>
                <c:pt idx="5">
                  <c:v>0.52036225887091681</c:v>
                </c:pt>
                <c:pt idx="6">
                  <c:v>0.51596417778203585</c:v>
                </c:pt>
                <c:pt idx="7">
                  <c:v>0.51380957361703794</c:v>
                </c:pt>
                <c:pt idx="8">
                  <c:v>0.48929394616819805</c:v>
                </c:pt>
                <c:pt idx="9">
                  <c:v>0.48307894272577151</c:v>
                </c:pt>
                <c:pt idx="10">
                  <c:v>0.48300120689288623</c:v>
                </c:pt>
                <c:pt idx="11">
                  <c:v>0.45770300766143968</c:v>
                </c:pt>
                <c:pt idx="12">
                  <c:v>0.43814899856224615</c:v>
                </c:pt>
                <c:pt idx="13">
                  <c:v>0.41671270862605664</c:v>
                </c:pt>
                <c:pt idx="14">
                  <c:v>0.40162790700140738</c:v>
                </c:pt>
                <c:pt idx="15">
                  <c:v>0.40146217660674832</c:v>
                </c:pt>
                <c:pt idx="16">
                  <c:v>0.38952552777052218</c:v>
                </c:pt>
                <c:pt idx="17">
                  <c:v>0.31052038948598348</c:v>
                </c:pt>
                <c:pt idx="18">
                  <c:v>0.24841288155918684</c:v>
                </c:pt>
                <c:pt idx="19">
                  <c:v>0.2320676615770286</c:v>
                </c:pt>
                <c:pt idx="20">
                  <c:v>0.22056605665201556</c:v>
                </c:pt>
                <c:pt idx="21">
                  <c:v>6.2275437139869945E-2</c:v>
                </c:pt>
                <c:pt idx="22">
                  <c:v>5.1131374133727071E-2</c:v>
                </c:pt>
                <c:pt idx="23">
                  <c:v>4.7344702321466849E-2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089528"/>
        <c:axId val="267089136"/>
      </c:lineChart>
      <c:catAx>
        <c:axId val="26708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67088744"/>
        <c:crosses val="autoZero"/>
        <c:auto val="1"/>
        <c:lblAlgn val="ctr"/>
        <c:lblOffset val="100"/>
        <c:noMultiLvlLbl val="0"/>
      </c:catAx>
      <c:valAx>
        <c:axId val="26708874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70883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670891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7089528"/>
        <c:crosses val="max"/>
        <c:crossBetween val="between"/>
      </c:valAx>
      <c:catAx>
        <c:axId val="267089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708913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'GIECOD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'GIECOD Dpto'!$N$7:$N$12</c:f>
              <c:strCache>
                <c:ptCount val="6"/>
                <c:pt idx="0">
                  <c:v>Lima</c:v>
                </c:pt>
                <c:pt idx="1">
                  <c:v>Huánuco</c:v>
                </c:pt>
                <c:pt idx="2">
                  <c:v>Puno</c:v>
                </c:pt>
                <c:pt idx="3">
                  <c:v>Cusco</c:v>
                </c:pt>
                <c:pt idx="4">
                  <c:v>Provincia Constitucional del Callao</c:v>
                </c:pt>
                <c:pt idx="5">
                  <c:v>Ucayali</c:v>
                </c:pt>
              </c:strCache>
            </c:strRef>
          </c:cat>
          <c:val>
            <c:numRef>
              <c:f>'GIECOD Dpto'!$O$7:$O$12</c:f>
              <c:numCache>
                <c:formatCode>#,##0.0</c:formatCode>
                <c:ptCount val="6"/>
                <c:pt idx="0">
                  <c:v>74.499644019329097</c:v>
                </c:pt>
                <c:pt idx="1">
                  <c:v>3.5375999999999998E-2</c:v>
                </c:pt>
                <c:pt idx="2">
                  <c:v>8.5000000949949032E-3</c:v>
                </c:pt>
                <c:pt idx="3">
                  <c:v>1.9986839999999999E-2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7090312"/>
        <c:axId val="267090704"/>
      </c:barChart>
      <c:lineChart>
        <c:grouping val="standard"/>
        <c:varyColors val="0"/>
        <c:ser>
          <c:idx val="1"/>
          <c:order val="1"/>
          <c:tx>
            <c:strRef>
              <c:f>'GIECOD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'GIECOD Dpto'!$N$7:$N$12</c:f>
              <c:strCache>
                <c:ptCount val="6"/>
                <c:pt idx="0">
                  <c:v>Lima</c:v>
                </c:pt>
                <c:pt idx="1">
                  <c:v>Huánuco</c:v>
                </c:pt>
                <c:pt idx="2">
                  <c:v>Puno</c:v>
                </c:pt>
                <c:pt idx="3">
                  <c:v>Cusco</c:v>
                </c:pt>
                <c:pt idx="4">
                  <c:v>Provincia Constitucional del Callao</c:v>
                </c:pt>
                <c:pt idx="5">
                  <c:v>Ucayali</c:v>
                </c:pt>
              </c:strCache>
            </c:strRef>
          </c:cat>
          <c:val>
            <c:numRef>
              <c:f>'GIECOD Dpto'!$P$7:$P$12</c:f>
              <c:numCache>
                <c:formatCode>0%</c:formatCode>
                <c:ptCount val="6"/>
                <c:pt idx="0">
                  <c:v>0.81531960707939699</c:v>
                </c:pt>
                <c:pt idx="1">
                  <c:v>7.0350579592843229E-2</c:v>
                </c:pt>
                <c:pt idx="2">
                  <c:v>5.2469136388857425E-2</c:v>
                </c:pt>
                <c:pt idx="3">
                  <c:v>3.3980591107544582E-2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030144"/>
        <c:axId val="267091096"/>
      </c:lineChart>
      <c:catAx>
        <c:axId val="267090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67090704"/>
        <c:crosses val="autoZero"/>
        <c:auto val="1"/>
        <c:lblAlgn val="ctr"/>
        <c:lblOffset val="100"/>
        <c:noMultiLvlLbl val="0"/>
      </c:catAx>
      <c:valAx>
        <c:axId val="2670907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70903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670910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8030144"/>
        <c:crosses val="max"/>
        <c:crossBetween val="between"/>
      </c:valAx>
      <c:catAx>
        <c:axId val="268030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709109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'API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'API Dpto'!$N$7:$N$31</c:f>
              <c:strCache>
                <c:ptCount val="25"/>
                <c:pt idx="0">
                  <c:v>Loreto</c:v>
                </c:pt>
                <c:pt idx="1">
                  <c:v>Piura</c:v>
                </c:pt>
                <c:pt idx="2">
                  <c:v>Ancash</c:v>
                </c:pt>
                <c:pt idx="3">
                  <c:v>Huánuco</c:v>
                </c:pt>
                <c:pt idx="4">
                  <c:v>La Libertad</c:v>
                </c:pt>
                <c:pt idx="5">
                  <c:v>Junín</c:v>
                </c:pt>
                <c:pt idx="6">
                  <c:v>Arequipa</c:v>
                </c:pt>
                <c:pt idx="7">
                  <c:v>Ayacucho</c:v>
                </c:pt>
                <c:pt idx="8">
                  <c:v>San Martín</c:v>
                </c:pt>
                <c:pt idx="9">
                  <c:v>Cusco</c:v>
                </c:pt>
                <c:pt idx="10">
                  <c:v>Pasco</c:v>
                </c:pt>
                <c:pt idx="11">
                  <c:v>Madre de Dios</c:v>
                </c:pt>
                <c:pt idx="12">
                  <c:v>Ica</c:v>
                </c:pt>
                <c:pt idx="13">
                  <c:v>Provincia Constitucional del Callao</c:v>
                </c:pt>
                <c:pt idx="14">
                  <c:v>Puno</c:v>
                </c:pt>
                <c:pt idx="15">
                  <c:v>Huancavelica</c:v>
                </c:pt>
                <c:pt idx="16">
                  <c:v>Ucayali</c:v>
                </c:pt>
                <c:pt idx="17">
                  <c:v>Lima</c:v>
                </c:pt>
                <c:pt idx="18">
                  <c:v>Apurímac</c:v>
                </c:pt>
                <c:pt idx="19">
                  <c:v>Lambayeque</c:v>
                </c:pt>
                <c:pt idx="20">
                  <c:v>Amazonas</c:v>
                </c:pt>
                <c:pt idx="21">
                  <c:v>Cajamarca</c:v>
                </c:pt>
                <c:pt idx="22">
                  <c:v>Moquegua</c:v>
                </c:pt>
                <c:pt idx="23">
                  <c:v>Tumbes</c:v>
                </c:pt>
                <c:pt idx="24">
                  <c:v>Tacna</c:v>
                </c:pt>
              </c:strCache>
            </c:strRef>
          </c:cat>
          <c:val>
            <c:numRef>
              <c:f>'API Dpto'!$O$7:$O$31</c:f>
              <c:numCache>
                <c:formatCode>#,##0.0</c:formatCode>
                <c:ptCount val="25"/>
                <c:pt idx="0">
                  <c:v>1.1034494078312582</c:v>
                </c:pt>
                <c:pt idx="1">
                  <c:v>2.7190184274403277</c:v>
                </c:pt>
                <c:pt idx="2">
                  <c:v>1.9707860762963421</c:v>
                </c:pt>
                <c:pt idx="3">
                  <c:v>1.2342230531702543</c:v>
                </c:pt>
                <c:pt idx="4">
                  <c:v>2.6349018678887504</c:v>
                </c:pt>
                <c:pt idx="5">
                  <c:v>1.3589165835390429</c:v>
                </c:pt>
                <c:pt idx="6">
                  <c:v>1.6830323816139372</c:v>
                </c:pt>
                <c:pt idx="7">
                  <c:v>1.2517859956955775</c:v>
                </c:pt>
                <c:pt idx="8">
                  <c:v>1.2317295440930514</c:v>
                </c:pt>
                <c:pt idx="9">
                  <c:v>1.5473363378979308</c:v>
                </c:pt>
                <c:pt idx="10">
                  <c:v>0.10376934971249463</c:v>
                </c:pt>
                <c:pt idx="11">
                  <c:v>6.3744360795089203E-2</c:v>
                </c:pt>
                <c:pt idx="12">
                  <c:v>0.9634514987630447</c:v>
                </c:pt>
                <c:pt idx="13">
                  <c:v>0.1838517791083018</c:v>
                </c:pt>
                <c:pt idx="14">
                  <c:v>1.2787910146552524</c:v>
                </c:pt>
                <c:pt idx="15">
                  <c:v>0.6421565085696338</c:v>
                </c:pt>
                <c:pt idx="16">
                  <c:v>0.62050676997420151</c:v>
                </c:pt>
                <c:pt idx="17">
                  <c:v>38.858447904154211</c:v>
                </c:pt>
                <c:pt idx="18">
                  <c:v>6.7903150370722642E-2</c:v>
                </c:pt>
                <c:pt idx="19">
                  <c:v>4.9103820263962872E-2</c:v>
                </c:pt>
                <c:pt idx="20">
                  <c:v>0.58720965810110126</c:v>
                </c:pt>
                <c:pt idx="21">
                  <c:v>0.46597768458558464</c:v>
                </c:pt>
                <c:pt idx="22">
                  <c:v>6.3433000121723279E-3</c:v>
                </c:pt>
                <c:pt idx="23">
                  <c:v>1.3288200229355543E-2</c:v>
                </c:pt>
                <c:pt idx="24">
                  <c:v>3.6948000113210993E-3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030928"/>
        <c:axId val="268031320"/>
      </c:barChart>
      <c:lineChart>
        <c:grouping val="standard"/>
        <c:varyColors val="0"/>
        <c:ser>
          <c:idx val="1"/>
          <c:order val="1"/>
          <c:tx>
            <c:strRef>
              <c:f>'API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'API Dpto'!$N$7:$N$31</c:f>
              <c:strCache>
                <c:ptCount val="25"/>
                <c:pt idx="0">
                  <c:v>Loreto</c:v>
                </c:pt>
                <c:pt idx="1">
                  <c:v>Piura</c:v>
                </c:pt>
                <c:pt idx="2">
                  <c:v>Ancash</c:v>
                </c:pt>
                <c:pt idx="3">
                  <c:v>Huánuco</c:v>
                </c:pt>
                <c:pt idx="4">
                  <c:v>La Libertad</c:v>
                </c:pt>
                <c:pt idx="5">
                  <c:v>Junín</c:v>
                </c:pt>
                <c:pt idx="6">
                  <c:v>Arequipa</c:v>
                </c:pt>
                <c:pt idx="7">
                  <c:v>Ayacucho</c:v>
                </c:pt>
                <c:pt idx="8">
                  <c:v>San Martín</c:v>
                </c:pt>
                <c:pt idx="9">
                  <c:v>Cusco</c:v>
                </c:pt>
                <c:pt idx="10">
                  <c:v>Pasco</c:v>
                </c:pt>
                <c:pt idx="11">
                  <c:v>Madre de Dios</c:v>
                </c:pt>
                <c:pt idx="12">
                  <c:v>Ica</c:v>
                </c:pt>
                <c:pt idx="13">
                  <c:v>Provincia Constitucional del Callao</c:v>
                </c:pt>
                <c:pt idx="14">
                  <c:v>Puno</c:v>
                </c:pt>
                <c:pt idx="15">
                  <c:v>Huancavelica</c:v>
                </c:pt>
                <c:pt idx="16">
                  <c:v>Ucayali</c:v>
                </c:pt>
                <c:pt idx="17">
                  <c:v>Lima</c:v>
                </c:pt>
                <c:pt idx="18">
                  <c:v>Apurímac</c:v>
                </c:pt>
                <c:pt idx="19">
                  <c:v>Lambayeque</c:v>
                </c:pt>
                <c:pt idx="20">
                  <c:v>Amazonas</c:v>
                </c:pt>
                <c:pt idx="21">
                  <c:v>Cajamarca</c:v>
                </c:pt>
                <c:pt idx="22">
                  <c:v>Moquegua</c:v>
                </c:pt>
                <c:pt idx="23">
                  <c:v>Tumbes</c:v>
                </c:pt>
                <c:pt idx="24">
                  <c:v>Tacna</c:v>
                </c:pt>
              </c:strCache>
            </c:strRef>
          </c:cat>
          <c:val>
            <c:numRef>
              <c:f>'API Dpto'!$P$7:$P$31</c:f>
              <c:numCache>
                <c:formatCode>0%</c:formatCode>
                <c:ptCount val="25"/>
                <c:pt idx="0">
                  <c:v>0.43960411419444906</c:v>
                </c:pt>
                <c:pt idx="1">
                  <c:v>0.42838711492140319</c:v>
                </c:pt>
                <c:pt idx="2">
                  <c:v>0.4270305385537852</c:v>
                </c:pt>
                <c:pt idx="3">
                  <c:v>0.41832397409512423</c:v>
                </c:pt>
                <c:pt idx="4">
                  <c:v>0.41805550903267569</c:v>
                </c:pt>
                <c:pt idx="5">
                  <c:v>0.41376014552190354</c:v>
                </c:pt>
                <c:pt idx="6">
                  <c:v>0.4104254299907521</c:v>
                </c:pt>
                <c:pt idx="7">
                  <c:v>0.40369814460462183</c:v>
                </c:pt>
                <c:pt idx="8">
                  <c:v>0.39418486275964121</c:v>
                </c:pt>
                <c:pt idx="9">
                  <c:v>0.37022265664896448</c:v>
                </c:pt>
                <c:pt idx="10">
                  <c:v>0.35321527549907117</c:v>
                </c:pt>
                <c:pt idx="11">
                  <c:v>0.35211070121848925</c:v>
                </c:pt>
                <c:pt idx="12">
                  <c:v>0.34938462012456806</c:v>
                </c:pt>
                <c:pt idx="13">
                  <c:v>0.34277746641391643</c:v>
                </c:pt>
                <c:pt idx="14">
                  <c:v>0.34107051089063622</c:v>
                </c:pt>
                <c:pt idx="15">
                  <c:v>0.33206203629020614</c:v>
                </c:pt>
                <c:pt idx="16">
                  <c:v>0.32669995054759243</c:v>
                </c:pt>
                <c:pt idx="17">
                  <c:v>0.31653448234472015</c:v>
                </c:pt>
                <c:pt idx="18">
                  <c:v>0.29456511526428358</c:v>
                </c:pt>
                <c:pt idx="19">
                  <c:v>0.14681785914942824</c:v>
                </c:pt>
                <c:pt idx="20">
                  <c:v>0.13682643346775003</c:v>
                </c:pt>
                <c:pt idx="21">
                  <c:v>0.12240528032954989</c:v>
                </c:pt>
                <c:pt idx="22">
                  <c:v>0.11970975131012716</c:v>
                </c:pt>
                <c:pt idx="23">
                  <c:v>9.5010047328101074E-2</c:v>
                </c:pt>
                <c:pt idx="24">
                  <c:v>3.3208103497340505E-2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032104"/>
        <c:axId val="268031712"/>
      </c:lineChart>
      <c:catAx>
        <c:axId val="26803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68031320"/>
        <c:crosses val="autoZero"/>
        <c:auto val="1"/>
        <c:lblAlgn val="ctr"/>
        <c:lblOffset val="100"/>
        <c:noMultiLvlLbl val="0"/>
      </c:catAx>
      <c:valAx>
        <c:axId val="2680313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80309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680317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8032104"/>
        <c:crosses val="max"/>
        <c:crossBetween val="between"/>
      </c:valAx>
      <c:catAx>
        <c:axId val="268032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80317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'LCVF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'LCVF Dpto'!$N$7:$N$8</c:f>
              <c:strCache>
                <c:ptCount val="2"/>
                <c:pt idx="0">
                  <c:v>Lima</c:v>
                </c:pt>
                <c:pt idx="1">
                  <c:v>Ayacucho</c:v>
                </c:pt>
              </c:strCache>
            </c:strRef>
          </c:cat>
          <c:val>
            <c:numRef>
              <c:f>'LCVF Dpto'!$O$7:$O$8</c:f>
              <c:numCache>
                <c:formatCode>#,##0.0</c:formatCode>
                <c:ptCount val="2"/>
                <c:pt idx="0">
                  <c:v>26.981433290515199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032888"/>
        <c:axId val="268033280"/>
      </c:barChart>
      <c:lineChart>
        <c:grouping val="standard"/>
        <c:varyColors val="0"/>
        <c:ser>
          <c:idx val="1"/>
          <c:order val="1"/>
          <c:tx>
            <c:strRef>
              <c:f>'LCVF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'LCVF Dpto'!$N$7:$N$8</c:f>
              <c:strCache>
                <c:ptCount val="2"/>
                <c:pt idx="0">
                  <c:v>Lima</c:v>
                </c:pt>
                <c:pt idx="1">
                  <c:v>Ayacucho</c:v>
                </c:pt>
              </c:strCache>
            </c:strRef>
          </c:cat>
          <c:val>
            <c:numRef>
              <c:f>'LCVF Dpto'!$P$7:$P$8</c:f>
              <c:numCache>
                <c:formatCode>0%</c:formatCode>
                <c:ptCount val="2"/>
                <c:pt idx="0">
                  <c:v>0.33184101309141889</c:v>
                </c:pt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034064"/>
        <c:axId val="268033672"/>
      </c:lineChart>
      <c:catAx>
        <c:axId val="26803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68033280"/>
        <c:crosses val="autoZero"/>
        <c:auto val="1"/>
        <c:lblAlgn val="ctr"/>
        <c:lblOffset val="100"/>
        <c:noMultiLvlLbl val="0"/>
      </c:catAx>
      <c:valAx>
        <c:axId val="2680332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80328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680336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8034064"/>
        <c:crosses val="max"/>
        <c:crossBetween val="between"/>
      </c:valAx>
      <c:catAx>
        <c:axId val="268034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80336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'SU Dpto'!$N$7:$N$31</c:f>
              <c:strCache>
                <c:ptCount val="25"/>
                <c:pt idx="0">
                  <c:v>Pasco</c:v>
                </c:pt>
                <c:pt idx="1">
                  <c:v>Apurímac</c:v>
                </c:pt>
                <c:pt idx="2">
                  <c:v>Tacna</c:v>
                </c:pt>
                <c:pt idx="3">
                  <c:v>Piura</c:v>
                </c:pt>
                <c:pt idx="4">
                  <c:v>San Martín</c:v>
                </c:pt>
                <c:pt idx="5">
                  <c:v>Tumbes</c:v>
                </c:pt>
                <c:pt idx="6">
                  <c:v>Cajamarca</c:v>
                </c:pt>
                <c:pt idx="7">
                  <c:v>Ayacucho</c:v>
                </c:pt>
                <c:pt idx="8">
                  <c:v>Ica</c:v>
                </c:pt>
                <c:pt idx="9">
                  <c:v>Lambayeque</c:v>
                </c:pt>
                <c:pt idx="10">
                  <c:v>Ucayali</c:v>
                </c:pt>
                <c:pt idx="11">
                  <c:v>Huancavelica</c:v>
                </c:pt>
                <c:pt idx="12">
                  <c:v>La Libertad</c:v>
                </c:pt>
                <c:pt idx="13">
                  <c:v>Puno</c:v>
                </c:pt>
                <c:pt idx="14">
                  <c:v>Lima</c:v>
                </c:pt>
                <c:pt idx="15">
                  <c:v>Arequipa</c:v>
                </c:pt>
                <c:pt idx="16">
                  <c:v>Loreto</c:v>
                </c:pt>
                <c:pt idx="17">
                  <c:v>Ancash</c:v>
                </c:pt>
                <c:pt idx="18">
                  <c:v>Moquegua</c:v>
                </c:pt>
                <c:pt idx="19">
                  <c:v>Junín</c:v>
                </c:pt>
                <c:pt idx="20">
                  <c:v>Cusco</c:v>
                </c:pt>
                <c:pt idx="21">
                  <c:v>Provincia Constitucional del Callao</c:v>
                </c:pt>
                <c:pt idx="22">
                  <c:v>Amazonas</c:v>
                </c:pt>
                <c:pt idx="23">
                  <c:v>Madre de Dios</c:v>
                </c:pt>
                <c:pt idx="24">
                  <c:v>Huánuco</c:v>
                </c:pt>
              </c:strCache>
            </c:strRef>
          </c:cat>
          <c:val>
            <c:numRef>
              <c:f>'SU Dpto'!$O$7:$O$31</c:f>
              <c:numCache>
                <c:formatCode>#,##0.0</c:formatCode>
                <c:ptCount val="25"/>
                <c:pt idx="0">
                  <c:v>28.692655691834563</c:v>
                </c:pt>
                <c:pt idx="1">
                  <c:v>7.7555727492137247</c:v>
                </c:pt>
                <c:pt idx="2">
                  <c:v>6.701136734562346</c:v>
                </c:pt>
                <c:pt idx="3">
                  <c:v>47.770655491586155</c:v>
                </c:pt>
                <c:pt idx="4">
                  <c:v>11.946519390468321</c:v>
                </c:pt>
                <c:pt idx="5">
                  <c:v>12.60895445782597</c:v>
                </c:pt>
                <c:pt idx="6">
                  <c:v>10.401967553084919</c:v>
                </c:pt>
                <c:pt idx="7">
                  <c:v>16.034968800738142</c:v>
                </c:pt>
                <c:pt idx="8">
                  <c:v>31.124143803673253</c:v>
                </c:pt>
                <c:pt idx="9">
                  <c:v>29.460240276831271</c:v>
                </c:pt>
                <c:pt idx="10">
                  <c:v>1.453430138181615</c:v>
                </c:pt>
                <c:pt idx="11">
                  <c:v>1.6603049036342801</c:v>
                </c:pt>
                <c:pt idx="12">
                  <c:v>14.820675892807543</c:v>
                </c:pt>
                <c:pt idx="13">
                  <c:v>33.811194772334638</c:v>
                </c:pt>
                <c:pt idx="14">
                  <c:v>32.174413497744453</c:v>
                </c:pt>
                <c:pt idx="15">
                  <c:v>27.044147048750055</c:v>
                </c:pt>
                <c:pt idx="16">
                  <c:v>4.6706341057154885</c:v>
                </c:pt>
                <c:pt idx="17">
                  <c:v>8.6229253185053203</c:v>
                </c:pt>
                <c:pt idx="18">
                  <c:v>5.2954715691023679</c:v>
                </c:pt>
                <c:pt idx="19">
                  <c:v>1.9944676917855551</c:v>
                </c:pt>
                <c:pt idx="20">
                  <c:v>7.4335749866359784</c:v>
                </c:pt>
                <c:pt idx="21">
                  <c:v>2.643338</c:v>
                </c:pt>
                <c:pt idx="22">
                  <c:v>2.2786136862104942</c:v>
                </c:pt>
                <c:pt idx="23">
                  <c:v>0.10105999918282033</c:v>
                </c:pt>
                <c:pt idx="24">
                  <c:v>0.40533511034421676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034848"/>
        <c:axId val="268035240"/>
      </c:barChart>
      <c:lineChart>
        <c:grouping val="standard"/>
        <c:varyColors val="0"/>
        <c:ser>
          <c:idx val="1"/>
          <c:order val="1"/>
          <c:tx>
            <c:strRef>
              <c:f>'SU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'SU Dpto'!$N$7:$N$31</c:f>
              <c:strCache>
                <c:ptCount val="25"/>
                <c:pt idx="0">
                  <c:v>Pasco</c:v>
                </c:pt>
                <c:pt idx="1">
                  <c:v>Apurímac</c:v>
                </c:pt>
                <c:pt idx="2">
                  <c:v>Tacna</c:v>
                </c:pt>
                <c:pt idx="3">
                  <c:v>Piura</c:v>
                </c:pt>
                <c:pt idx="4">
                  <c:v>San Martín</c:v>
                </c:pt>
                <c:pt idx="5">
                  <c:v>Tumbes</c:v>
                </c:pt>
                <c:pt idx="6">
                  <c:v>Cajamarca</c:v>
                </c:pt>
                <c:pt idx="7">
                  <c:v>Ayacucho</c:v>
                </c:pt>
                <c:pt idx="8">
                  <c:v>Ica</c:v>
                </c:pt>
                <c:pt idx="9">
                  <c:v>Lambayeque</c:v>
                </c:pt>
                <c:pt idx="10">
                  <c:v>Ucayali</c:v>
                </c:pt>
                <c:pt idx="11">
                  <c:v>Huancavelica</c:v>
                </c:pt>
                <c:pt idx="12">
                  <c:v>La Libertad</c:v>
                </c:pt>
                <c:pt idx="13">
                  <c:v>Puno</c:v>
                </c:pt>
                <c:pt idx="14">
                  <c:v>Lima</c:v>
                </c:pt>
                <c:pt idx="15">
                  <c:v>Arequipa</c:v>
                </c:pt>
                <c:pt idx="16">
                  <c:v>Loreto</c:v>
                </c:pt>
                <c:pt idx="17">
                  <c:v>Ancash</c:v>
                </c:pt>
                <c:pt idx="18">
                  <c:v>Moquegua</c:v>
                </c:pt>
                <c:pt idx="19">
                  <c:v>Junín</c:v>
                </c:pt>
                <c:pt idx="20">
                  <c:v>Cusco</c:v>
                </c:pt>
                <c:pt idx="21">
                  <c:v>Provincia Constitucional del Callao</c:v>
                </c:pt>
                <c:pt idx="22">
                  <c:v>Amazonas</c:v>
                </c:pt>
                <c:pt idx="23">
                  <c:v>Madre de Dios</c:v>
                </c:pt>
                <c:pt idx="24">
                  <c:v>Huánuco</c:v>
                </c:pt>
              </c:strCache>
            </c:strRef>
          </c:cat>
          <c:val>
            <c:numRef>
              <c:f>'SU Dpto'!$P$7:$P$31</c:f>
              <c:numCache>
                <c:formatCode>0%</c:formatCode>
                <c:ptCount val="25"/>
                <c:pt idx="0">
                  <c:v>0.48494286463216091</c:v>
                </c:pt>
                <c:pt idx="1">
                  <c:v>0.4083057819259418</c:v>
                </c:pt>
                <c:pt idx="2">
                  <c:v>0.37145315398713069</c:v>
                </c:pt>
                <c:pt idx="3">
                  <c:v>0.32393970903293817</c:v>
                </c:pt>
                <c:pt idx="4">
                  <c:v>0.30425695423883309</c:v>
                </c:pt>
                <c:pt idx="5">
                  <c:v>0.29030880499784151</c:v>
                </c:pt>
                <c:pt idx="6">
                  <c:v>0.27524544148347335</c:v>
                </c:pt>
                <c:pt idx="7">
                  <c:v>0.26803494301104913</c:v>
                </c:pt>
                <c:pt idx="8">
                  <c:v>0.21177856534207301</c:v>
                </c:pt>
                <c:pt idx="9">
                  <c:v>0.19575272072687641</c:v>
                </c:pt>
                <c:pt idx="10">
                  <c:v>0.18822411987320259</c:v>
                </c:pt>
                <c:pt idx="11">
                  <c:v>0.18216640825741226</c:v>
                </c:pt>
                <c:pt idx="12">
                  <c:v>0.14705959555283438</c:v>
                </c:pt>
                <c:pt idx="13">
                  <c:v>0.12604037751988165</c:v>
                </c:pt>
                <c:pt idx="14">
                  <c:v>0.12466961271431302</c:v>
                </c:pt>
                <c:pt idx="15">
                  <c:v>0.1160259293492769</c:v>
                </c:pt>
                <c:pt idx="16">
                  <c:v>8.6706659043868428E-2</c:v>
                </c:pt>
                <c:pt idx="17">
                  <c:v>7.001217602508783E-2</c:v>
                </c:pt>
                <c:pt idx="18">
                  <c:v>6.7356260029431722E-2</c:v>
                </c:pt>
                <c:pt idx="19">
                  <c:v>5.4949638695397991E-2</c:v>
                </c:pt>
                <c:pt idx="20">
                  <c:v>5.3790573658223845E-2</c:v>
                </c:pt>
                <c:pt idx="21">
                  <c:v>4.0821445459608002E-2</c:v>
                </c:pt>
                <c:pt idx="22">
                  <c:v>4.0589597073278805E-2</c:v>
                </c:pt>
                <c:pt idx="23">
                  <c:v>3.8848551072360071E-2</c:v>
                </c:pt>
                <c:pt idx="24">
                  <c:v>7.046704255990497E-3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036024"/>
        <c:axId val="268035632"/>
      </c:lineChart>
      <c:catAx>
        <c:axId val="26803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68035240"/>
        <c:crosses val="autoZero"/>
        <c:auto val="1"/>
        <c:lblAlgn val="ctr"/>
        <c:lblOffset val="100"/>
        <c:noMultiLvlLbl val="0"/>
      </c:catAx>
      <c:valAx>
        <c:axId val="2680352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80348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680356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8036024"/>
        <c:crosses val="max"/>
        <c:crossBetween val="between"/>
      </c:valAx>
      <c:catAx>
        <c:axId val="268036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80356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'SR Dpto'!$N$7:$N$30</c:f>
              <c:strCache>
                <c:ptCount val="24"/>
                <c:pt idx="0">
                  <c:v>Tumbes</c:v>
                </c:pt>
                <c:pt idx="1">
                  <c:v>Junín</c:v>
                </c:pt>
                <c:pt idx="2">
                  <c:v>Lima</c:v>
                </c:pt>
                <c:pt idx="3">
                  <c:v>Loreto</c:v>
                </c:pt>
                <c:pt idx="4">
                  <c:v>La Libertad</c:v>
                </c:pt>
                <c:pt idx="5">
                  <c:v>Lambayeque</c:v>
                </c:pt>
                <c:pt idx="6">
                  <c:v>Huancavelica</c:v>
                </c:pt>
                <c:pt idx="7">
                  <c:v>Tacna</c:v>
                </c:pt>
                <c:pt idx="8">
                  <c:v>Apurímac</c:v>
                </c:pt>
                <c:pt idx="9">
                  <c:v>Ayacucho</c:v>
                </c:pt>
                <c:pt idx="10">
                  <c:v>Huánuco</c:v>
                </c:pt>
                <c:pt idx="11">
                  <c:v>Ancash</c:v>
                </c:pt>
                <c:pt idx="12">
                  <c:v>Ucayali</c:v>
                </c:pt>
                <c:pt idx="13">
                  <c:v>Piura</c:v>
                </c:pt>
                <c:pt idx="14">
                  <c:v>Arequipa</c:v>
                </c:pt>
                <c:pt idx="15">
                  <c:v>Madre de Dios</c:v>
                </c:pt>
                <c:pt idx="16">
                  <c:v>Moquegua</c:v>
                </c:pt>
                <c:pt idx="17">
                  <c:v>Cusco</c:v>
                </c:pt>
                <c:pt idx="18">
                  <c:v>Puno</c:v>
                </c:pt>
                <c:pt idx="19">
                  <c:v>Pasco</c:v>
                </c:pt>
                <c:pt idx="20">
                  <c:v>Cajamarca</c:v>
                </c:pt>
                <c:pt idx="21">
                  <c:v>Ica</c:v>
                </c:pt>
                <c:pt idx="22">
                  <c:v>Amazonas</c:v>
                </c:pt>
                <c:pt idx="23">
                  <c:v>San Martín</c:v>
                </c:pt>
              </c:strCache>
            </c:strRef>
          </c:cat>
          <c:val>
            <c:numRef>
              <c:f>'SR Dpto'!$O$7:$O$30</c:f>
              <c:numCache>
                <c:formatCode>#,##0.0</c:formatCode>
                <c:ptCount val="24"/>
                <c:pt idx="0">
                  <c:v>6.7809141657247158</c:v>
                </c:pt>
                <c:pt idx="1">
                  <c:v>26.010790959411338</c:v>
                </c:pt>
                <c:pt idx="2">
                  <c:v>28.647954022647841</c:v>
                </c:pt>
                <c:pt idx="3">
                  <c:v>17.659619385651581</c:v>
                </c:pt>
                <c:pt idx="4">
                  <c:v>32.324067290848816</c:v>
                </c:pt>
                <c:pt idx="5">
                  <c:v>10.971394065994499</c:v>
                </c:pt>
                <c:pt idx="6">
                  <c:v>30.659613404048383</c:v>
                </c:pt>
                <c:pt idx="7">
                  <c:v>2.92851707183614</c:v>
                </c:pt>
                <c:pt idx="8">
                  <c:v>23.60315593583282</c:v>
                </c:pt>
                <c:pt idx="9">
                  <c:v>18.005171985466742</c:v>
                </c:pt>
                <c:pt idx="10">
                  <c:v>19.81306168169246</c:v>
                </c:pt>
                <c:pt idx="11">
                  <c:v>29.336747321855213</c:v>
                </c:pt>
                <c:pt idx="12">
                  <c:v>3.2711305645664117</c:v>
                </c:pt>
                <c:pt idx="13">
                  <c:v>35.433661815041773</c:v>
                </c:pt>
                <c:pt idx="14">
                  <c:v>9.9631220736871615</c:v>
                </c:pt>
                <c:pt idx="15">
                  <c:v>0.525748778029971</c:v>
                </c:pt>
                <c:pt idx="16">
                  <c:v>2.0733256308596335</c:v>
                </c:pt>
                <c:pt idx="17">
                  <c:v>45.108452483473243</c:v>
                </c:pt>
                <c:pt idx="18">
                  <c:v>23.041360504748809</c:v>
                </c:pt>
                <c:pt idx="19">
                  <c:v>1.3447252190346028</c:v>
                </c:pt>
                <c:pt idx="20">
                  <c:v>30.968628689961132</c:v>
                </c:pt>
                <c:pt idx="21">
                  <c:v>2.7925118809337239</c:v>
                </c:pt>
                <c:pt idx="22">
                  <c:v>16.351930994683311</c:v>
                </c:pt>
                <c:pt idx="23">
                  <c:v>2.8347764359982373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502664"/>
        <c:axId val="268503056"/>
      </c:barChart>
      <c:lineChart>
        <c:grouping val="standard"/>
        <c:varyColors val="0"/>
        <c:ser>
          <c:idx val="1"/>
          <c:order val="1"/>
          <c:tx>
            <c:strRef>
              <c:f>'SR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'SR Dpto'!$N$7:$N$30</c:f>
              <c:strCache>
                <c:ptCount val="24"/>
                <c:pt idx="0">
                  <c:v>Tumbes</c:v>
                </c:pt>
                <c:pt idx="1">
                  <c:v>Junín</c:v>
                </c:pt>
                <c:pt idx="2">
                  <c:v>Lima</c:v>
                </c:pt>
                <c:pt idx="3">
                  <c:v>Loreto</c:v>
                </c:pt>
                <c:pt idx="4">
                  <c:v>La Libertad</c:v>
                </c:pt>
                <c:pt idx="5">
                  <c:v>Lambayeque</c:v>
                </c:pt>
                <c:pt idx="6">
                  <c:v>Huancavelica</c:v>
                </c:pt>
                <c:pt idx="7">
                  <c:v>Tacna</c:v>
                </c:pt>
                <c:pt idx="8">
                  <c:v>Apurímac</c:v>
                </c:pt>
                <c:pt idx="9">
                  <c:v>Ayacucho</c:v>
                </c:pt>
                <c:pt idx="10">
                  <c:v>Huánuco</c:v>
                </c:pt>
                <c:pt idx="11">
                  <c:v>Ancash</c:v>
                </c:pt>
                <c:pt idx="12">
                  <c:v>Ucayali</c:v>
                </c:pt>
                <c:pt idx="13">
                  <c:v>Piura</c:v>
                </c:pt>
                <c:pt idx="14">
                  <c:v>Arequipa</c:v>
                </c:pt>
                <c:pt idx="15">
                  <c:v>Madre de Dios</c:v>
                </c:pt>
                <c:pt idx="16">
                  <c:v>Moquegua</c:v>
                </c:pt>
                <c:pt idx="17">
                  <c:v>Cusco</c:v>
                </c:pt>
                <c:pt idx="18">
                  <c:v>Puno</c:v>
                </c:pt>
                <c:pt idx="19">
                  <c:v>Pasco</c:v>
                </c:pt>
                <c:pt idx="20">
                  <c:v>Cajamarca</c:v>
                </c:pt>
                <c:pt idx="21">
                  <c:v>Ica</c:v>
                </c:pt>
                <c:pt idx="22">
                  <c:v>Amazonas</c:v>
                </c:pt>
                <c:pt idx="23">
                  <c:v>San Martín</c:v>
                </c:pt>
              </c:strCache>
            </c:strRef>
          </c:cat>
          <c:val>
            <c:numRef>
              <c:f>'SR Dpto'!$P$7:$P$30</c:f>
              <c:numCache>
                <c:formatCode>0%</c:formatCode>
                <c:ptCount val="24"/>
                <c:pt idx="0">
                  <c:v>0.40057522442626026</c:v>
                </c:pt>
                <c:pt idx="1">
                  <c:v>0.32525952237587241</c:v>
                </c:pt>
                <c:pt idx="2">
                  <c:v>0.32197888783300815</c:v>
                </c:pt>
                <c:pt idx="3">
                  <c:v>0.32177665109967035</c:v>
                </c:pt>
                <c:pt idx="4">
                  <c:v>0.31670097512470896</c:v>
                </c:pt>
                <c:pt idx="5">
                  <c:v>0.30912366001198405</c:v>
                </c:pt>
                <c:pt idx="6">
                  <c:v>0.28961803277227494</c:v>
                </c:pt>
                <c:pt idx="7">
                  <c:v>0.28905944954716983</c:v>
                </c:pt>
                <c:pt idx="8">
                  <c:v>0.26626665153473478</c:v>
                </c:pt>
                <c:pt idx="9">
                  <c:v>0.24716782743101695</c:v>
                </c:pt>
                <c:pt idx="10">
                  <c:v>0.24485409064593613</c:v>
                </c:pt>
                <c:pt idx="11">
                  <c:v>0.22790145236207807</c:v>
                </c:pt>
                <c:pt idx="12">
                  <c:v>0.20285747642388591</c:v>
                </c:pt>
                <c:pt idx="13">
                  <c:v>0.18229096407077261</c:v>
                </c:pt>
                <c:pt idx="14">
                  <c:v>0.16762025615397813</c:v>
                </c:pt>
                <c:pt idx="15">
                  <c:v>0.16072950362516447</c:v>
                </c:pt>
                <c:pt idx="16">
                  <c:v>0.16068166303811252</c:v>
                </c:pt>
                <c:pt idx="17">
                  <c:v>0.15212274536509166</c:v>
                </c:pt>
                <c:pt idx="18">
                  <c:v>0.13151087059661121</c:v>
                </c:pt>
                <c:pt idx="19">
                  <c:v>0.10680365683355472</c:v>
                </c:pt>
                <c:pt idx="20">
                  <c:v>0.10471561052744884</c:v>
                </c:pt>
                <c:pt idx="21">
                  <c:v>7.8731388308398334E-2</c:v>
                </c:pt>
                <c:pt idx="22">
                  <c:v>4.3248743802597217E-2</c:v>
                </c:pt>
                <c:pt idx="23">
                  <c:v>2.4131932006790511E-2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503840"/>
        <c:axId val="268503448"/>
      </c:lineChart>
      <c:catAx>
        <c:axId val="26850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68503056"/>
        <c:crosses val="autoZero"/>
        <c:auto val="1"/>
        <c:lblAlgn val="ctr"/>
        <c:lblOffset val="100"/>
        <c:noMultiLvlLbl val="0"/>
      </c:catAx>
      <c:valAx>
        <c:axId val="2685030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85026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685034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8503840"/>
        <c:crosses val="max"/>
        <c:crossBetween val="between"/>
      </c:valAx>
      <c:catAx>
        <c:axId val="268503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85034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'OPP Dpto'!$N$7:$N$31</c:f>
              <c:strCache>
                <c:ptCount val="25"/>
                <c:pt idx="0">
                  <c:v>San Martín</c:v>
                </c:pt>
                <c:pt idx="1">
                  <c:v>Puno</c:v>
                </c:pt>
                <c:pt idx="2">
                  <c:v>La Libertad</c:v>
                </c:pt>
                <c:pt idx="3">
                  <c:v>Cusco</c:v>
                </c:pt>
                <c:pt idx="4">
                  <c:v>Lambayeque</c:v>
                </c:pt>
                <c:pt idx="5">
                  <c:v>Ica</c:v>
                </c:pt>
                <c:pt idx="6">
                  <c:v>Tumbes</c:v>
                </c:pt>
                <c:pt idx="7">
                  <c:v>Ucayali</c:v>
                </c:pt>
                <c:pt idx="8">
                  <c:v>Tacna</c:v>
                </c:pt>
                <c:pt idx="9">
                  <c:v>Loreto</c:v>
                </c:pt>
                <c:pt idx="10">
                  <c:v>Piura</c:v>
                </c:pt>
                <c:pt idx="11">
                  <c:v>Moquegua</c:v>
                </c:pt>
                <c:pt idx="12">
                  <c:v>Cajamarca</c:v>
                </c:pt>
                <c:pt idx="13">
                  <c:v>Amazonas</c:v>
                </c:pt>
                <c:pt idx="14">
                  <c:v>Huánuco</c:v>
                </c:pt>
                <c:pt idx="15">
                  <c:v>Provincia Constitucional del Callao</c:v>
                </c:pt>
                <c:pt idx="16">
                  <c:v>Madre de Dios</c:v>
                </c:pt>
                <c:pt idx="17">
                  <c:v>Ancash</c:v>
                </c:pt>
                <c:pt idx="18">
                  <c:v>Lima</c:v>
                </c:pt>
                <c:pt idx="19">
                  <c:v>Arequipa</c:v>
                </c:pt>
                <c:pt idx="20">
                  <c:v>Pasco</c:v>
                </c:pt>
                <c:pt idx="21">
                  <c:v>Apurímac</c:v>
                </c:pt>
                <c:pt idx="22">
                  <c:v>Ayacucho</c:v>
                </c:pt>
                <c:pt idx="23">
                  <c:v>Junín</c:v>
                </c:pt>
                <c:pt idx="24">
                  <c:v>Huancavelica</c:v>
                </c:pt>
              </c:strCache>
            </c:strRef>
          </c:cat>
          <c:val>
            <c:numRef>
              <c:f>'OPP Dpto'!$O$7:$O$31</c:f>
              <c:numCache>
                <c:formatCode>#,##0.0</c:formatCode>
                <c:ptCount val="25"/>
                <c:pt idx="0">
                  <c:v>16.002430874834324</c:v>
                </c:pt>
                <c:pt idx="1">
                  <c:v>17.319802879675752</c:v>
                </c:pt>
                <c:pt idx="2">
                  <c:v>20.031303384943858</c:v>
                </c:pt>
                <c:pt idx="3">
                  <c:v>18.961844941350549</c:v>
                </c:pt>
                <c:pt idx="4">
                  <c:v>20.873164082739187</c:v>
                </c:pt>
                <c:pt idx="5">
                  <c:v>16.137711831538631</c:v>
                </c:pt>
                <c:pt idx="6">
                  <c:v>6.6849582623819961</c:v>
                </c:pt>
                <c:pt idx="7">
                  <c:v>12.195121928463442</c:v>
                </c:pt>
                <c:pt idx="8">
                  <c:v>8.0473415516656832</c:v>
                </c:pt>
                <c:pt idx="9">
                  <c:v>12.238518139072387</c:v>
                </c:pt>
                <c:pt idx="10">
                  <c:v>21.71812462505201</c:v>
                </c:pt>
                <c:pt idx="11">
                  <c:v>7.1698046878303323</c:v>
                </c:pt>
                <c:pt idx="12">
                  <c:v>16.759939779394578</c:v>
                </c:pt>
                <c:pt idx="13">
                  <c:v>9.8670679781535124</c:v>
                </c:pt>
                <c:pt idx="14">
                  <c:v>19.344842052447802</c:v>
                </c:pt>
                <c:pt idx="15">
                  <c:v>9.6454369140988199</c:v>
                </c:pt>
                <c:pt idx="16">
                  <c:v>4.7162876226733479</c:v>
                </c:pt>
                <c:pt idx="17">
                  <c:v>36.075329413775208</c:v>
                </c:pt>
                <c:pt idx="18">
                  <c:v>166.55283955698036</c:v>
                </c:pt>
                <c:pt idx="19">
                  <c:v>21.499604359926092</c:v>
                </c:pt>
                <c:pt idx="20">
                  <c:v>5.325497965320773</c:v>
                </c:pt>
                <c:pt idx="21">
                  <c:v>8.7863141453397926</c:v>
                </c:pt>
                <c:pt idx="22">
                  <c:v>8.5755311085006731</c:v>
                </c:pt>
                <c:pt idx="23">
                  <c:v>10.864302509412799</c:v>
                </c:pt>
                <c:pt idx="24">
                  <c:v>5.5078388857316307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036808"/>
        <c:axId val="268504232"/>
      </c:barChart>
      <c:lineChart>
        <c:grouping val="standard"/>
        <c:varyColors val="0"/>
        <c:ser>
          <c:idx val="1"/>
          <c:order val="1"/>
          <c:tx>
            <c:strRef>
              <c:f>'OPP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'OPP Dpto'!$N$7:$N$31</c:f>
              <c:strCache>
                <c:ptCount val="25"/>
                <c:pt idx="0">
                  <c:v>San Martín</c:v>
                </c:pt>
                <c:pt idx="1">
                  <c:v>Puno</c:v>
                </c:pt>
                <c:pt idx="2">
                  <c:v>La Libertad</c:v>
                </c:pt>
                <c:pt idx="3">
                  <c:v>Cusco</c:v>
                </c:pt>
                <c:pt idx="4">
                  <c:v>Lambayeque</c:v>
                </c:pt>
                <c:pt idx="5">
                  <c:v>Ica</c:v>
                </c:pt>
                <c:pt idx="6">
                  <c:v>Tumbes</c:v>
                </c:pt>
                <c:pt idx="7">
                  <c:v>Ucayali</c:v>
                </c:pt>
                <c:pt idx="8">
                  <c:v>Tacna</c:v>
                </c:pt>
                <c:pt idx="9">
                  <c:v>Loreto</c:v>
                </c:pt>
                <c:pt idx="10">
                  <c:v>Piura</c:v>
                </c:pt>
                <c:pt idx="11">
                  <c:v>Moquegua</c:v>
                </c:pt>
                <c:pt idx="12">
                  <c:v>Cajamarca</c:v>
                </c:pt>
                <c:pt idx="13">
                  <c:v>Amazonas</c:v>
                </c:pt>
                <c:pt idx="14">
                  <c:v>Huánuco</c:v>
                </c:pt>
                <c:pt idx="15">
                  <c:v>Provincia Constitucional del Callao</c:v>
                </c:pt>
                <c:pt idx="16">
                  <c:v>Madre de Dios</c:v>
                </c:pt>
                <c:pt idx="17">
                  <c:v>Ancash</c:v>
                </c:pt>
                <c:pt idx="18">
                  <c:v>Lima</c:v>
                </c:pt>
                <c:pt idx="19">
                  <c:v>Arequipa</c:v>
                </c:pt>
                <c:pt idx="20">
                  <c:v>Pasco</c:v>
                </c:pt>
                <c:pt idx="21">
                  <c:v>Apurímac</c:v>
                </c:pt>
                <c:pt idx="22">
                  <c:v>Ayacucho</c:v>
                </c:pt>
                <c:pt idx="23">
                  <c:v>Junín</c:v>
                </c:pt>
                <c:pt idx="24">
                  <c:v>Huancavelica</c:v>
                </c:pt>
              </c:strCache>
            </c:strRef>
          </c:cat>
          <c:val>
            <c:numRef>
              <c:f>'OPP Dpto'!$P$7:$P$31</c:f>
              <c:numCache>
                <c:formatCode>0%</c:formatCode>
                <c:ptCount val="25"/>
                <c:pt idx="0">
                  <c:v>0.43365612252421187</c:v>
                </c:pt>
                <c:pt idx="1">
                  <c:v>0.41367253146528321</c:v>
                </c:pt>
                <c:pt idx="2">
                  <c:v>0.40634168610935889</c:v>
                </c:pt>
                <c:pt idx="3">
                  <c:v>0.40442154697114752</c:v>
                </c:pt>
                <c:pt idx="4">
                  <c:v>0.39992460413732556</c:v>
                </c:pt>
                <c:pt idx="5">
                  <c:v>0.39951977132193578</c:v>
                </c:pt>
                <c:pt idx="6">
                  <c:v>0.3973027853257719</c:v>
                </c:pt>
                <c:pt idx="7">
                  <c:v>0.39621763376852431</c:v>
                </c:pt>
                <c:pt idx="8">
                  <c:v>0.38820439146156793</c:v>
                </c:pt>
                <c:pt idx="9">
                  <c:v>0.38188017941905822</c:v>
                </c:pt>
                <c:pt idx="10">
                  <c:v>0.37858235067248469</c:v>
                </c:pt>
                <c:pt idx="11">
                  <c:v>0.37279367532479729</c:v>
                </c:pt>
                <c:pt idx="12">
                  <c:v>0.37063629545025895</c:v>
                </c:pt>
                <c:pt idx="13">
                  <c:v>0.37057522922601627</c:v>
                </c:pt>
                <c:pt idx="14">
                  <c:v>0.36950800142631446</c:v>
                </c:pt>
                <c:pt idx="15">
                  <c:v>0.36198019733759096</c:v>
                </c:pt>
                <c:pt idx="16">
                  <c:v>0.35335230970305365</c:v>
                </c:pt>
                <c:pt idx="17">
                  <c:v>0.35259591018453273</c:v>
                </c:pt>
                <c:pt idx="18">
                  <c:v>0.32216852110091787</c:v>
                </c:pt>
                <c:pt idx="19">
                  <c:v>0.31783061152616171</c:v>
                </c:pt>
                <c:pt idx="20">
                  <c:v>0.30831436332239132</c:v>
                </c:pt>
                <c:pt idx="21">
                  <c:v>0.27409640858694662</c:v>
                </c:pt>
                <c:pt idx="22">
                  <c:v>0.23890655906797814</c:v>
                </c:pt>
                <c:pt idx="23">
                  <c:v>0.23782423219625332</c:v>
                </c:pt>
                <c:pt idx="24">
                  <c:v>0.18467413603075092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505016"/>
        <c:axId val="268504624"/>
      </c:lineChart>
      <c:catAx>
        <c:axId val="268036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68504232"/>
        <c:crosses val="autoZero"/>
        <c:auto val="1"/>
        <c:lblAlgn val="ctr"/>
        <c:lblOffset val="100"/>
        <c:noMultiLvlLbl val="0"/>
      </c:catAx>
      <c:valAx>
        <c:axId val="2685042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80368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685046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8505016"/>
        <c:crosses val="max"/>
        <c:crossBetween val="between"/>
      </c:valAx>
      <c:catAx>
        <c:axId val="268505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85046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'EMZ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'EMZ Dpto'!$N$7:$N$31</c:f>
              <c:strCache>
                <c:ptCount val="25"/>
                <c:pt idx="0">
                  <c:v>Huancavelica</c:v>
                </c:pt>
                <c:pt idx="1">
                  <c:v>Apurímac</c:v>
                </c:pt>
                <c:pt idx="2">
                  <c:v>Amazonas</c:v>
                </c:pt>
                <c:pt idx="3">
                  <c:v>Ica</c:v>
                </c:pt>
                <c:pt idx="4">
                  <c:v>Ayacucho</c:v>
                </c:pt>
                <c:pt idx="5">
                  <c:v>Ancash</c:v>
                </c:pt>
                <c:pt idx="6">
                  <c:v>Cajamarca</c:v>
                </c:pt>
                <c:pt idx="7">
                  <c:v>La Libertad</c:v>
                </c:pt>
                <c:pt idx="8">
                  <c:v>Provincia Constitucional del Callao</c:v>
                </c:pt>
                <c:pt idx="9">
                  <c:v>Puno</c:v>
                </c:pt>
                <c:pt idx="10">
                  <c:v>Lambayeque</c:v>
                </c:pt>
                <c:pt idx="11">
                  <c:v>Loreto</c:v>
                </c:pt>
                <c:pt idx="12">
                  <c:v>Cusco</c:v>
                </c:pt>
                <c:pt idx="13">
                  <c:v>Ucayali</c:v>
                </c:pt>
                <c:pt idx="14">
                  <c:v>Junín</c:v>
                </c:pt>
                <c:pt idx="15">
                  <c:v>Huánuco</c:v>
                </c:pt>
                <c:pt idx="16">
                  <c:v>Lima</c:v>
                </c:pt>
                <c:pt idx="17">
                  <c:v>San Martín</c:v>
                </c:pt>
                <c:pt idx="18">
                  <c:v>Piura</c:v>
                </c:pt>
                <c:pt idx="19">
                  <c:v>Madre de Dios</c:v>
                </c:pt>
                <c:pt idx="20">
                  <c:v>Arequipa</c:v>
                </c:pt>
                <c:pt idx="21">
                  <c:v>Tacna</c:v>
                </c:pt>
                <c:pt idx="22">
                  <c:v>Tumbes</c:v>
                </c:pt>
                <c:pt idx="23">
                  <c:v>Moquegua</c:v>
                </c:pt>
                <c:pt idx="24">
                  <c:v>Pasco</c:v>
                </c:pt>
              </c:strCache>
            </c:strRef>
          </c:cat>
          <c:val>
            <c:numRef>
              <c:f>'EMZ Dpto'!$O$7:$O$31</c:f>
              <c:numCache>
                <c:formatCode>#,##0.0</c:formatCode>
                <c:ptCount val="25"/>
                <c:pt idx="0">
                  <c:v>0.58141929051560526</c:v>
                </c:pt>
                <c:pt idx="1">
                  <c:v>1.2237037013127119</c:v>
                </c:pt>
                <c:pt idx="2">
                  <c:v>1.6074938863017181</c:v>
                </c:pt>
                <c:pt idx="3">
                  <c:v>1.2923629990887191</c:v>
                </c:pt>
                <c:pt idx="4">
                  <c:v>2.8798090059377324</c:v>
                </c:pt>
                <c:pt idx="5">
                  <c:v>1.2332995625886232</c:v>
                </c:pt>
                <c:pt idx="6">
                  <c:v>4.4156558961232371</c:v>
                </c:pt>
                <c:pt idx="7">
                  <c:v>2.8159922659301064</c:v>
                </c:pt>
                <c:pt idx="8">
                  <c:v>1.721998819398828</c:v>
                </c:pt>
                <c:pt idx="9">
                  <c:v>2.6635049763514336</c:v>
                </c:pt>
                <c:pt idx="10">
                  <c:v>3.0137346427993763</c:v>
                </c:pt>
                <c:pt idx="11">
                  <c:v>8.4994012798676408</c:v>
                </c:pt>
                <c:pt idx="12">
                  <c:v>3.0282355432536967</c:v>
                </c:pt>
                <c:pt idx="13">
                  <c:v>2.3599057010897289</c:v>
                </c:pt>
                <c:pt idx="14">
                  <c:v>2.3404990410986426</c:v>
                </c:pt>
                <c:pt idx="15">
                  <c:v>1.6589406534129991</c:v>
                </c:pt>
                <c:pt idx="16">
                  <c:v>22.331817937353868</c:v>
                </c:pt>
                <c:pt idx="17">
                  <c:v>4.075791416949917</c:v>
                </c:pt>
                <c:pt idx="18">
                  <c:v>7.8941816847176156</c:v>
                </c:pt>
                <c:pt idx="19">
                  <c:v>1.9621413404996755</c:v>
                </c:pt>
                <c:pt idx="20">
                  <c:v>3.2757260729617137</c:v>
                </c:pt>
                <c:pt idx="21">
                  <c:v>0.34042471455298989</c:v>
                </c:pt>
                <c:pt idx="22">
                  <c:v>2.7026649885845129</c:v>
                </c:pt>
                <c:pt idx="23">
                  <c:v>0.14027657032377389</c:v>
                </c:pt>
                <c:pt idx="24">
                  <c:v>0.38274015823861507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252464"/>
        <c:axId val="252252856"/>
      </c:barChart>
      <c:lineChart>
        <c:grouping val="standard"/>
        <c:varyColors val="0"/>
        <c:ser>
          <c:idx val="1"/>
          <c:order val="1"/>
          <c:tx>
            <c:strRef>
              <c:f>'EMZ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'EMZ Dpto'!$N$7:$N$31</c:f>
              <c:strCache>
                <c:ptCount val="25"/>
                <c:pt idx="0">
                  <c:v>Huancavelica</c:v>
                </c:pt>
                <c:pt idx="1">
                  <c:v>Apurímac</c:v>
                </c:pt>
                <c:pt idx="2">
                  <c:v>Amazonas</c:v>
                </c:pt>
                <c:pt idx="3">
                  <c:v>Ica</c:v>
                </c:pt>
                <c:pt idx="4">
                  <c:v>Ayacucho</c:v>
                </c:pt>
                <c:pt idx="5">
                  <c:v>Ancash</c:v>
                </c:pt>
                <c:pt idx="6">
                  <c:v>Cajamarca</c:v>
                </c:pt>
                <c:pt idx="7">
                  <c:v>La Libertad</c:v>
                </c:pt>
                <c:pt idx="8">
                  <c:v>Provincia Constitucional del Callao</c:v>
                </c:pt>
                <c:pt idx="9">
                  <c:v>Puno</c:v>
                </c:pt>
                <c:pt idx="10">
                  <c:v>Lambayeque</c:v>
                </c:pt>
                <c:pt idx="11">
                  <c:v>Loreto</c:v>
                </c:pt>
                <c:pt idx="12">
                  <c:v>Cusco</c:v>
                </c:pt>
                <c:pt idx="13">
                  <c:v>Ucayali</c:v>
                </c:pt>
                <c:pt idx="14">
                  <c:v>Junín</c:v>
                </c:pt>
                <c:pt idx="15">
                  <c:v>Huánuco</c:v>
                </c:pt>
                <c:pt idx="16">
                  <c:v>Lima</c:v>
                </c:pt>
                <c:pt idx="17">
                  <c:v>San Martín</c:v>
                </c:pt>
                <c:pt idx="18">
                  <c:v>Piura</c:v>
                </c:pt>
                <c:pt idx="19">
                  <c:v>Madre de Dios</c:v>
                </c:pt>
                <c:pt idx="20">
                  <c:v>Arequipa</c:v>
                </c:pt>
                <c:pt idx="21">
                  <c:v>Tacna</c:v>
                </c:pt>
                <c:pt idx="22">
                  <c:v>Tumbes</c:v>
                </c:pt>
                <c:pt idx="23">
                  <c:v>Moquegua</c:v>
                </c:pt>
                <c:pt idx="24">
                  <c:v>Pasco</c:v>
                </c:pt>
              </c:strCache>
            </c:strRef>
          </c:cat>
          <c:val>
            <c:numRef>
              <c:f>'EMZ Dpto'!$P$7:$P$31</c:f>
              <c:numCache>
                <c:formatCode>0%</c:formatCode>
                <c:ptCount val="25"/>
                <c:pt idx="0">
                  <c:v>0.48188378525272807</c:v>
                </c:pt>
                <c:pt idx="1">
                  <c:v>0.41958485374671722</c:v>
                </c:pt>
                <c:pt idx="2">
                  <c:v>0.40949530531951522</c:v>
                </c:pt>
                <c:pt idx="3">
                  <c:v>0.38419904931162946</c:v>
                </c:pt>
                <c:pt idx="4">
                  <c:v>0.3818486553776585</c:v>
                </c:pt>
                <c:pt idx="5">
                  <c:v>0.36826114050471576</c:v>
                </c:pt>
                <c:pt idx="6">
                  <c:v>0.36048433539405339</c:v>
                </c:pt>
                <c:pt idx="7">
                  <c:v>0.35972819827543417</c:v>
                </c:pt>
                <c:pt idx="8">
                  <c:v>0.35662309167142198</c:v>
                </c:pt>
                <c:pt idx="9">
                  <c:v>0.35380529286302037</c:v>
                </c:pt>
                <c:pt idx="10">
                  <c:v>0.33450987909959151</c:v>
                </c:pt>
                <c:pt idx="11">
                  <c:v>0.32557983551496672</c:v>
                </c:pt>
                <c:pt idx="12">
                  <c:v>0.32333084553661406</c:v>
                </c:pt>
                <c:pt idx="13">
                  <c:v>0.31438167128107647</c:v>
                </c:pt>
                <c:pt idx="14">
                  <c:v>0.31124712887187567</c:v>
                </c:pt>
                <c:pt idx="15">
                  <c:v>0.30840298118916176</c:v>
                </c:pt>
                <c:pt idx="16">
                  <c:v>0.30596487632899261</c:v>
                </c:pt>
                <c:pt idx="17">
                  <c:v>0.29785150940102967</c:v>
                </c:pt>
                <c:pt idx="18">
                  <c:v>0.29352057951384369</c:v>
                </c:pt>
                <c:pt idx="19">
                  <c:v>0.26153170303650491</c:v>
                </c:pt>
                <c:pt idx="20">
                  <c:v>0.25870207830022895</c:v>
                </c:pt>
                <c:pt idx="21">
                  <c:v>0.24451881239786291</c:v>
                </c:pt>
                <c:pt idx="22">
                  <c:v>0.24418054475404932</c:v>
                </c:pt>
                <c:pt idx="23">
                  <c:v>0.24184406352746826</c:v>
                </c:pt>
                <c:pt idx="24">
                  <c:v>0.24073752063138387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253640"/>
        <c:axId val="252253248"/>
      </c:lineChart>
      <c:catAx>
        <c:axId val="2522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2252856"/>
        <c:crosses val="autoZero"/>
        <c:auto val="1"/>
        <c:lblAlgn val="ctr"/>
        <c:lblOffset val="100"/>
        <c:noMultiLvlLbl val="0"/>
      </c:catAx>
      <c:valAx>
        <c:axId val="2522528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522524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22532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2253640"/>
        <c:crosses val="max"/>
        <c:crossBetween val="between"/>
      </c:valAx>
      <c:catAx>
        <c:axId val="252253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22532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'CSA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'CSA Dpto'!$N$7:$N$9</c:f>
              <c:strCache>
                <c:ptCount val="3"/>
                <c:pt idx="0">
                  <c:v>Lima</c:v>
                </c:pt>
                <c:pt idx="1">
                  <c:v>Piura</c:v>
                </c:pt>
                <c:pt idx="2">
                  <c:v>Puno</c:v>
                </c:pt>
              </c:strCache>
            </c:strRef>
          </c:cat>
          <c:val>
            <c:numRef>
              <c:f>'CSA Dpto'!$O$7:$O$9</c:f>
              <c:numCache>
                <c:formatCode>#,##0.0</c:formatCode>
                <c:ptCount val="3"/>
                <c:pt idx="0">
                  <c:v>9.2045359424010975</c:v>
                </c:pt>
                <c:pt idx="1">
                  <c:v>4.9295600469711418E-2</c:v>
                </c:pt>
                <c:pt idx="2">
                  <c:v>0.17901502880099296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505800"/>
        <c:axId val="268506192"/>
      </c:barChart>
      <c:lineChart>
        <c:grouping val="standard"/>
        <c:varyColors val="0"/>
        <c:ser>
          <c:idx val="1"/>
          <c:order val="1"/>
          <c:tx>
            <c:strRef>
              <c:f>'CSA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'CSA Dpto'!$N$7:$N$9</c:f>
              <c:strCache>
                <c:ptCount val="3"/>
                <c:pt idx="0">
                  <c:v>Lima</c:v>
                </c:pt>
                <c:pt idx="1">
                  <c:v>Piura</c:v>
                </c:pt>
                <c:pt idx="2">
                  <c:v>Puno</c:v>
                </c:pt>
              </c:strCache>
            </c:strRef>
          </c:cat>
          <c:val>
            <c:numRef>
              <c:f>'CSA Dpto'!$P$7:$P$9</c:f>
              <c:numCache>
                <c:formatCode>0%</c:formatCode>
                <c:ptCount val="3"/>
                <c:pt idx="0">
                  <c:v>0.46721893878753279</c:v>
                </c:pt>
                <c:pt idx="1">
                  <c:v>0.4630694992176097</c:v>
                </c:pt>
                <c:pt idx="2">
                  <c:v>0.25465420265215444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506976"/>
        <c:axId val="268506584"/>
      </c:lineChart>
      <c:catAx>
        <c:axId val="268505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68506192"/>
        <c:crosses val="autoZero"/>
        <c:auto val="1"/>
        <c:lblAlgn val="ctr"/>
        <c:lblOffset val="100"/>
        <c:noMultiLvlLbl val="0"/>
      </c:catAx>
      <c:valAx>
        <c:axId val="2685061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85058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685065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8506976"/>
        <c:crosses val="max"/>
        <c:crossBetween val="between"/>
      </c:valAx>
      <c:catAx>
        <c:axId val="26850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85065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'MGP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'MGP Dpto'!$N$7:$N$10</c:f>
              <c:strCache>
                <c:ptCount val="4"/>
                <c:pt idx="0">
                  <c:v>San Martín</c:v>
                </c:pt>
                <c:pt idx="1">
                  <c:v>Lima</c:v>
                </c:pt>
                <c:pt idx="2">
                  <c:v>Amazonas</c:v>
                </c:pt>
                <c:pt idx="3">
                  <c:v>Apurímac</c:v>
                </c:pt>
              </c:strCache>
            </c:strRef>
          </c:cat>
          <c:val>
            <c:numRef>
              <c:f>'MGP Dpto'!$O$7:$O$10</c:f>
              <c:numCache>
                <c:formatCode>#,##0.0</c:formatCode>
                <c:ptCount val="4"/>
                <c:pt idx="0">
                  <c:v>3.4542050161752103E-2</c:v>
                </c:pt>
                <c:pt idx="1">
                  <c:v>3.7766907078420511</c:v>
                </c:pt>
                <c:pt idx="2">
                  <c:v>6.097E-3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507760"/>
        <c:axId val="268508152"/>
      </c:barChart>
      <c:lineChart>
        <c:grouping val="standard"/>
        <c:varyColors val="0"/>
        <c:ser>
          <c:idx val="1"/>
          <c:order val="1"/>
          <c:tx>
            <c:strRef>
              <c:f>'MGP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'MGP Dpto'!$N$7:$N$10</c:f>
              <c:strCache>
                <c:ptCount val="4"/>
                <c:pt idx="0">
                  <c:v>San Martín</c:v>
                </c:pt>
                <c:pt idx="1">
                  <c:v>Lima</c:v>
                </c:pt>
                <c:pt idx="2">
                  <c:v>Amazonas</c:v>
                </c:pt>
                <c:pt idx="3">
                  <c:v>Apurímac</c:v>
                </c:pt>
              </c:strCache>
            </c:strRef>
          </c:cat>
          <c:val>
            <c:numRef>
              <c:f>'MGP Dpto'!$P$7:$P$10</c:f>
              <c:numCache>
                <c:formatCode>0%</c:formatCode>
                <c:ptCount val="4"/>
                <c:pt idx="0">
                  <c:v>0.26164453723897396</c:v>
                </c:pt>
                <c:pt idx="1">
                  <c:v>0.2538767409049999</c:v>
                </c:pt>
                <c:pt idx="2">
                  <c:v>0.19999999999999998</c:v>
                </c:pt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508936"/>
        <c:axId val="268508544"/>
      </c:lineChart>
      <c:catAx>
        <c:axId val="26850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68508152"/>
        <c:crosses val="autoZero"/>
        <c:auto val="1"/>
        <c:lblAlgn val="ctr"/>
        <c:lblOffset val="100"/>
        <c:noMultiLvlLbl val="0"/>
      </c:catAx>
      <c:valAx>
        <c:axId val="2685081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85077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685085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8508936"/>
        <c:crosses val="max"/>
        <c:crossBetween val="between"/>
      </c:valAx>
      <c:catAx>
        <c:axId val="268508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85085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'DSA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'DSA Dpto'!$N$7:$N$25</c:f>
              <c:strCache>
                <c:ptCount val="19"/>
                <c:pt idx="0">
                  <c:v>Amazonas</c:v>
                </c:pt>
                <c:pt idx="1">
                  <c:v>Huancavelica</c:v>
                </c:pt>
                <c:pt idx="2">
                  <c:v>Ancash</c:v>
                </c:pt>
                <c:pt idx="3">
                  <c:v>Madre de Dios</c:v>
                </c:pt>
                <c:pt idx="4">
                  <c:v>Apurímac</c:v>
                </c:pt>
                <c:pt idx="5">
                  <c:v>San Martín</c:v>
                </c:pt>
                <c:pt idx="6">
                  <c:v>Puno</c:v>
                </c:pt>
                <c:pt idx="7">
                  <c:v>Piura</c:v>
                </c:pt>
                <c:pt idx="8">
                  <c:v>Pasco</c:v>
                </c:pt>
                <c:pt idx="9">
                  <c:v>Ayacucho</c:v>
                </c:pt>
                <c:pt idx="10">
                  <c:v>Lima</c:v>
                </c:pt>
                <c:pt idx="11">
                  <c:v>Junín</c:v>
                </c:pt>
                <c:pt idx="12">
                  <c:v>Cusco</c:v>
                </c:pt>
                <c:pt idx="13">
                  <c:v>Cajamarca</c:v>
                </c:pt>
                <c:pt idx="14">
                  <c:v>Huánuco</c:v>
                </c:pt>
                <c:pt idx="15">
                  <c:v>Moquegua</c:v>
                </c:pt>
                <c:pt idx="16">
                  <c:v>La Libertad</c:v>
                </c:pt>
                <c:pt idx="17">
                  <c:v>Loreto</c:v>
                </c:pt>
                <c:pt idx="18">
                  <c:v>Ucayali</c:v>
                </c:pt>
              </c:strCache>
            </c:strRef>
          </c:cat>
          <c:val>
            <c:numRef>
              <c:f>'DSA Dpto'!$O$7:$O$25</c:f>
              <c:numCache>
                <c:formatCode>#,##0.0</c:formatCode>
                <c:ptCount val="19"/>
                <c:pt idx="0">
                  <c:v>2.6689999999999998E-2</c:v>
                </c:pt>
                <c:pt idx="1">
                  <c:v>0.37971279999999996</c:v>
                </c:pt>
                <c:pt idx="2">
                  <c:v>0.89875100349146186</c:v>
                </c:pt>
                <c:pt idx="3">
                  <c:v>0.55435726086270387</c:v>
                </c:pt>
                <c:pt idx="4">
                  <c:v>0.10957726958205968</c:v>
                </c:pt>
                <c:pt idx="5">
                  <c:v>0.1779735990711879</c:v>
                </c:pt>
                <c:pt idx="6">
                  <c:v>0.16855825059605092</c:v>
                </c:pt>
                <c:pt idx="7">
                  <c:v>2.8959999788403513E-2</c:v>
                </c:pt>
                <c:pt idx="8">
                  <c:v>0.11105999999999999</c:v>
                </c:pt>
                <c:pt idx="9">
                  <c:v>0.36702967045116908</c:v>
                </c:pt>
                <c:pt idx="10">
                  <c:v>0.51022394504195479</c:v>
                </c:pt>
                <c:pt idx="11">
                  <c:v>0.11083983988675505</c:v>
                </c:pt>
                <c:pt idx="12">
                  <c:v>4.2310294430914155</c:v>
                </c:pt>
                <c:pt idx="13">
                  <c:v>0.13169427988207044</c:v>
                </c:pt>
                <c:pt idx="14">
                  <c:v>0.21983208937026011</c:v>
                </c:pt>
                <c:pt idx="15">
                  <c:v>8.2179999866634614E-4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509720"/>
        <c:axId val="269478832"/>
      </c:barChart>
      <c:lineChart>
        <c:grouping val="standard"/>
        <c:varyColors val="0"/>
        <c:ser>
          <c:idx val="1"/>
          <c:order val="1"/>
          <c:tx>
            <c:strRef>
              <c:f>'DSA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'DSA Dpto'!$N$7:$N$25</c:f>
              <c:strCache>
                <c:ptCount val="19"/>
                <c:pt idx="0">
                  <c:v>Amazonas</c:v>
                </c:pt>
                <c:pt idx="1">
                  <c:v>Huancavelica</c:v>
                </c:pt>
                <c:pt idx="2">
                  <c:v>Ancash</c:v>
                </c:pt>
                <c:pt idx="3">
                  <c:v>Madre de Dios</c:v>
                </c:pt>
                <c:pt idx="4">
                  <c:v>Apurímac</c:v>
                </c:pt>
                <c:pt idx="5">
                  <c:v>San Martín</c:v>
                </c:pt>
                <c:pt idx="6">
                  <c:v>Puno</c:v>
                </c:pt>
                <c:pt idx="7">
                  <c:v>Piura</c:v>
                </c:pt>
                <c:pt idx="8">
                  <c:v>Pasco</c:v>
                </c:pt>
                <c:pt idx="9">
                  <c:v>Ayacucho</c:v>
                </c:pt>
                <c:pt idx="10">
                  <c:v>Lima</c:v>
                </c:pt>
                <c:pt idx="11">
                  <c:v>Junín</c:v>
                </c:pt>
                <c:pt idx="12">
                  <c:v>Cusco</c:v>
                </c:pt>
                <c:pt idx="13">
                  <c:v>Cajamarca</c:v>
                </c:pt>
                <c:pt idx="14">
                  <c:v>Huánuco</c:v>
                </c:pt>
                <c:pt idx="15">
                  <c:v>Moquegua</c:v>
                </c:pt>
                <c:pt idx="16">
                  <c:v>La Libertad</c:v>
                </c:pt>
                <c:pt idx="17">
                  <c:v>Loreto</c:v>
                </c:pt>
                <c:pt idx="18">
                  <c:v>Ucayali</c:v>
                </c:pt>
              </c:strCache>
            </c:strRef>
          </c:cat>
          <c:val>
            <c:numRef>
              <c:f>'DSA Dpto'!$P$7:$P$25</c:f>
              <c:numCache>
                <c:formatCode>0%</c:formatCode>
                <c:ptCount val="19"/>
                <c:pt idx="0">
                  <c:v>1</c:v>
                </c:pt>
                <c:pt idx="1">
                  <c:v>0.65251269925282329</c:v>
                </c:pt>
                <c:pt idx="2">
                  <c:v>0.58327465666591283</c:v>
                </c:pt>
                <c:pt idx="3">
                  <c:v>0.39549713546586074</c:v>
                </c:pt>
                <c:pt idx="4">
                  <c:v>0.39163972244303669</c:v>
                </c:pt>
                <c:pt idx="5">
                  <c:v>0.37931691316230542</c:v>
                </c:pt>
                <c:pt idx="6">
                  <c:v>0.27792145471042007</c:v>
                </c:pt>
                <c:pt idx="7">
                  <c:v>0.22976650287131581</c:v>
                </c:pt>
                <c:pt idx="8">
                  <c:v>0.21976673777193803</c:v>
                </c:pt>
                <c:pt idx="9">
                  <c:v>0.21315957709025801</c:v>
                </c:pt>
                <c:pt idx="10">
                  <c:v>0.17776729083515516</c:v>
                </c:pt>
                <c:pt idx="11">
                  <c:v>0.15371279890658379</c:v>
                </c:pt>
                <c:pt idx="12">
                  <c:v>0.13529883913033336</c:v>
                </c:pt>
                <c:pt idx="13">
                  <c:v>0.10564675539834283</c:v>
                </c:pt>
                <c:pt idx="14">
                  <c:v>0.10244188477215369</c:v>
                </c:pt>
                <c:pt idx="15">
                  <c:v>4.0632880032946649E-2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479616"/>
        <c:axId val="269479224"/>
      </c:lineChart>
      <c:catAx>
        <c:axId val="268509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69478832"/>
        <c:crosses val="autoZero"/>
        <c:auto val="1"/>
        <c:lblAlgn val="ctr"/>
        <c:lblOffset val="100"/>
        <c:noMultiLvlLbl val="0"/>
      </c:catAx>
      <c:valAx>
        <c:axId val="2694788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85097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694792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9479616"/>
        <c:crosses val="max"/>
        <c:crossBetween val="between"/>
      </c:valAx>
      <c:catAx>
        <c:axId val="269479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94792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'EBR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'EBR Dpto'!$N$7:$N$31</c:f>
              <c:strCache>
                <c:ptCount val="25"/>
                <c:pt idx="0">
                  <c:v>Tacna</c:v>
                </c:pt>
                <c:pt idx="1">
                  <c:v>Provincia Constitucional del Callao</c:v>
                </c:pt>
                <c:pt idx="2">
                  <c:v>Ancash</c:v>
                </c:pt>
                <c:pt idx="3">
                  <c:v>Loreto</c:v>
                </c:pt>
                <c:pt idx="4">
                  <c:v>Cajamarca</c:v>
                </c:pt>
                <c:pt idx="5">
                  <c:v>Tumbes</c:v>
                </c:pt>
                <c:pt idx="6">
                  <c:v>La Libertad</c:v>
                </c:pt>
                <c:pt idx="7">
                  <c:v>Puno</c:v>
                </c:pt>
                <c:pt idx="8">
                  <c:v>Ayacucho</c:v>
                </c:pt>
                <c:pt idx="9">
                  <c:v>Pasco</c:v>
                </c:pt>
                <c:pt idx="10">
                  <c:v>Junín</c:v>
                </c:pt>
                <c:pt idx="11">
                  <c:v>Huánuco</c:v>
                </c:pt>
                <c:pt idx="12">
                  <c:v>Lambayeque</c:v>
                </c:pt>
                <c:pt idx="13">
                  <c:v>Arequipa</c:v>
                </c:pt>
                <c:pt idx="14">
                  <c:v>Piura</c:v>
                </c:pt>
                <c:pt idx="15">
                  <c:v>Ucayali</c:v>
                </c:pt>
                <c:pt idx="16">
                  <c:v>Ica</c:v>
                </c:pt>
                <c:pt idx="17">
                  <c:v>Moquegua</c:v>
                </c:pt>
                <c:pt idx="18">
                  <c:v>San Martín</c:v>
                </c:pt>
                <c:pt idx="19">
                  <c:v>Cusco</c:v>
                </c:pt>
                <c:pt idx="20">
                  <c:v>Madre de Dios</c:v>
                </c:pt>
                <c:pt idx="21">
                  <c:v>Apurímac</c:v>
                </c:pt>
                <c:pt idx="22">
                  <c:v>Amazonas</c:v>
                </c:pt>
                <c:pt idx="23">
                  <c:v>Huancavelica</c:v>
                </c:pt>
                <c:pt idx="24">
                  <c:v>Lima</c:v>
                </c:pt>
              </c:strCache>
            </c:strRef>
          </c:cat>
          <c:val>
            <c:numRef>
              <c:f>'EBR Dpto'!$O$7:$O$31</c:f>
              <c:numCache>
                <c:formatCode>#,##0.0</c:formatCode>
                <c:ptCount val="25"/>
                <c:pt idx="0">
                  <c:v>47.588772499815747</c:v>
                </c:pt>
                <c:pt idx="1">
                  <c:v>83.631068613051127</c:v>
                </c:pt>
                <c:pt idx="2">
                  <c:v>198.43409957594179</c:v>
                </c:pt>
                <c:pt idx="3">
                  <c:v>217.52035454814052</c:v>
                </c:pt>
                <c:pt idx="4">
                  <c:v>307.62310639712535</c:v>
                </c:pt>
                <c:pt idx="5">
                  <c:v>47.069121788430202</c:v>
                </c:pt>
                <c:pt idx="6">
                  <c:v>258.38878567156576</c:v>
                </c:pt>
                <c:pt idx="7">
                  <c:v>258.56446044690784</c:v>
                </c:pt>
                <c:pt idx="8">
                  <c:v>195.57111786574879</c:v>
                </c:pt>
                <c:pt idx="9">
                  <c:v>61.093224449094144</c:v>
                </c:pt>
                <c:pt idx="10">
                  <c:v>202.25401752569383</c:v>
                </c:pt>
                <c:pt idx="11">
                  <c:v>161.2099674795752</c:v>
                </c:pt>
                <c:pt idx="12">
                  <c:v>145.48980099874177</c:v>
                </c:pt>
                <c:pt idx="13">
                  <c:v>153.82478608904739</c:v>
                </c:pt>
                <c:pt idx="14">
                  <c:v>256.02400046284959</c:v>
                </c:pt>
                <c:pt idx="15">
                  <c:v>90.223613325883079</c:v>
                </c:pt>
                <c:pt idx="16">
                  <c:v>101.68845747526032</c:v>
                </c:pt>
                <c:pt idx="17">
                  <c:v>38.962899436206484</c:v>
                </c:pt>
                <c:pt idx="18">
                  <c:v>147.49569161280047</c:v>
                </c:pt>
                <c:pt idx="19">
                  <c:v>235.18854133542038</c:v>
                </c:pt>
                <c:pt idx="20">
                  <c:v>33.507339911230048</c:v>
                </c:pt>
                <c:pt idx="21">
                  <c:v>126.69599097233633</c:v>
                </c:pt>
                <c:pt idx="22">
                  <c:v>105.59782962498939</c:v>
                </c:pt>
                <c:pt idx="23">
                  <c:v>127.66171907481578</c:v>
                </c:pt>
                <c:pt idx="24">
                  <c:v>892.8933733496707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480400"/>
        <c:axId val="269480792"/>
      </c:barChart>
      <c:lineChart>
        <c:grouping val="standard"/>
        <c:varyColors val="0"/>
        <c:ser>
          <c:idx val="1"/>
          <c:order val="1"/>
          <c:tx>
            <c:strRef>
              <c:f>'EBR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'EBR Dpto'!$N$7:$N$31</c:f>
              <c:strCache>
                <c:ptCount val="25"/>
                <c:pt idx="0">
                  <c:v>Tacna</c:v>
                </c:pt>
                <c:pt idx="1">
                  <c:v>Provincia Constitucional del Callao</c:v>
                </c:pt>
                <c:pt idx="2">
                  <c:v>Ancash</c:v>
                </c:pt>
                <c:pt idx="3">
                  <c:v>Loreto</c:v>
                </c:pt>
                <c:pt idx="4">
                  <c:v>Cajamarca</c:v>
                </c:pt>
                <c:pt idx="5">
                  <c:v>Tumbes</c:v>
                </c:pt>
                <c:pt idx="6">
                  <c:v>La Libertad</c:v>
                </c:pt>
                <c:pt idx="7">
                  <c:v>Puno</c:v>
                </c:pt>
                <c:pt idx="8">
                  <c:v>Ayacucho</c:v>
                </c:pt>
                <c:pt idx="9">
                  <c:v>Pasco</c:v>
                </c:pt>
                <c:pt idx="10">
                  <c:v>Junín</c:v>
                </c:pt>
                <c:pt idx="11">
                  <c:v>Huánuco</c:v>
                </c:pt>
                <c:pt idx="12">
                  <c:v>Lambayeque</c:v>
                </c:pt>
                <c:pt idx="13">
                  <c:v>Arequipa</c:v>
                </c:pt>
                <c:pt idx="14">
                  <c:v>Piura</c:v>
                </c:pt>
                <c:pt idx="15">
                  <c:v>Ucayali</c:v>
                </c:pt>
                <c:pt idx="16">
                  <c:v>Ica</c:v>
                </c:pt>
                <c:pt idx="17">
                  <c:v>Moquegua</c:v>
                </c:pt>
                <c:pt idx="18">
                  <c:v>San Martín</c:v>
                </c:pt>
                <c:pt idx="19">
                  <c:v>Cusco</c:v>
                </c:pt>
                <c:pt idx="20">
                  <c:v>Madre de Dios</c:v>
                </c:pt>
                <c:pt idx="21">
                  <c:v>Apurímac</c:v>
                </c:pt>
                <c:pt idx="22">
                  <c:v>Amazonas</c:v>
                </c:pt>
                <c:pt idx="23">
                  <c:v>Huancavelica</c:v>
                </c:pt>
                <c:pt idx="24">
                  <c:v>Lima</c:v>
                </c:pt>
              </c:strCache>
            </c:strRef>
          </c:cat>
          <c:val>
            <c:numRef>
              <c:f>'EBR Dpto'!$P$7:$P$31</c:f>
              <c:numCache>
                <c:formatCode>0%</c:formatCode>
                <c:ptCount val="25"/>
                <c:pt idx="0">
                  <c:v>0.41807682283618702</c:v>
                </c:pt>
                <c:pt idx="1">
                  <c:v>0.41500027442889087</c:v>
                </c:pt>
                <c:pt idx="2">
                  <c:v>0.397852412018669</c:v>
                </c:pt>
                <c:pt idx="3">
                  <c:v>0.39651171058777834</c:v>
                </c:pt>
                <c:pt idx="4">
                  <c:v>0.39142148110253294</c:v>
                </c:pt>
                <c:pt idx="5">
                  <c:v>0.39086075753309063</c:v>
                </c:pt>
                <c:pt idx="6">
                  <c:v>0.38827325656624456</c:v>
                </c:pt>
                <c:pt idx="7">
                  <c:v>0.38650754156453243</c:v>
                </c:pt>
                <c:pt idx="8">
                  <c:v>0.38612835212879493</c:v>
                </c:pt>
                <c:pt idx="9">
                  <c:v>0.38205428010688902</c:v>
                </c:pt>
                <c:pt idx="10">
                  <c:v>0.38112169370367643</c:v>
                </c:pt>
                <c:pt idx="11">
                  <c:v>0.37637448325793732</c:v>
                </c:pt>
                <c:pt idx="12">
                  <c:v>0.37351216754131528</c:v>
                </c:pt>
                <c:pt idx="13">
                  <c:v>0.36904866152035515</c:v>
                </c:pt>
                <c:pt idx="14">
                  <c:v>0.36718644167314957</c:v>
                </c:pt>
                <c:pt idx="15">
                  <c:v>0.36659805922862304</c:v>
                </c:pt>
                <c:pt idx="16">
                  <c:v>0.35739311963159404</c:v>
                </c:pt>
                <c:pt idx="17">
                  <c:v>0.3502896047095852</c:v>
                </c:pt>
                <c:pt idx="18">
                  <c:v>0.34432737856512013</c:v>
                </c:pt>
                <c:pt idx="19">
                  <c:v>0.33304834457798527</c:v>
                </c:pt>
                <c:pt idx="20">
                  <c:v>0.31187880984699817</c:v>
                </c:pt>
                <c:pt idx="21">
                  <c:v>0.30366843526171755</c:v>
                </c:pt>
                <c:pt idx="22">
                  <c:v>0.27671376516910495</c:v>
                </c:pt>
                <c:pt idx="23">
                  <c:v>0.26757825799865109</c:v>
                </c:pt>
                <c:pt idx="24">
                  <c:v>0.2106837868625267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481576"/>
        <c:axId val="269481184"/>
      </c:lineChart>
      <c:catAx>
        <c:axId val="26948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69480792"/>
        <c:crosses val="autoZero"/>
        <c:auto val="1"/>
        <c:lblAlgn val="ctr"/>
        <c:lblOffset val="100"/>
        <c:noMultiLvlLbl val="0"/>
      </c:catAx>
      <c:valAx>
        <c:axId val="2694807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94804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694811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9481576"/>
        <c:crosses val="max"/>
        <c:crossBetween val="between"/>
      </c:valAx>
      <c:catAx>
        <c:axId val="269481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94811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'AEBR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'AEBR Dpto'!$N$7:$N$31</c:f>
              <c:strCache>
                <c:ptCount val="25"/>
                <c:pt idx="0">
                  <c:v>Junín</c:v>
                </c:pt>
                <c:pt idx="1">
                  <c:v>Piura</c:v>
                </c:pt>
                <c:pt idx="2">
                  <c:v>Huancavelica</c:v>
                </c:pt>
                <c:pt idx="3">
                  <c:v>Huánuco</c:v>
                </c:pt>
                <c:pt idx="4">
                  <c:v>Cajamarca</c:v>
                </c:pt>
                <c:pt idx="5">
                  <c:v>San Martín</c:v>
                </c:pt>
                <c:pt idx="6">
                  <c:v>Arequipa</c:v>
                </c:pt>
                <c:pt idx="7">
                  <c:v>Amazonas</c:v>
                </c:pt>
                <c:pt idx="8">
                  <c:v>Moquegua</c:v>
                </c:pt>
                <c:pt idx="9">
                  <c:v>Loreto</c:v>
                </c:pt>
                <c:pt idx="10">
                  <c:v>Tacna</c:v>
                </c:pt>
                <c:pt idx="11">
                  <c:v>La Libertad</c:v>
                </c:pt>
                <c:pt idx="12">
                  <c:v>Ayacucho</c:v>
                </c:pt>
                <c:pt idx="13">
                  <c:v>Tumbes</c:v>
                </c:pt>
                <c:pt idx="14">
                  <c:v>Puno</c:v>
                </c:pt>
                <c:pt idx="15">
                  <c:v>Lima</c:v>
                </c:pt>
                <c:pt idx="16">
                  <c:v>Madre de Dios</c:v>
                </c:pt>
                <c:pt idx="17">
                  <c:v>Ancash</c:v>
                </c:pt>
                <c:pt idx="18">
                  <c:v>Cusco</c:v>
                </c:pt>
                <c:pt idx="19">
                  <c:v>Lambayeque</c:v>
                </c:pt>
                <c:pt idx="20">
                  <c:v>Pasco</c:v>
                </c:pt>
                <c:pt idx="21">
                  <c:v>Ucayali</c:v>
                </c:pt>
                <c:pt idx="22">
                  <c:v>Apurímac</c:v>
                </c:pt>
                <c:pt idx="23">
                  <c:v>Provincia Constitucional del Callao</c:v>
                </c:pt>
                <c:pt idx="24">
                  <c:v>Ica</c:v>
                </c:pt>
              </c:strCache>
            </c:strRef>
          </c:cat>
          <c:val>
            <c:numRef>
              <c:f>'AEBR Dpto'!$O$7:$O$31</c:f>
              <c:numCache>
                <c:formatCode>#,##0.0</c:formatCode>
                <c:ptCount val="25"/>
                <c:pt idx="0">
                  <c:v>18.43773279967807</c:v>
                </c:pt>
                <c:pt idx="1">
                  <c:v>1.3586849233415577</c:v>
                </c:pt>
                <c:pt idx="2">
                  <c:v>25.841299034748726</c:v>
                </c:pt>
                <c:pt idx="3">
                  <c:v>16.547095744278401</c:v>
                </c:pt>
                <c:pt idx="4">
                  <c:v>4.74185399954224</c:v>
                </c:pt>
                <c:pt idx="5">
                  <c:v>5.8797870054783044</c:v>
                </c:pt>
                <c:pt idx="6">
                  <c:v>8.1096249751672129</c:v>
                </c:pt>
                <c:pt idx="7">
                  <c:v>8.1228374898202276</c:v>
                </c:pt>
                <c:pt idx="8">
                  <c:v>0.36946364854741287</c:v>
                </c:pt>
                <c:pt idx="9">
                  <c:v>3.177188816322333</c:v>
                </c:pt>
                <c:pt idx="10">
                  <c:v>2.2700628321597707</c:v>
                </c:pt>
                <c:pt idx="11">
                  <c:v>1.001697566396476</c:v>
                </c:pt>
                <c:pt idx="12">
                  <c:v>11.795111527491276</c:v>
                </c:pt>
                <c:pt idx="13">
                  <c:v>0.87358942421924324</c:v>
                </c:pt>
                <c:pt idx="14">
                  <c:v>7.4105536771035663</c:v>
                </c:pt>
                <c:pt idx="15">
                  <c:v>9.5377671939208195</c:v>
                </c:pt>
                <c:pt idx="16">
                  <c:v>5.7537333912263779</c:v>
                </c:pt>
                <c:pt idx="17">
                  <c:v>5.2475933428442811</c:v>
                </c:pt>
                <c:pt idx="18">
                  <c:v>6.9481289989903798</c:v>
                </c:pt>
                <c:pt idx="19">
                  <c:v>7.5337510155842571</c:v>
                </c:pt>
                <c:pt idx="20">
                  <c:v>0.73291559184188604</c:v>
                </c:pt>
                <c:pt idx="21">
                  <c:v>0.83140043129152819</c:v>
                </c:pt>
                <c:pt idx="22">
                  <c:v>0.22892937008183289</c:v>
                </c:pt>
                <c:pt idx="23">
                  <c:v>8.8367409360509519E-2</c:v>
                </c:pt>
                <c:pt idx="24">
                  <c:v>5.5928499812527094E-2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482360"/>
        <c:axId val="269482752"/>
      </c:barChart>
      <c:lineChart>
        <c:grouping val="standard"/>
        <c:varyColors val="0"/>
        <c:ser>
          <c:idx val="1"/>
          <c:order val="1"/>
          <c:tx>
            <c:strRef>
              <c:f>'AEBR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'AEBR Dpto'!$N$7:$N$31</c:f>
              <c:strCache>
                <c:ptCount val="25"/>
                <c:pt idx="0">
                  <c:v>Junín</c:v>
                </c:pt>
                <c:pt idx="1">
                  <c:v>Piura</c:v>
                </c:pt>
                <c:pt idx="2">
                  <c:v>Huancavelica</c:v>
                </c:pt>
                <c:pt idx="3">
                  <c:v>Huánuco</c:v>
                </c:pt>
                <c:pt idx="4">
                  <c:v>Cajamarca</c:v>
                </c:pt>
                <c:pt idx="5">
                  <c:v>San Martín</c:v>
                </c:pt>
                <c:pt idx="6">
                  <c:v>Arequipa</c:v>
                </c:pt>
                <c:pt idx="7">
                  <c:v>Amazonas</c:v>
                </c:pt>
                <c:pt idx="8">
                  <c:v>Moquegua</c:v>
                </c:pt>
                <c:pt idx="9">
                  <c:v>Loreto</c:v>
                </c:pt>
                <c:pt idx="10">
                  <c:v>Tacna</c:v>
                </c:pt>
                <c:pt idx="11">
                  <c:v>La Libertad</c:v>
                </c:pt>
                <c:pt idx="12">
                  <c:v>Ayacucho</c:v>
                </c:pt>
                <c:pt idx="13">
                  <c:v>Tumbes</c:v>
                </c:pt>
                <c:pt idx="14">
                  <c:v>Puno</c:v>
                </c:pt>
                <c:pt idx="15">
                  <c:v>Lima</c:v>
                </c:pt>
                <c:pt idx="16">
                  <c:v>Madre de Dios</c:v>
                </c:pt>
                <c:pt idx="17">
                  <c:v>Ancash</c:v>
                </c:pt>
                <c:pt idx="18">
                  <c:v>Cusco</c:v>
                </c:pt>
                <c:pt idx="19">
                  <c:v>Lambayeque</c:v>
                </c:pt>
                <c:pt idx="20">
                  <c:v>Pasco</c:v>
                </c:pt>
                <c:pt idx="21">
                  <c:v>Ucayali</c:v>
                </c:pt>
                <c:pt idx="22">
                  <c:v>Apurímac</c:v>
                </c:pt>
                <c:pt idx="23">
                  <c:v>Provincia Constitucional del Callao</c:v>
                </c:pt>
                <c:pt idx="24">
                  <c:v>Ica</c:v>
                </c:pt>
              </c:strCache>
            </c:strRef>
          </c:cat>
          <c:val>
            <c:numRef>
              <c:f>'AEBR Dpto'!$P$7:$P$31</c:f>
              <c:numCache>
                <c:formatCode>0%</c:formatCode>
                <c:ptCount val="25"/>
                <c:pt idx="0">
                  <c:v>0.45582640647904077</c:v>
                </c:pt>
                <c:pt idx="1">
                  <c:v>0.31278803738616101</c:v>
                </c:pt>
                <c:pt idx="2">
                  <c:v>0.29792118573898424</c:v>
                </c:pt>
                <c:pt idx="3">
                  <c:v>0.26556841051747532</c:v>
                </c:pt>
                <c:pt idx="4">
                  <c:v>0.22647873986168332</c:v>
                </c:pt>
                <c:pt idx="5">
                  <c:v>0.22124602468872617</c:v>
                </c:pt>
                <c:pt idx="6">
                  <c:v>0.21820318387339893</c:v>
                </c:pt>
                <c:pt idx="7">
                  <c:v>0.20705395128479065</c:v>
                </c:pt>
                <c:pt idx="8">
                  <c:v>0.20140954134475919</c:v>
                </c:pt>
                <c:pt idx="9">
                  <c:v>0.18176082282601386</c:v>
                </c:pt>
                <c:pt idx="10">
                  <c:v>0.17513726347651817</c:v>
                </c:pt>
                <c:pt idx="11">
                  <c:v>0.17001551247173419</c:v>
                </c:pt>
                <c:pt idx="12">
                  <c:v>0.14717819184324693</c:v>
                </c:pt>
                <c:pt idx="13">
                  <c:v>0.14489020722390639</c:v>
                </c:pt>
                <c:pt idx="14">
                  <c:v>0.12398561581695268</c:v>
                </c:pt>
                <c:pt idx="15">
                  <c:v>0.11907087289220894</c:v>
                </c:pt>
                <c:pt idx="16">
                  <c:v>0.11555951162268187</c:v>
                </c:pt>
                <c:pt idx="17">
                  <c:v>9.2471741866914106E-2</c:v>
                </c:pt>
                <c:pt idx="18">
                  <c:v>9.238310272875952E-2</c:v>
                </c:pt>
                <c:pt idx="19">
                  <c:v>7.624600339766674E-2</c:v>
                </c:pt>
                <c:pt idx="20">
                  <c:v>7.0092602881289448E-2</c:v>
                </c:pt>
                <c:pt idx="21">
                  <c:v>4.7963202267914569E-2</c:v>
                </c:pt>
                <c:pt idx="22">
                  <c:v>2.4900868327508603E-2</c:v>
                </c:pt>
                <c:pt idx="23">
                  <c:v>1.1169536639670768E-2</c:v>
                </c:pt>
                <c:pt idx="24">
                  <c:v>9.4078117062569751E-3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483536"/>
        <c:axId val="269483144"/>
      </c:lineChart>
      <c:catAx>
        <c:axId val="269482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69482752"/>
        <c:crosses val="autoZero"/>
        <c:auto val="1"/>
        <c:lblAlgn val="ctr"/>
        <c:lblOffset val="100"/>
        <c:noMultiLvlLbl val="0"/>
      </c:catAx>
      <c:valAx>
        <c:axId val="2694827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94823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694831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9483536"/>
        <c:crosses val="max"/>
        <c:crossBetween val="between"/>
      </c:valAx>
      <c:catAx>
        <c:axId val="269483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94831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'DPE Dpto'!$N$7:$N$21</c:f>
              <c:strCache>
                <c:ptCount val="15"/>
                <c:pt idx="0">
                  <c:v>Apurímac</c:v>
                </c:pt>
                <c:pt idx="1">
                  <c:v>Ancash</c:v>
                </c:pt>
                <c:pt idx="2">
                  <c:v>Ica</c:v>
                </c:pt>
                <c:pt idx="3">
                  <c:v>Piura</c:v>
                </c:pt>
                <c:pt idx="4">
                  <c:v>Lima</c:v>
                </c:pt>
                <c:pt idx="5">
                  <c:v>Junín</c:v>
                </c:pt>
                <c:pt idx="6">
                  <c:v>San Martín</c:v>
                </c:pt>
                <c:pt idx="7">
                  <c:v>Cusco</c:v>
                </c:pt>
                <c:pt idx="8">
                  <c:v>Puno</c:v>
                </c:pt>
                <c:pt idx="9">
                  <c:v>Arequipa</c:v>
                </c:pt>
                <c:pt idx="10">
                  <c:v>Ayacucho</c:v>
                </c:pt>
                <c:pt idx="11">
                  <c:v>Cajamarca</c:v>
                </c:pt>
                <c:pt idx="12">
                  <c:v>La Libertad</c:v>
                </c:pt>
                <c:pt idx="13">
                  <c:v>Loreto</c:v>
                </c:pt>
                <c:pt idx="14">
                  <c:v>Madre de Dios</c:v>
                </c:pt>
              </c:strCache>
            </c:strRef>
          </c:cat>
          <c:val>
            <c:numRef>
              <c:f>'DPE Dpto'!$O$7:$O$21</c:f>
              <c:numCache>
                <c:formatCode>#,##0.0</c:formatCode>
                <c:ptCount val="15"/>
                <c:pt idx="0">
                  <c:v>4.55196E-2</c:v>
                </c:pt>
                <c:pt idx="1">
                  <c:v>0.17983439965903311</c:v>
                </c:pt>
                <c:pt idx="2">
                  <c:v>1.6418941594445005</c:v>
                </c:pt>
                <c:pt idx="3">
                  <c:v>1.0433623255515649</c:v>
                </c:pt>
                <c:pt idx="4">
                  <c:v>10.918134332975908</c:v>
                </c:pt>
                <c:pt idx="5">
                  <c:v>8.1351809961349969E-2</c:v>
                </c:pt>
                <c:pt idx="6">
                  <c:v>1.4875999858736992E-2</c:v>
                </c:pt>
                <c:pt idx="7">
                  <c:v>8.9173801232305727E-2</c:v>
                </c:pt>
                <c:pt idx="8">
                  <c:v>2.947E-2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484320"/>
        <c:axId val="269484712"/>
      </c:barChart>
      <c:lineChart>
        <c:grouping val="standard"/>
        <c:varyColors val="0"/>
        <c:ser>
          <c:idx val="1"/>
          <c:order val="1"/>
          <c:tx>
            <c:strRef>
              <c:f>'DPE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'DPE Dpto'!$N$7:$N$21</c:f>
              <c:strCache>
                <c:ptCount val="15"/>
                <c:pt idx="0">
                  <c:v>Apurímac</c:v>
                </c:pt>
                <c:pt idx="1">
                  <c:v>Ancash</c:v>
                </c:pt>
                <c:pt idx="2">
                  <c:v>Ica</c:v>
                </c:pt>
                <c:pt idx="3">
                  <c:v>Piura</c:v>
                </c:pt>
                <c:pt idx="4">
                  <c:v>Lima</c:v>
                </c:pt>
                <c:pt idx="5">
                  <c:v>Junín</c:v>
                </c:pt>
                <c:pt idx="6">
                  <c:v>San Martín</c:v>
                </c:pt>
                <c:pt idx="7">
                  <c:v>Cusco</c:v>
                </c:pt>
                <c:pt idx="8">
                  <c:v>Puno</c:v>
                </c:pt>
                <c:pt idx="9">
                  <c:v>Arequipa</c:v>
                </c:pt>
                <c:pt idx="10">
                  <c:v>Ayacucho</c:v>
                </c:pt>
                <c:pt idx="11">
                  <c:v>Cajamarca</c:v>
                </c:pt>
                <c:pt idx="12">
                  <c:v>La Libertad</c:v>
                </c:pt>
                <c:pt idx="13">
                  <c:v>Loreto</c:v>
                </c:pt>
                <c:pt idx="14">
                  <c:v>Madre de Dios</c:v>
                </c:pt>
              </c:strCache>
            </c:strRef>
          </c:cat>
          <c:val>
            <c:numRef>
              <c:f>'DPE Dpto'!$P$7:$P$21</c:f>
              <c:numCache>
                <c:formatCode>0%</c:formatCode>
                <c:ptCount val="15"/>
                <c:pt idx="0">
                  <c:v>0.63373057860444404</c:v>
                </c:pt>
                <c:pt idx="1">
                  <c:v>0.48612431821545166</c:v>
                </c:pt>
                <c:pt idx="2">
                  <c:v>0.2492172993826238</c:v>
                </c:pt>
                <c:pt idx="3">
                  <c:v>0.21786360785297101</c:v>
                </c:pt>
                <c:pt idx="4">
                  <c:v>0.2134355400241921</c:v>
                </c:pt>
                <c:pt idx="5">
                  <c:v>0.20398587291060166</c:v>
                </c:pt>
                <c:pt idx="6">
                  <c:v>0.16017744701026138</c:v>
                </c:pt>
                <c:pt idx="7">
                  <c:v>0.13376986508421684</c:v>
                </c:pt>
                <c:pt idx="8">
                  <c:v>7.9756427604871449E-2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485496"/>
        <c:axId val="269485104"/>
      </c:lineChart>
      <c:catAx>
        <c:axId val="26948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69484712"/>
        <c:crosses val="autoZero"/>
        <c:auto val="1"/>
        <c:lblAlgn val="ctr"/>
        <c:lblOffset val="100"/>
        <c:noMultiLvlLbl val="0"/>
      </c:catAx>
      <c:valAx>
        <c:axId val="2694847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94843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694851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9485496"/>
        <c:crosses val="max"/>
        <c:crossBetween val="between"/>
      </c:valAx>
      <c:catAx>
        <c:axId val="269485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94851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'ODA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'ODA Dpto'!$N$7:$N$27</c:f>
              <c:strCache>
                <c:ptCount val="21"/>
                <c:pt idx="0">
                  <c:v>San Martín</c:v>
                </c:pt>
                <c:pt idx="1">
                  <c:v>Apurímac</c:v>
                </c:pt>
                <c:pt idx="2">
                  <c:v>Cajamarca</c:v>
                </c:pt>
                <c:pt idx="3">
                  <c:v>Piura</c:v>
                </c:pt>
                <c:pt idx="4">
                  <c:v>Ayacucho</c:v>
                </c:pt>
                <c:pt idx="5">
                  <c:v>Ancash</c:v>
                </c:pt>
                <c:pt idx="6">
                  <c:v>Lima</c:v>
                </c:pt>
                <c:pt idx="7">
                  <c:v>Madre de Dios</c:v>
                </c:pt>
                <c:pt idx="8">
                  <c:v>Tacna</c:v>
                </c:pt>
                <c:pt idx="9">
                  <c:v>Junín</c:v>
                </c:pt>
                <c:pt idx="10">
                  <c:v>Pasco</c:v>
                </c:pt>
                <c:pt idx="11">
                  <c:v>Puno</c:v>
                </c:pt>
                <c:pt idx="12">
                  <c:v>Cusco</c:v>
                </c:pt>
                <c:pt idx="13">
                  <c:v>Loreto</c:v>
                </c:pt>
                <c:pt idx="14">
                  <c:v>Lambayeque</c:v>
                </c:pt>
                <c:pt idx="15">
                  <c:v>Provincia Constitucional del Callao</c:v>
                </c:pt>
                <c:pt idx="16">
                  <c:v>Huancavelica</c:v>
                </c:pt>
                <c:pt idx="17">
                  <c:v>Arequipa</c:v>
                </c:pt>
                <c:pt idx="18">
                  <c:v>La Libertad</c:v>
                </c:pt>
                <c:pt idx="19">
                  <c:v>Amazonas</c:v>
                </c:pt>
                <c:pt idx="20">
                  <c:v>Ucayali</c:v>
                </c:pt>
              </c:strCache>
            </c:strRef>
          </c:cat>
          <c:val>
            <c:numRef>
              <c:f>'ODA Dpto'!$O$7:$O$27</c:f>
              <c:numCache>
                <c:formatCode>#,##0.0</c:formatCode>
                <c:ptCount val="21"/>
                <c:pt idx="0">
                  <c:v>0.18553593916241706</c:v>
                </c:pt>
                <c:pt idx="1">
                  <c:v>9.784175188283753E-2</c:v>
                </c:pt>
                <c:pt idx="2">
                  <c:v>4.1975100422295179E-2</c:v>
                </c:pt>
                <c:pt idx="3">
                  <c:v>0.83838406702930501</c:v>
                </c:pt>
                <c:pt idx="4">
                  <c:v>0.44186322335887213</c:v>
                </c:pt>
                <c:pt idx="5">
                  <c:v>0.26932668914219082</c:v>
                </c:pt>
                <c:pt idx="6">
                  <c:v>1.2286225195881249</c:v>
                </c:pt>
                <c:pt idx="7">
                  <c:v>0.1403227203552222</c:v>
                </c:pt>
                <c:pt idx="8">
                  <c:v>0.55431608770803342</c:v>
                </c:pt>
                <c:pt idx="9">
                  <c:v>0.15518049768047576</c:v>
                </c:pt>
                <c:pt idx="10">
                  <c:v>5.0125098948676138E-2</c:v>
                </c:pt>
                <c:pt idx="11">
                  <c:v>0.1483933805409636</c:v>
                </c:pt>
                <c:pt idx="12">
                  <c:v>0.12538118906390361</c:v>
                </c:pt>
                <c:pt idx="13">
                  <c:v>0.19999047071863157</c:v>
                </c:pt>
                <c:pt idx="14">
                  <c:v>5.2203720428490863E-2</c:v>
                </c:pt>
                <c:pt idx="15">
                  <c:v>1.8351087771716577</c:v>
                </c:pt>
                <c:pt idx="16">
                  <c:v>5.880350000037346E-2</c:v>
                </c:pt>
                <c:pt idx="17">
                  <c:v>1.6000000287021976E-3</c:v>
                </c:pt>
                <c:pt idx="18">
                  <c:v>1.8629999831318855E-3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486280"/>
        <c:axId val="269632432"/>
      </c:barChart>
      <c:lineChart>
        <c:grouping val="standard"/>
        <c:varyColors val="0"/>
        <c:ser>
          <c:idx val="1"/>
          <c:order val="1"/>
          <c:tx>
            <c:strRef>
              <c:f>'ODA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'ODA Dpto'!$N$7:$N$27</c:f>
              <c:strCache>
                <c:ptCount val="21"/>
                <c:pt idx="0">
                  <c:v>San Martín</c:v>
                </c:pt>
                <c:pt idx="1">
                  <c:v>Apurímac</c:v>
                </c:pt>
                <c:pt idx="2">
                  <c:v>Cajamarca</c:v>
                </c:pt>
                <c:pt idx="3">
                  <c:v>Piura</c:v>
                </c:pt>
                <c:pt idx="4">
                  <c:v>Ayacucho</c:v>
                </c:pt>
                <c:pt idx="5">
                  <c:v>Ancash</c:v>
                </c:pt>
                <c:pt idx="6">
                  <c:v>Lima</c:v>
                </c:pt>
                <c:pt idx="7">
                  <c:v>Madre de Dios</c:v>
                </c:pt>
                <c:pt idx="8">
                  <c:v>Tacna</c:v>
                </c:pt>
                <c:pt idx="9">
                  <c:v>Junín</c:v>
                </c:pt>
                <c:pt idx="10">
                  <c:v>Pasco</c:v>
                </c:pt>
                <c:pt idx="11">
                  <c:v>Puno</c:v>
                </c:pt>
                <c:pt idx="12">
                  <c:v>Cusco</c:v>
                </c:pt>
                <c:pt idx="13">
                  <c:v>Loreto</c:v>
                </c:pt>
                <c:pt idx="14">
                  <c:v>Lambayeque</c:v>
                </c:pt>
                <c:pt idx="15">
                  <c:v>Provincia Constitucional del Callao</c:v>
                </c:pt>
                <c:pt idx="16">
                  <c:v>Huancavelica</c:v>
                </c:pt>
                <c:pt idx="17">
                  <c:v>Arequipa</c:v>
                </c:pt>
                <c:pt idx="18">
                  <c:v>La Libertad</c:v>
                </c:pt>
                <c:pt idx="19">
                  <c:v>Amazonas</c:v>
                </c:pt>
                <c:pt idx="20">
                  <c:v>Ucayali</c:v>
                </c:pt>
              </c:strCache>
            </c:strRef>
          </c:cat>
          <c:val>
            <c:numRef>
              <c:f>'ODA Dpto'!$P$7:$P$27</c:f>
              <c:numCache>
                <c:formatCode>0%</c:formatCode>
                <c:ptCount val="21"/>
                <c:pt idx="0">
                  <c:v>0.41078674038528323</c:v>
                </c:pt>
                <c:pt idx="1">
                  <c:v>0.35585288919017116</c:v>
                </c:pt>
                <c:pt idx="2">
                  <c:v>0.31985902935529364</c:v>
                </c:pt>
                <c:pt idx="3">
                  <c:v>0.30610426254974843</c:v>
                </c:pt>
                <c:pt idx="4">
                  <c:v>0.27993666110772164</c:v>
                </c:pt>
                <c:pt idx="5">
                  <c:v>0.27837959352357761</c:v>
                </c:pt>
                <c:pt idx="6">
                  <c:v>0.27348272725086004</c:v>
                </c:pt>
                <c:pt idx="7">
                  <c:v>0.26779094000817205</c:v>
                </c:pt>
                <c:pt idx="8">
                  <c:v>0.2479778681626475</c:v>
                </c:pt>
                <c:pt idx="9">
                  <c:v>0.24171266484395074</c:v>
                </c:pt>
                <c:pt idx="10">
                  <c:v>0.23042844181803035</c:v>
                </c:pt>
                <c:pt idx="11">
                  <c:v>0.22357626571953426</c:v>
                </c:pt>
                <c:pt idx="12">
                  <c:v>0.22076912618285666</c:v>
                </c:pt>
                <c:pt idx="13">
                  <c:v>0.21751476529977304</c:v>
                </c:pt>
                <c:pt idx="14">
                  <c:v>0.21333938335618136</c:v>
                </c:pt>
                <c:pt idx="15">
                  <c:v>0.21065850207743556</c:v>
                </c:pt>
                <c:pt idx="16">
                  <c:v>0.18118750866712927</c:v>
                </c:pt>
                <c:pt idx="17">
                  <c:v>4.7458030156676677E-2</c:v>
                </c:pt>
                <c:pt idx="18">
                  <c:v>2.2467438291508508E-2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633216"/>
        <c:axId val="269632824"/>
      </c:lineChart>
      <c:catAx>
        <c:axId val="269486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69632432"/>
        <c:crosses val="autoZero"/>
        <c:auto val="1"/>
        <c:lblAlgn val="ctr"/>
        <c:lblOffset val="100"/>
        <c:noMultiLvlLbl val="0"/>
      </c:catAx>
      <c:valAx>
        <c:axId val="2696324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94862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696328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9633216"/>
        <c:crosses val="max"/>
        <c:crossBetween val="between"/>
      </c:valAx>
      <c:catAx>
        <c:axId val="269633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96328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'FPA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'FPA Dpto'!$N$7:$N$18</c:f>
              <c:strCache>
                <c:ptCount val="12"/>
                <c:pt idx="0">
                  <c:v>Ancash</c:v>
                </c:pt>
                <c:pt idx="1">
                  <c:v>La Libertad</c:v>
                </c:pt>
                <c:pt idx="2">
                  <c:v>Piura</c:v>
                </c:pt>
                <c:pt idx="3">
                  <c:v>Provincia Constitucional del Callao</c:v>
                </c:pt>
                <c:pt idx="4">
                  <c:v>Puno</c:v>
                </c:pt>
                <c:pt idx="5">
                  <c:v>Ica</c:v>
                </c:pt>
                <c:pt idx="6">
                  <c:v>Arequipa</c:v>
                </c:pt>
                <c:pt idx="7">
                  <c:v>Tumbes</c:v>
                </c:pt>
                <c:pt idx="8">
                  <c:v>Lambayeque</c:v>
                </c:pt>
                <c:pt idx="9">
                  <c:v>Lima</c:v>
                </c:pt>
                <c:pt idx="10">
                  <c:v>Tacna</c:v>
                </c:pt>
                <c:pt idx="11">
                  <c:v>Moquegua</c:v>
                </c:pt>
              </c:strCache>
            </c:strRef>
          </c:cat>
          <c:val>
            <c:numRef>
              <c:f>'FPA Dpto'!$O$7:$O$18</c:f>
              <c:numCache>
                <c:formatCode>#,##0.0</c:formatCode>
                <c:ptCount val="12"/>
                <c:pt idx="0">
                  <c:v>0.96115781130567735</c:v>
                </c:pt>
                <c:pt idx="1">
                  <c:v>6.300770887325311</c:v>
                </c:pt>
                <c:pt idx="2">
                  <c:v>3.2686253845384199</c:v>
                </c:pt>
                <c:pt idx="3">
                  <c:v>5.457252288005809</c:v>
                </c:pt>
                <c:pt idx="4">
                  <c:v>0.11091588951281331</c:v>
                </c:pt>
                <c:pt idx="5">
                  <c:v>0.19064451949657879</c:v>
                </c:pt>
                <c:pt idx="6">
                  <c:v>2.5838322700212037</c:v>
                </c:pt>
                <c:pt idx="7">
                  <c:v>0.12715344085175684</c:v>
                </c:pt>
                <c:pt idx="8">
                  <c:v>2.6399801906148621</c:v>
                </c:pt>
                <c:pt idx="9">
                  <c:v>2.323346639859114</c:v>
                </c:pt>
                <c:pt idx="10">
                  <c:v>0.1937461296310567</c:v>
                </c:pt>
                <c:pt idx="11">
                  <c:v>0.16718760340827227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634000"/>
        <c:axId val="269634392"/>
      </c:barChart>
      <c:lineChart>
        <c:grouping val="standard"/>
        <c:varyColors val="0"/>
        <c:ser>
          <c:idx val="1"/>
          <c:order val="1"/>
          <c:tx>
            <c:strRef>
              <c:f>'FPA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'FPA Dpto'!$N$7:$N$18</c:f>
              <c:strCache>
                <c:ptCount val="12"/>
                <c:pt idx="0">
                  <c:v>Ancash</c:v>
                </c:pt>
                <c:pt idx="1">
                  <c:v>La Libertad</c:v>
                </c:pt>
                <c:pt idx="2">
                  <c:v>Piura</c:v>
                </c:pt>
                <c:pt idx="3">
                  <c:v>Provincia Constitucional del Callao</c:v>
                </c:pt>
                <c:pt idx="4">
                  <c:v>Puno</c:v>
                </c:pt>
                <c:pt idx="5">
                  <c:v>Ica</c:v>
                </c:pt>
                <c:pt idx="6">
                  <c:v>Arequipa</c:v>
                </c:pt>
                <c:pt idx="7">
                  <c:v>Tumbes</c:v>
                </c:pt>
                <c:pt idx="8">
                  <c:v>Lambayeque</c:v>
                </c:pt>
                <c:pt idx="9">
                  <c:v>Lima</c:v>
                </c:pt>
                <c:pt idx="10">
                  <c:v>Tacna</c:v>
                </c:pt>
                <c:pt idx="11">
                  <c:v>Moquegua</c:v>
                </c:pt>
              </c:strCache>
            </c:strRef>
          </c:cat>
          <c:val>
            <c:numRef>
              <c:f>'FPA Dpto'!$P$7:$P$18</c:f>
              <c:numCache>
                <c:formatCode>0%</c:formatCode>
                <c:ptCount val="12"/>
                <c:pt idx="0">
                  <c:v>0.60141525961460518</c:v>
                </c:pt>
                <c:pt idx="1">
                  <c:v>0.43617603540023714</c:v>
                </c:pt>
                <c:pt idx="2">
                  <c:v>0.31721193627418515</c:v>
                </c:pt>
                <c:pt idx="3">
                  <c:v>0.27413592092580663</c:v>
                </c:pt>
                <c:pt idx="4">
                  <c:v>0.22557772268859339</c:v>
                </c:pt>
                <c:pt idx="5">
                  <c:v>0.1822244732606251</c:v>
                </c:pt>
                <c:pt idx="6">
                  <c:v>0.16772835110712789</c:v>
                </c:pt>
                <c:pt idx="7">
                  <c:v>0.15655820243265883</c:v>
                </c:pt>
                <c:pt idx="8">
                  <c:v>0.14654935250873066</c:v>
                </c:pt>
                <c:pt idx="9">
                  <c:v>9.7723448145492151E-2</c:v>
                </c:pt>
                <c:pt idx="10">
                  <c:v>4.6297495519760208E-2</c:v>
                </c:pt>
                <c:pt idx="11">
                  <c:v>3.544505786925322E-2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635176"/>
        <c:axId val="269634784"/>
      </c:lineChart>
      <c:catAx>
        <c:axId val="26963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69634392"/>
        <c:crosses val="autoZero"/>
        <c:auto val="1"/>
        <c:lblAlgn val="ctr"/>
        <c:lblOffset val="100"/>
        <c:noMultiLvlLbl val="0"/>
      </c:catAx>
      <c:valAx>
        <c:axId val="2696343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96340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696347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9635176"/>
        <c:crosses val="max"/>
        <c:crossBetween val="between"/>
      </c:valAx>
      <c:catAx>
        <c:axId val="269635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96347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'GCA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'GCA Dpto'!$N$7:$N$11</c:f>
              <c:strCache>
                <c:ptCount val="5"/>
                <c:pt idx="0">
                  <c:v>San Martín</c:v>
                </c:pt>
                <c:pt idx="1">
                  <c:v>Ica</c:v>
                </c:pt>
                <c:pt idx="2">
                  <c:v>Lima</c:v>
                </c:pt>
                <c:pt idx="3">
                  <c:v>Cajamarca</c:v>
                </c:pt>
                <c:pt idx="4">
                  <c:v>Junín</c:v>
                </c:pt>
              </c:strCache>
            </c:strRef>
          </c:cat>
          <c:val>
            <c:numRef>
              <c:f>'GCA Dpto'!$O$7:$O$11</c:f>
              <c:numCache>
                <c:formatCode>#,##0.0</c:formatCode>
                <c:ptCount val="5"/>
                <c:pt idx="0">
                  <c:v>1.500000013038516E-3</c:v>
                </c:pt>
                <c:pt idx="1">
                  <c:v>0.28419031289747715</c:v>
                </c:pt>
                <c:pt idx="2">
                  <c:v>0.96954442986597544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635960"/>
        <c:axId val="269636352"/>
      </c:barChart>
      <c:lineChart>
        <c:grouping val="standard"/>
        <c:varyColors val="0"/>
        <c:ser>
          <c:idx val="1"/>
          <c:order val="1"/>
          <c:tx>
            <c:strRef>
              <c:f>'GCA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'GCA Dpto'!$N$7:$N$11</c:f>
              <c:strCache>
                <c:ptCount val="5"/>
                <c:pt idx="0">
                  <c:v>San Martín</c:v>
                </c:pt>
                <c:pt idx="1">
                  <c:v>Ica</c:v>
                </c:pt>
                <c:pt idx="2">
                  <c:v>Lima</c:v>
                </c:pt>
                <c:pt idx="3">
                  <c:v>Cajamarca</c:v>
                </c:pt>
                <c:pt idx="4">
                  <c:v>Junín</c:v>
                </c:pt>
              </c:strCache>
            </c:strRef>
          </c:cat>
          <c:val>
            <c:numRef>
              <c:f>'GCA Dpto'!$P$7:$P$11</c:f>
              <c:numCache>
                <c:formatCode>0%</c:formatCode>
                <c:ptCount val="5"/>
                <c:pt idx="0">
                  <c:v>0.26944494575867001</c:v>
                </c:pt>
                <c:pt idx="1">
                  <c:v>0.19688595944473575</c:v>
                </c:pt>
                <c:pt idx="2">
                  <c:v>0.19528277843257963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637136"/>
        <c:axId val="269636744"/>
      </c:lineChart>
      <c:catAx>
        <c:axId val="269635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69636352"/>
        <c:crosses val="autoZero"/>
        <c:auto val="1"/>
        <c:lblAlgn val="ctr"/>
        <c:lblOffset val="100"/>
        <c:noMultiLvlLbl val="0"/>
      </c:catAx>
      <c:valAx>
        <c:axId val="2696363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96359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696367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9637136"/>
        <c:crosses val="max"/>
        <c:crossBetween val="between"/>
      </c:valAx>
      <c:catAx>
        <c:axId val="26963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96367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'PENSION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'PENSION Dpto'!$N$7:$N$31</c:f>
              <c:strCache>
                <c:ptCount val="25"/>
                <c:pt idx="0">
                  <c:v>Madre de Dios</c:v>
                </c:pt>
                <c:pt idx="1">
                  <c:v>Loreto</c:v>
                </c:pt>
                <c:pt idx="2">
                  <c:v>Ucayali</c:v>
                </c:pt>
                <c:pt idx="3">
                  <c:v>Provincia Constitucional del Callao</c:v>
                </c:pt>
                <c:pt idx="4">
                  <c:v>San Martín</c:v>
                </c:pt>
                <c:pt idx="5">
                  <c:v>Amazonas</c:v>
                </c:pt>
                <c:pt idx="6">
                  <c:v>Tumbes</c:v>
                </c:pt>
                <c:pt idx="7">
                  <c:v>Lima</c:v>
                </c:pt>
                <c:pt idx="8">
                  <c:v>Pasco</c:v>
                </c:pt>
                <c:pt idx="9">
                  <c:v>La Libertad</c:v>
                </c:pt>
                <c:pt idx="10">
                  <c:v>Apurímac</c:v>
                </c:pt>
                <c:pt idx="11">
                  <c:v>Tacna</c:v>
                </c:pt>
                <c:pt idx="12">
                  <c:v>Junín</c:v>
                </c:pt>
                <c:pt idx="13">
                  <c:v>Huancavelica</c:v>
                </c:pt>
                <c:pt idx="14">
                  <c:v>Ayacucho</c:v>
                </c:pt>
                <c:pt idx="15">
                  <c:v>Cajamarca</c:v>
                </c:pt>
                <c:pt idx="16">
                  <c:v>Cusco</c:v>
                </c:pt>
                <c:pt idx="17">
                  <c:v>Arequipa</c:v>
                </c:pt>
                <c:pt idx="18">
                  <c:v>Puno</c:v>
                </c:pt>
                <c:pt idx="19">
                  <c:v>Piura</c:v>
                </c:pt>
                <c:pt idx="20">
                  <c:v>Huánuco</c:v>
                </c:pt>
                <c:pt idx="21">
                  <c:v>Ancash</c:v>
                </c:pt>
                <c:pt idx="22">
                  <c:v>Lambayeque</c:v>
                </c:pt>
                <c:pt idx="23">
                  <c:v>Ica</c:v>
                </c:pt>
                <c:pt idx="24">
                  <c:v>Moquegua</c:v>
                </c:pt>
              </c:strCache>
            </c:strRef>
          </c:cat>
          <c:val>
            <c:numRef>
              <c:f>'PENSION Dpto'!$O$7:$O$31</c:f>
              <c:numCache>
                <c:formatCode>#,##0.0</c:formatCode>
                <c:ptCount val="25"/>
                <c:pt idx="0">
                  <c:v>0.55026305628732763</c:v>
                </c:pt>
                <c:pt idx="1">
                  <c:v>8.0686376259230421</c:v>
                </c:pt>
                <c:pt idx="2">
                  <c:v>4.0622486556075197</c:v>
                </c:pt>
                <c:pt idx="3">
                  <c:v>1.5649140277333782</c:v>
                </c:pt>
                <c:pt idx="4">
                  <c:v>8.0443923129953294</c:v>
                </c:pt>
                <c:pt idx="5">
                  <c:v>5.894589902726195</c:v>
                </c:pt>
                <c:pt idx="6">
                  <c:v>1.545935626299036</c:v>
                </c:pt>
                <c:pt idx="7">
                  <c:v>14.706057356890126</c:v>
                </c:pt>
                <c:pt idx="8">
                  <c:v>3.016924392780191</c:v>
                </c:pt>
                <c:pt idx="9">
                  <c:v>11.424732737942437</c:v>
                </c:pt>
                <c:pt idx="10">
                  <c:v>13.4260848010709</c:v>
                </c:pt>
                <c:pt idx="11">
                  <c:v>1.1127796792352671</c:v>
                </c:pt>
                <c:pt idx="12">
                  <c:v>11.135462725745677</c:v>
                </c:pt>
                <c:pt idx="13">
                  <c:v>11.262718867594781</c:v>
                </c:pt>
                <c:pt idx="14">
                  <c:v>15.938271532773108</c:v>
                </c:pt>
                <c:pt idx="15">
                  <c:v>25.010398436842429</c:v>
                </c:pt>
                <c:pt idx="16">
                  <c:v>17.214247592032436</c:v>
                </c:pt>
                <c:pt idx="17">
                  <c:v>4.2467988922125555</c:v>
                </c:pt>
                <c:pt idx="18">
                  <c:v>28.138018802009071</c:v>
                </c:pt>
                <c:pt idx="19">
                  <c:v>17.955091789536322</c:v>
                </c:pt>
                <c:pt idx="20">
                  <c:v>14.292152470681039</c:v>
                </c:pt>
                <c:pt idx="21">
                  <c:v>15.259127589944846</c:v>
                </c:pt>
                <c:pt idx="22">
                  <c:v>7.5128755796218396</c:v>
                </c:pt>
                <c:pt idx="23">
                  <c:v>2.8212395201888518</c:v>
                </c:pt>
                <c:pt idx="24">
                  <c:v>1.4404270400509245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637920"/>
        <c:axId val="269638312"/>
      </c:barChart>
      <c:lineChart>
        <c:grouping val="standard"/>
        <c:varyColors val="0"/>
        <c:ser>
          <c:idx val="1"/>
          <c:order val="1"/>
          <c:tx>
            <c:strRef>
              <c:f>'PENSION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'PENSION Dpto'!$N$7:$N$31</c:f>
              <c:strCache>
                <c:ptCount val="25"/>
                <c:pt idx="0">
                  <c:v>Madre de Dios</c:v>
                </c:pt>
                <c:pt idx="1">
                  <c:v>Loreto</c:v>
                </c:pt>
                <c:pt idx="2">
                  <c:v>Ucayali</c:v>
                </c:pt>
                <c:pt idx="3">
                  <c:v>Provincia Constitucional del Callao</c:v>
                </c:pt>
                <c:pt idx="4">
                  <c:v>San Martín</c:v>
                </c:pt>
                <c:pt idx="5">
                  <c:v>Amazonas</c:v>
                </c:pt>
                <c:pt idx="6">
                  <c:v>Tumbes</c:v>
                </c:pt>
                <c:pt idx="7">
                  <c:v>Lima</c:v>
                </c:pt>
                <c:pt idx="8">
                  <c:v>Pasco</c:v>
                </c:pt>
                <c:pt idx="9">
                  <c:v>La Libertad</c:v>
                </c:pt>
                <c:pt idx="10">
                  <c:v>Apurímac</c:v>
                </c:pt>
                <c:pt idx="11">
                  <c:v>Tacna</c:v>
                </c:pt>
                <c:pt idx="12">
                  <c:v>Junín</c:v>
                </c:pt>
                <c:pt idx="13">
                  <c:v>Huancavelica</c:v>
                </c:pt>
                <c:pt idx="14">
                  <c:v>Ayacucho</c:v>
                </c:pt>
                <c:pt idx="15">
                  <c:v>Cajamarca</c:v>
                </c:pt>
                <c:pt idx="16">
                  <c:v>Cusco</c:v>
                </c:pt>
                <c:pt idx="17">
                  <c:v>Arequipa</c:v>
                </c:pt>
                <c:pt idx="18">
                  <c:v>Puno</c:v>
                </c:pt>
                <c:pt idx="19">
                  <c:v>Piura</c:v>
                </c:pt>
                <c:pt idx="20">
                  <c:v>Huánuco</c:v>
                </c:pt>
                <c:pt idx="21">
                  <c:v>Ancash</c:v>
                </c:pt>
                <c:pt idx="22">
                  <c:v>Lambayeque</c:v>
                </c:pt>
                <c:pt idx="23">
                  <c:v>Ica</c:v>
                </c:pt>
                <c:pt idx="24">
                  <c:v>Moquegua</c:v>
                </c:pt>
              </c:strCache>
            </c:strRef>
          </c:cat>
          <c:val>
            <c:numRef>
              <c:f>'PENSION Dpto'!$P$7:$P$31</c:f>
              <c:numCache>
                <c:formatCode>0%</c:formatCode>
                <c:ptCount val="25"/>
                <c:pt idx="0">
                  <c:v>0.3639565896818871</c:v>
                </c:pt>
                <c:pt idx="1">
                  <c:v>0.35923466561061335</c:v>
                </c:pt>
                <c:pt idx="2">
                  <c:v>0.35099972683900199</c:v>
                </c:pt>
                <c:pt idx="3">
                  <c:v>0.34020387869671453</c:v>
                </c:pt>
                <c:pt idx="4">
                  <c:v>0.33356186070322186</c:v>
                </c:pt>
                <c:pt idx="5">
                  <c:v>0.33015780471883466</c:v>
                </c:pt>
                <c:pt idx="6">
                  <c:v>0.32837639072959435</c:v>
                </c:pt>
                <c:pt idx="7">
                  <c:v>0.32793496033030733</c:v>
                </c:pt>
                <c:pt idx="8">
                  <c:v>0.32788696851719218</c:v>
                </c:pt>
                <c:pt idx="9">
                  <c:v>0.32682653643940623</c:v>
                </c:pt>
                <c:pt idx="10">
                  <c:v>0.32681784954266119</c:v>
                </c:pt>
                <c:pt idx="11">
                  <c:v>0.32639468350467327</c:v>
                </c:pt>
                <c:pt idx="12">
                  <c:v>0.32604005238517386</c:v>
                </c:pt>
                <c:pt idx="13">
                  <c:v>0.32576864409943812</c:v>
                </c:pt>
                <c:pt idx="14">
                  <c:v>0.32385244001269348</c:v>
                </c:pt>
                <c:pt idx="15">
                  <c:v>0.32181061376312819</c:v>
                </c:pt>
                <c:pt idx="16">
                  <c:v>0.32159078536710189</c:v>
                </c:pt>
                <c:pt idx="17">
                  <c:v>0.32098090819243402</c:v>
                </c:pt>
                <c:pt idx="18">
                  <c:v>0.32061407549554083</c:v>
                </c:pt>
                <c:pt idx="19">
                  <c:v>0.320489721311494</c:v>
                </c:pt>
                <c:pt idx="20">
                  <c:v>0.32017386497998696</c:v>
                </c:pt>
                <c:pt idx="21">
                  <c:v>0.31991211159526406</c:v>
                </c:pt>
                <c:pt idx="22">
                  <c:v>0.3187195305943295</c:v>
                </c:pt>
                <c:pt idx="23">
                  <c:v>0.31836341920917521</c:v>
                </c:pt>
                <c:pt idx="24">
                  <c:v>0.3173237447840887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639096"/>
        <c:axId val="269638704"/>
      </c:lineChart>
      <c:catAx>
        <c:axId val="26963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69638312"/>
        <c:crosses val="autoZero"/>
        <c:auto val="1"/>
        <c:lblAlgn val="ctr"/>
        <c:lblOffset val="100"/>
        <c:noMultiLvlLbl val="0"/>
      </c:catAx>
      <c:valAx>
        <c:axId val="2696383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96379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696387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9639096"/>
        <c:crosses val="max"/>
        <c:crossBetween val="between"/>
      </c:valAx>
      <c:catAx>
        <c:axId val="269639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96387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'ENT Dpto'!$N$7:$N$31</c:f>
              <c:strCache>
                <c:ptCount val="25"/>
                <c:pt idx="0">
                  <c:v>Provincia Constitucional del Callao</c:v>
                </c:pt>
                <c:pt idx="1">
                  <c:v>Piura</c:v>
                </c:pt>
                <c:pt idx="2">
                  <c:v>Tumbes</c:v>
                </c:pt>
                <c:pt idx="3">
                  <c:v>Huánuco</c:v>
                </c:pt>
                <c:pt idx="4">
                  <c:v>Apurímac</c:v>
                </c:pt>
                <c:pt idx="5">
                  <c:v>San Martín</c:v>
                </c:pt>
                <c:pt idx="6">
                  <c:v>Cajamarca</c:v>
                </c:pt>
                <c:pt idx="7">
                  <c:v>Ucayali</c:v>
                </c:pt>
                <c:pt idx="8">
                  <c:v>Arequipa</c:v>
                </c:pt>
                <c:pt idx="9">
                  <c:v>Huancavelica</c:v>
                </c:pt>
                <c:pt idx="10">
                  <c:v>Amazonas</c:v>
                </c:pt>
                <c:pt idx="11">
                  <c:v>Ica</c:v>
                </c:pt>
                <c:pt idx="12">
                  <c:v>Tacna</c:v>
                </c:pt>
                <c:pt idx="13">
                  <c:v>La Libertad</c:v>
                </c:pt>
                <c:pt idx="14">
                  <c:v>Pasco</c:v>
                </c:pt>
                <c:pt idx="15">
                  <c:v>Lima</c:v>
                </c:pt>
                <c:pt idx="16">
                  <c:v>Lambayeque</c:v>
                </c:pt>
                <c:pt idx="17">
                  <c:v>Puno</c:v>
                </c:pt>
                <c:pt idx="18">
                  <c:v>Ayacucho</c:v>
                </c:pt>
                <c:pt idx="19">
                  <c:v>Cusco</c:v>
                </c:pt>
                <c:pt idx="20">
                  <c:v>Moquegua</c:v>
                </c:pt>
                <c:pt idx="21">
                  <c:v>Madre de Dios</c:v>
                </c:pt>
                <c:pt idx="22">
                  <c:v>Ancash</c:v>
                </c:pt>
                <c:pt idx="23">
                  <c:v>Loreto</c:v>
                </c:pt>
                <c:pt idx="24">
                  <c:v>Junín</c:v>
                </c:pt>
              </c:strCache>
            </c:strRef>
          </c:cat>
          <c:val>
            <c:numRef>
              <c:f>'ENT Dpto'!$O$7:$O$31</c:f>
              <c:numCache>
                <c:formatCode>#,##0.0</c:formatCode>
                <c:ptCount val="25"/>
                <c:pt idx="0">
                  <c:v>9.0769889914786734</c:v>
                </c:pt>
                <c:pt idx="1">
                  <c:v>12.206776378321646</c:v>
                </c:pt>
                <c:pt idx="2">
                  <c:v>2.3593158657683553</c:v>
                </c:pt>
                <c:pt idx="3">
                  <c:v>3.7546116029378056</c:v>
                </c:pt>
                <c:pt idx="4">
                  <c:v>2.5200077236721481</c:v>
                </c:pt>
                <c:pt idx="5">
                  <c:v>3.5894205515624482</c:v>
                </c:pt>
                <c:pt idx="6">
                  <c:v>6.8020094109234712</c:v>
                </c:pt>
                <c:pt idx="7">
                  <c:v>0.73418520847459634</c:v>
                </c:pt>
                <c:pt idx="8">
                  <c:v>6.3362277555616444</c:v>
                </c:pt>
                <c:pt idx="9">
                  <c:v>1.7541071971988829</c:v>
                </c:pt>
                <c:pt idx="10">
                  <c:v>1.4525395442748039</c:v>
                </c:pt>
                <c:pt idx="11">
                  <c:v>4.300028065072123</c:v>
                </c:pt>
                <c:pt idx="12">
                  <c:v>1.8938562387890219</c:v>
                </c:pt>
                <c:pt idx="13">
                  <c:v>5.8580101525102819</c:v>
                </c:pt>
                <c:pt idx="14">
                  <c:v>0.65101166797883225</c:v>
                </c:pt>
                <c:pt idx="15">
                  <c:v>43.806353699663497</c:v>
                </c:pt>
                <c:pt idx="16">
                  <c:v>4.8744279095136474</c:v>
                </c:pt>
                <c:pt idx="17">
                  <c:v>4.3850483612860254</c:v>
                </c:pt>
                <c:pt idx="18">
                  <c:v>2.3478191168262694</c:v>
                </c:pt>
                <c:pt idx="19">
                  <c:v>3.0171927360314794</c:v>
                </c:pt>
                <c:pt idx="20">
                  <c:v>0.74179721178784441</c:v>
                </c:pt>
                <c:pt idx="21">
                  <c:v>0.85664354347670313</c:v>
                </c:pt>
                <c:pt idx="22">
                  <c:v>1.8810455616012476</c:v>
                </c:pt>
                <c:pt idx="23">
                  <c:v>3.8683602063135472</c:v>
                </c:pt>
                <c:pt idx="24">
                  <c:v>1.6805639679530391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254424"/>
        <c:axId val="252254816"/>
      </c:barChart>
      <c:lineChart>
        <c:grouping val="standard"/>
        <c:varyColors val="0"/>
        <c:ser>
          <c:idx val="1"/>
          <c:order val="1"/>
          <c:tx>
            <c:strRef>
              <c:f>'ENT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'ENT Dpto'!$N$7:$N$31</c:f>
              <c:strCache>
                <c:ptCount val="25"/>
                <c:pt idx="0">
                  <c:v>Provincia Constitucional del Callao</c:v>
                </c:pt>
                <c:pt idx="1">
                  <c:v>Piura</c:v>
                </c:pt>
                <c:pt idx="2">
                  <c:v>Tumbes</c:v>
                </c:pt>
                <c:pt idx="3">
                  <c:v>Huánuco</c:v>
                </c:pt>
                <c:pt idx="4">
                  <c:v>Apurímac</c:v>
                </c:pt>
                <c:pt idx="5">
                  <c:v>San Martín</c:v>
                </c:pt>
                <c:pt idx="6">
                  <c:v>Cajamarca</c:v>
                </c:pt>
                <c:pt idx="7">
                  <c:v>Ucayali</c:v>
                </c:pt>
                <c:pt idx="8">
                  <c:v>Arequipa</c:v>
                </c:pt>
                <c:pt idx="9">
                  <c:v>Huancavelica</c:v>
                </c:pt>
                <c:pt idx="10">
                  <c:v>Amazonas</c:v>
                </c:pt>
                <c:pt idx="11">
                  <c:v>Ica</c:v>
                </c:pt>
                <c:pt idx="12">
                  <c:v>Tacna</c:v>
                </c:pt>
                <c:pt idx="13">
                  <c:v>La Libertad</c:v>
                </c:pt>
                <c:pt idx="14">
                  <c:v>Pasco</c:v>
                </c:pt>
                <c:pt idx="15">
                  <c:v>Lima</c:v>
                </c:pt>
                <c:pt idx="16">
                  <c:v>Lambayeque</c:v>
                </c:pt>
                <c:pt idx="17">
                  <c:v>Puno</c:v>
                </c:pt>
                <c:pt idx="18">
                  <c:v>Ayacucho</c:v>
                </c:pt>
                <c:pt idx="19">
                  <c:v>Cusco</c:v>
                </c:pt>
                <c:pt idx="20">
                  <c:v>Moquegua</c:v>
                </c:pt>
                <c:pt idx="21">
                  <c:v>Madre de Dios</c:v>
                </c:pt>
                <c:pt idx="22">
                  <c:v>Ancash</c:v>
                </c:pt>
                <c:pt idx="23">
                  <c:v>Loreto</c:v>
                </c:pt>
                <c:pt idx="24">
                  <c:v>Junín</c:v>
                </c:pt>
              </c:strCache>
            </c:strRef>
          </c:cat>
          <c:val>
            <c:numRef>
              <c:f>'ENT Dpto'!$P$7:$P$31</c:f>
              <c:numCache>
                <c:formatCode>0%</c:formatCode>
                <c:ptCount val="25"/>
                <c:pt idx="0">
                  <c:v>0.46489400621365223</c:v>
                </c:pt>
                <c:pt idx="1">
                  <c:v>0.43667423846032705</c:v>
                </c:pt>
                <c:pt idx="2">
                  <c:v>0.42035812171726805</c:v>
                </c:pt>
                <c:pt idx="3">
                  <c:v>0.4095064629027082</c:v>
                </c:pt>
                <c:pt idx="4">
                  <c:v>0.40199832815025338</c:v>
                </c:pt>
                <c:pt idx="5">
                  <c:v>0.3955563750081354</c:v>
                </c:pt>
                <c:pt idx="6">
                  <c:v>0.39068800343218374</c:v>
                </c:pt>
                <c:pt idx="7">
                  <c:v>0.38937972632269352</c:v>
                </c:pt>
                <c:pt idx="8">
                  <c:v>0.38643784600368919</c:v>
                </c:pt>
                <c:pt idx="9">
                  <c:v>0.38440396968147095</c:v>
                </c:pt>
                <c:pt idx="10">
                  <c:v>0.37907202153404618</c:v>
                </c:pt>
                <c:pt idx="11">
                  <c:v>0.37602248504224012</c:v>
                </c:pt>
                <c:pt idx="12">
                  <c:v>0.37339591484685203</c:v>
                </c:pt>
                <c:pt idx="13">
                  <c:v>0.37031444639225869</c:v>
                </c:pt>
                <c:pt idx="14">
                  <c:v>0.36905841788389465</c:v>
                </c:pt>
                <c:pt idx="15">
                  <c:v>0.36222384644108069</c:v>
                </c:pt>
                <c:pt idx="16">
                  <c:v>0.36039018605662654</c:v>
                </c:pt>
                <c:pt idx="17">
                  <c:v>0.35529853752194973</c:v>
                </c:pt>
                <c:pt idx="18">
                  <c:v>0.35171739349935877</c:v>
                </c:pt>
                <c:pt idx="19">
                  <c:v>0.3499895121248458</c:v>
                </c:pt>
                <c:pt idx="20">
                  <c:v>0.33251342264096106</c:v>
                </c:pt>
                <c:pt idx="21">
                  <c:v>0.33122857417588675</c:v>
                </c:pt>
                <c:pt idx="22">
                  <c:v>0.32706828060513787</c:v>
                </c:pt>
                <c:pt idx="23">
                  <c:v>0.31719895503939377</c:v>
                </c:pt>
                <c:pt idx="24">
                  <c:v>0.30011196276164609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255600"/>
        <c:axId val="252255208"/>
      </c:lineChart>
      <c:catAx>
        <c:axId val="252254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2254816"/>
        <c:crosses val="autoZero"/>
        <c:auto val="1"/>
        <c:lblAlgn val="ctr"/>
        <c:lblOffset val="100"/>
        <c:noMultiLvlLbl val="0"/>
      </c:catAx>
      <c:valAx>
        <c:axId val="2522548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522544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22552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2255600"/>
        <c:crosses val="max"/>
        <c:crossBetween val="between"/>
      </c:valAx>
      <c:catAx>
        <c:axId val="252255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22552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'CUNA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'CUNA Dpto'!$N$7:$N$31</c:f>
              <c:strCache>
                <c:ptCount val="25"/>
                <c:pt idx="0">
                  <c:v>Moquegua</c:v>
                </c:pt>
                <c:pt idx="1">
                  <c:v>Ayacucho</c:v>
                </c:pt>
                <c:pt idx="2">
                  <c:v>Tacna</c:v>
                </c:pt>
                <c:pt idx="3">
                  <c:v>Amazonas</c:v>
                </c:pt>
                <c:pt idx="4">
                  <c:v>Provincia Constitucional del Callao</c:v>
                </c:pt>
                <c:pt idx="5">
                  <c:v>Huancavelica</c:v>
                </c:pt>
                <c:pt idx="6">
                  <c:v>Ancash</c:v>
                </c:pt>
                <c:pt idx="7">
                  <c:v>Piura</c:v>
                </c:pt>
                <c:pt idx="8">
                  <c:v>Cajamarca</c:v>
                </c:pt>
                <c:pt idx="9">
                  <c:v>La Libertad</c:v>
                </c:pt>
                <c:pt idx="10">
                  <c:v>Junín</c:v>
                </c:pt>
                <c:pt idx="11">
                  <c:v>Ica</c:v>
                </c:pt>
                <c:pt idx="12">
                  <c:v>Lima</c:v>
                </c:pt>
                <c:pt idx="13">
                  <c:v>Arequipa</c:v>
                </c:pt>
                <c:pt idx="14">
                  <c:v>Apurímac</c:v>
                </c:pt>
                <c:pt idx="15">
                  <c:v>Puno</c:v>
                </c:pt>
                <c:pt idx="16">
                  <c:v>Tumbes</c:v>
                </c:pt>
                <c:pt idx="17">
                  <c:v>Huánuco</c:v>
                </c:pt>
                <c:pt idx="18">
                  <c:v>Cusco</c:v>
                </c:pt>
                <c:pt idx="19">
                  <c:v>Lambayeque</c:v>
                </c:pt>
                <c:pt idx="20">
                  <c:v>Pasco</c:v>
                </c:pt>
                <c:pt idx="21">
                  <c:v>Loreto</c:v>
                </c:pt>
                <c:pt idx="22">
                  <c:v>Ucayali</c:v>
                </c:pt>
                <c:pt idx="23">
                  <c:v>San Martín</c:v>
                </c:pt>
                <c:pt idx="24">
                  <c:v>Madre de Dios</c:v>
                </c:pt>
              </c:strCache>
            </c:strRef>
          </c:cat>
          <c:val>
            <c:numRef>
              <c:f>'CUNA Dpto'!$O$7:$O$31</c:f>
              <c:numCache>
                <c:formatCode>#,##0.0</c:formatCode>
                <c:ptCount val="25"/>
                <c:pt idx="0">
                  <c:v>1.2385907940768499</c:v>
                </c:pt>
                <c:pt idx="1">
                  <c:v>6.3151488257217112</c:v>
                </c:pt>
                <c:pt idx="2">
                  <c:v>1.4462669663487919</c:v>
                </c:pt>
                <c:pt idx="3">
                  <c:v>2.3074968510679987</c:v>
                </c:pt>
                <c:pt idx="4">
                  <c:v>1.4798277995925153</c:v>
                </c:pt>
                <c:pt idx="5">
                  <c:v>5.4351128316677482</c:v>
                </c:pt>
                <c:pt idx="6">
                  <c:v>4.5961541089445737</c:v>
                </c:pt>
                <c:pt idx="7">
                  <c:v>4.0222459464452971</c:v>
                </c:pt>
                <c:pt idx="8">
                  <c:v>6.7804695894141007</c:v>
                </c:pt>
                <c:pt idx="9">
                  <c:v>3.8181287915088742</c:v>
                </c:pt>
                <c:pt idx="10">
                  <c:v>4.0671860633946055</c:v>
                </c:pt>
                <c:pt idx="11">
                  <c:v>1.4937704124908486</c:v>
                </c:pt>
                <c:pt idx="12">
                  <c:v>15.606067439541569</c:v>
                </c:pt>
                <c:pt idx="13">
                  <c:v>2.7313201124245436</c:v>
                </c:pt>
                <c:pt idx="14">
                  <c:v>5.1906473807579232</c:v>
                </c:pt>
                <c:pt idx="15">
                  <c:v>4.8559003517208437</c:v>
                </c:pt>
                <c:pt idx="16">
                  <c:v>1.3267297623162937</c:v>
                </c:pt>
                <c:pt idx="17">
                  <c:v>3.6469569765267837</c:v>
                </c:pt>
                <c:pt idx="18">
                  <c:v>5.0334896277679473</c:v>
                </c:pt>
                <c:pt idx="19">
                  <c:v>1.4521097862513668</c:v>
                </c:pt>
                <c:pt idx="20">
                  <c:v>1.2606889455707442</c:v>
                </c:pt>
                <c:pt idx="21">
                  <c:v>2.7369535113217798</c:v>
                </c:pt>
                <c:pt idx="22">
                  <c:v>1.6330466095172862</c:v>
                </c:pt>
                <c:pt idx="23">
                  <c:v>1.1928517990188778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639880"/>
        <c:axId val="271441416"/>
      </c:barChart>
      <c:lineChart>
        <c:grouping val="standard"/>
        <c:varyColors val="0"/>
        <c:ser>
          <c:idx val="1"/>
          <c:order val="1"/>
          <c:tx>
            <c:strRef>
              <c:f>'CUNA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'CUNA Dpto'!$N$7:$N$31</c:f>
              <c:strCache>
                <c:ptCount val="25"/>
                <c:pt idx="0">
                  <c:v>Moquegua</c:v>
                </c:pt>
                <c:pt idx="1">
                  <c:v>Ayacucho</c:v>
                </c:pt>
                <c:pt idx="2">
                  <c:v>Tacna</c:v>
                </c:pt>
                <c:pt idx="3">
                  <c:v>Amazonas</c:v>
                </c:pt>
                <c:pt idx="4">
                  <c:v>Provincia Constitucional del Callao</c:v>
                </c:pt>
                <c:pt idx="5">
                  <c:v>Huancavelica</c:v>
                </c:pt>
                <c:pt idx="6">
                  <c:v>Ancash</c:v>
                </c:pt>
                <c:pt idx="7">
                  <c:v>Piura</c:v>
                </c:pt>
                <c:pt idx="8">
                  <c:v>Cajamarca</c:v>
                </c:pt>
                <c:pt idx="9">
                  <c:v>La Libertad</c:v>
                </c:pt>
                <c:pt idx="10">
                  <c:v>Junín</c:v>
                </c:pt>
                <c:pt idx="11">
                  <c:v>Ica</c:v>
                </c:pt>
                <c:pt idx="12">
                  <c:v>Lima</c:v>
                </c:pt>
                <c:pt idx="13">
                  <c:v>Arequipa</c:v>
                </c:pt>
                <c:pt idx="14">
                  <c:v>Apurímac</c:v>
                </c:pt>
                <c:pt idx="15">
                  <c:v>Puno</c:v>
                </c:pt>
                <c:pt idx="16">
                  <c:v>Tumbes</c:v>
                </c:pt>
                <c:pt idx="17">
                  <c:v>Huánuco</c:v>
                </c:pt>
                <c:pt idx="18">
                  <c:v>Cusco</c:v>
                </c:pt>
                <c:pt idx="19">
                  <c:v>Lambayeque</c:v>
                </c:pt>
                <c:pt idx="20">
                  <c:v>Pasco</c:v>
                </c:pt>
                <c:pt idx="21">
                  <c:v>Loreto</c:v>
                </c:pt>
                <c:pt idx="22">
                  <c:v>Ucayali</c:v>
                </c:pt>
                <c:pt idx="23">
                  <c:v>San Martín</c:v>
                </c:pt>
                <c:pt idx="24">
                  <c:v>Madre de Dios</c:v>
                </c:pt>
              </c:strCache>
            </c:strRef>
          </c:cat>
          <c:val>
            <c:numRef>
              <c:f>'CUNA Dpto'!$P$7:$P$31</c:f>
              <c:numCache>
                <c:formatCode>0%</c:formatCode>
                <c:ptCount val="25"/>
                <c:pt idx="0">
                  <c:v>0.36062470529843621</c:v>
                </c:pt>
                <c:pt idx="1">
                  <c:v>0.32941289029926207</c:v>
                </c:pt>
                <c:pt idx="2">
                  <c:v>0.30249840702051434</c:v>
                </c:pt>
                <c:pt idx="3">
                  <c:v>0.30190884513239175</c:v>
                </c:pt>
                <c:pt idx="4">
                  <c:v>0.30122451829358343</c:v>
                </c:pt>
                <c:pt idx="5">
                  <c:v>0.28915717841163535</c:v>
                </c:pt>
                <c:pt idx="6">
                  <c:v>0.28578629628184188</c:v>
                </c:pt>
                <c:pt idx="7">
                  <c:v>0.28448159027546188</c:v>
                </c:pt>
                <c:pt idx="8">
                  <c:v>0.27841977700506765</c:v>
                </c:pt>
                <c:pt idx="9">
                  <c:v>0.26899864170194121</c:v>
                </c:pt>
                <c:pt idx="10">
                  <c:v>0.26794093179984013</c:v>
                </c:pt>
                <c:pt idx="11">
                  <c:v>0.26413179275638043</c:v>
                </c:pt>
                <c:pt idx="12">
                  <c:v>0.26181980958674717</c:v>
                </c:pt>
                <c:pt idx="13">
                  <c:v>0.2598338696919425</c:v>
                </c:pt>
                <c:pt idx="14">
                  <c:v>0.25958603845134598</c:v>
                </c:pt>
                <c:pt idx="15">
                  <c:v>0.25785252188344332</c:v>
                </c:pt>
                <c:pt idx="16">
                  <c:v>0.25731165339757289</c:v>
                </c:pt>
                <c:pt idx="17">
                  <c:v>0.24049117069982331</c:v>
                </c:pt>
                <c:pt idx="18">
                  <c:v>0.23768587159723048</c:v>
                </c:pt>
                <c:pt idx="19">
                  <c:v>0.23663335085972187</c:v>
                </c:pt>
                <c:pt idx="20">
                  <c:v>0.23356580419368778</c:v>
                </c:pt>
                <c:pt idx="21">
                  <c:v>0.20654644191650731</c:v>
                </c:pt>
                <c:pt idx="22">
                  <c:v>0.20032927765229205</c:v>
                </c:pt>
                <c:pt idx="23">
                  <c:v>0.17424537834772036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442200"/>
        <c:axId val="271441808"/>
      </c:lineChart>
      <c:catAx>
        <c:axId val="269639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1441416"/>
        <c:crosses val="autoZero"/>
        <c:auto val="1"/>
        <c:lblAlgn val="ctr"/>
        <c:lblOffset val="100"/>
        <c:noMultiLvlLbl val="0"/>
      </c:catAx>
      <c:valAx>
        <c:axId val="2714414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696398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14418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1442200"/>
        <c:crosses val="max"/>
        <c:crossBetween val="between"/>
      </c:valAx>
      <c:catAx>
        <c:axId val="271442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14418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'CPJL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'CPJL Dpto'!$N$7:$N$17</c:f>
              <c:strCache>
                <c:ptCount val="11"/>
                <c:pt idx="0">
                  <c:v>Arequipa</c:v>
                </c:pt>
                <c:pt idx="1">
                  <c:v>La Libertad</c:v>
                </c:pt>
                <c:pt idx="2">
                  <c:v>Lima</c:v>
                </c:pt>
                <c:pt idx="3">
                  <c:v>Lambayeque</c:v>
                </c:pt>
                <c:pt idx="4">
                  <c:v>Cusco</c:v>
                </c:pt>
                <c:pt idx="5">
                  <c:v>Provincia Constitucional del Callao</c:v>
                </c:pt>
                <c:pt idx="6">
                  <c:v>Ancash</c:v>
                </c:pt>
                <c:pt idx="7">
                  <c:v>Ica</c:v>
                </c:pt>
                <c:pt idx="8">
                  <c:v>Junín</c:v>
                </c:pt>
                <c:pt idx="9">
                  <c:v>Cajamarca</c:v>
                </c:pt>
                <c:pt idx="10">
                  <c:v>Moquegua</c:v>
                </c:pt>
              </c:strCache>
            </c:strRef>
          </c:cat>
          <c:val>
            <c:numRef>
              <c:f>'CPJL Dpto'!$O$7:$O$17</c:f>
              <c:numCache>
                <c:formatCode>#,##0.0</c:formatCode>
                <c:ptCount val="11"/>
                <c:pt idx="0">
                  <c:v>2.2746965547698492</c:v>
                </c:pt>
                <c:pt idx="1">
                  <c:v>2.4235877859183468</c:v>
                </c:pt>
                <c:pt idx="2">
                  <c:v>13.717055164596033</c:v>
                </c:pt>
                <c:pt idx="3">
                  <c:v>1.7306442041132675</c:v>
                </c:pt>
                <c:pt idx="4">
                  <c:v>1.3214067901655338</c:v>
                </c:pt>
                <c:pt idx="5">
                  <c:v>1.9214313328124157</c:v>
                </c:pt>
                <c:pt idx="6">
                  <c:v>1.3635394116554926</c:v>
                </c:pt>
                <c:pt idx="7">
                  <c:v>1.0403414090353409</c:v>
                </c:pt>
                <c:pt idx="8">
                  <c:v>0.62152272777878648</c:v>
                </c:pt>
                <c:pt idx="9">
                  <c:v>0.73639594054541591</c:v>
                </c:pt>
                <c:pt idx="10">
                  <c:v>6.9373870216312999E-2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442984"/>
        <c:axId val="271443376"/>
      </c:barChart>
      <c:lineChart>
        <c:grouping val="standard"/>
        <c:varyColors val="0"/>
        <c:ser>
          <c:idx val="1"/>
          <c:order val="1"/>
          <c:tx>
            <c:strRef>
              <c:f>'CPJL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'CPJL Dpto'!$N$7:$N$17</c:f>
              <c:strCache>
                <c:ptCount val="11"/>
                <c:pt idx="0">
                  <c:v>Arequipa</c:v>
                </c:pt>
                <c:pt idx="1">
                  <c:v>La Libertad</c:v>
                </c:pt>
                <c:pt idx="2">
                  <c:v>Lima</c:v>
                </c:pt>
                <c:pt idx="3">
                  <c:v>Lambayeque</c:v>
                </c:pt>
                <c:pt idx="4">
                  <c:v>Cusco</c:v>
                </c:pt>
                <c:pt idx="5">
                  <c:v>Provincia Constitucional del Callao</c:v>
                </c:pt>
                <c:pt idx="6">
                  <c:v>Ancash</c:v>
                </c:pt>
                <c:pt idx="7">
                  <c:v>Ica</c:v>
                </c:pt>
                <c:pt idx="8">
                  <c:v>Junín</c:v>
                </c:pt>
                <c:pt idx="9">
                  <c:v>Cajamarca</c:v>
                </c:pt>
                <c:pt idx="10">
                  <c:v>Moquegua</c:v>
                </c:pt>
              </c:strCache>
            </c:strRef>
          </c:cat>
          <c:val>
            <c:numRef>
              <c:f>'CPJL Dpto'!$P$7:$P$17</c:f>
              <c:numCache>
                <c:formatCode>0%</c:formatCode>
                <c:ptCount val="11"/>
                <c:pt idx="0">
                  <c:v>0.79145812463417531</c:v>
                </c:pt>
                <c:pt idx="1">
                  <c:v>0.65984559217284211</c:v>
                </c:pt>
                <c:pt idx="2">
                  <c:v>0.59629536592491661</c:v>
                </c:pt>
                <c:pt idx="3">
                  <c:v>0.46825954653450991</c:v>
                </c:pt>
                <c:pt idx="4">
                  <c:v>0.46371756473572506</c:v>
                </c:pt>
                <c:pt idx="5">
                  <c:v>0.40871986719956704</c:v>
                </c:pt>
                <c:pt idx="6">
                  <c:v>0.38440096404904534</c:v>
                </c:pt>
                <c:pt idx="7">
                  <c:v>0.35369028090292681</c:v>
                </c:pt>
                <c:pt idx="8">
                  <c:v>0.34922539850627266</c:v>
                </c:pt>
                <c:pt idx="9">
                  <c:v>0.33728897705946698</c:v>
                </c:pt>
                <c:pt idx="10">
                  <c:v>9.1502338166906935E-2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444160"/>
        <c:axId val="271443768"/>
      </c:lineChart>
      <c:catAx>
        <c:axId val="271442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1443376"/>
        <c:crosses val="autoZero"/>
        <c:auto val="1"/>
        <c:lblAlgn val="ctr"/>
        <c:lblOffset val="100"/>
        <c:noMultiLvlLbl val="0"/>
      </c:catAx>
      <c:valAx>
        <c:axId val="2714433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14429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14437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1444160"/>
        <c:crosses val="max"/>
        <c:crossBetween val="between"/>
      </c:valAx>
      <c:catAx>
        <c:axId val="271444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14437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'IDPP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'IDPP Dpto'!$N$7:$N$31</c:f>
              <c:strCache>
                <c:ptCount val="25"/>
                <c:pt idx="0">
                  <c:v>Lima</c:v>
                </c:pt>
                <c:pt idx="1">
                  <c:v>Tumbes</c:v>
                </c:pt>
                <c:pt idx="2">
                  <c:v>Ica</c:v>
                </c:pt>
                <c:pt idx="3">
                  <c:v>Piura</c:v>
                </c:pt>
                <c:pt idx="4">
                  <c:v>Madre de Dios</c:v>
                </c:pt>
                <c:pt idx="5">
                  <c:v>Provincia Constitucional del Callao</c:v>
                </c:pt>
                <c:pt idx="6">
                  <c:v>Ancash</c:v>
                </c:pt>
                <c:pt idx="7">
                  <c:v>Cajamarca</c:v>
                </c:pt>
                <c:pt idx="8">
                  <c:v>La Libertad</c:v>
                </c:pt>
                <c:pt idx="9">
                  <c:v>Ayacucho</c:v>
                </c:pt>
                <c:pt idx="10">
                  <c:v>San Martín</c:v>
                </c:pt>
                <c:pt idx="11">
                  <c:v>Junín</c:v>
                </c:pt>
                <c:pt idx="12">
                  <c:v>Huánuco</c:v>
                </c:pt>
                <c:pt idx="13">
                  <c:v>Puno</c:v>
                </c:pt>
                <c:pt idx="14">
                  <c:v>Ucayali</c:v>
                </c:pt>
                <c:pt idx="15">
                  <c:v>Moquegua</c:v>
                </c:pt>
                <c:pt idx="16">
                  <c:v>Huancavelica</c:v>
                </c:pt>
                <c:pt idx="17">
                  <c:v>Amazonas</c:v>
                </c:pt>
                <c:pt idx="18">
                  <c:v>Cusco</c:v>
                </c:pt>
                <c:pt idx="19">
                  <c:v>Arequipa</c:v>
                </c:pt>
                <c:pt idx="20">
                  <c:v>Pasco</c:v>
                </c:pt>
                <c:pt idx="21">
                  <c:v>Apurímac</c:v>
                </c:pt>
                <c:pt idx="22">
                  <c:v>Tacna</c:v>
                </c:pt>
                <c:pt idx="23">
                  <c:v>Loreto</c:v>
                </c:pt>
                <c:pt idx="24">
                  <c:v>Lambayeque</c:v>
                </c:pt>
              </c:strCache>
            </c:strRef>
          </c:cat>
          <c:val>
            <c:numRef>
              <c:f>'IDPP Dpto'!$O$7:$O$31</c:f>
              <c:numCache>
                <c:formatCode>#,##0.0</c:formatCode>
                <c:ptCount val="25"/>
                <c:pt idx="0">
                  <c:v>71.968493864781905</c:v>
                </c:pt>
                <c:pt idx="1">
                  <c:v>0.62085898667648509</c:v>
                </c:pt>
                <c:pt idx="2">
                  <c:v>6.2590817975876085</c:v>
                </c:pt>
                <c:pt idx="3">
                  <c:v>5.8297315154231883</c:v>
                </c:pt>
                <c:pt idx="4">
                  <c:v>0.37738580918114356</c:v>
                </c:pt>
                <c:pt idx="5">
                  <c:v>1.6758482380128406</c:v>
                </c:pt>
                <c:pt idx="6">
                  <c:v>3.4895389683977021</c:v>
                </c:pt>
                <c:pt idx="7">
                  <c:v>3.3611068940980111</c:v>
                </c:pt>
                <c:pt idx="8">
                  <c:v>3.112017581199146</c:v>
                </c:pt>
                <c:pt idx="9">
                  <c:v>0.48726855038741101</c:v>
                </c:pt>
                <c:pt idx="10">
                  <c:v>2.3405909561193079</c:v>
                </c:pt>
                <c:pt idx="11">
                  <c:v>1.0190321102269575</c:v>
                </c:pt>
                <c:pt idx="12">
                  <c:v>0.59378330185346861</c:v>
                </c:pt>
                <c:pt idx="13">
                  <c:v>4.3358136444553601</c:v>
                </c:pt>
                <c:pt idx="14">
                  <c:v>1.4584884379671239</c:v>
                </c:pt>
                <c:pt idx="15">
                  <c:v>0.69352834411310915</c:v>
                </c:pt>
                <c:pt idx="16">
                  <c:v>1.3557050143376899</c:v>
                </c:pt>
                <c:pt idx="17">
                  <c:v>0.53595753903772902</c:v>
                </c:pt>
                <c:pt idx="18">
                  <c:v>6.154801192598625</c:v>
                </c:pt>
                <c:pt idx="19">
                  <c:v>5.4631456875898161</c:v>
                </c:pt>
                <c:pt idx="20">
                  <c:v>0.2907959001417898</c:v>
                </c:pt>
                <c:pt idx="21">
                  <c:v>0.51541695825574319</c:v>
                </c:pt>
                <c:pt idx="22">
                  <c:v>0.20158520132752272</c:v>
                </c:pt>
                <c:pt idx="23">
                  <c:v>0.41337260151578992</c:v>
                </c:pt>
                <c:pt idx="24">
                  <c:v>1.891814870457325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444944"/>
        <c:axId val="271445336"/>
      </c:barChart>
      <c:lineChart>
        <c:grouping val="standard"/>
        <c:varyColors val="0"/>
        <c:ser>
          <c:idx val="1"/>
          <c:order val="1"/>
          <c:tx>
            <c:strRef>
              <c:f>'IDPP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'IDPP Dpto'!$N$7:$N$31</c:f>
              <c:strCache>
                <c:ptCount val="25"/>
                <c:pt idx="0">
                  <c:v>Lima</c:v>
                </c:pt>
                <c:pt idx="1">
                  <c:v>Tumbes</c:v>
                </c:pt>
                <c:pt idx="2">
                  <c:v>Ica</c:v>
                </c:pt>
                <c:pt idx="3">
                  <c:v>Piura</c:v>
                </c:pt>
                <c:pt idx="4">
                  <c:v>Madre de Dios</c:v>
                </c:pt>
                <c:pt idx="5">
                  <c:v>Provincia Constitucional del Callao</c:v>
                </c:pt>
                <c:pt idx="6">
                  <c:v>Ancash</c:v>
                </c:pt>
                <c:pt idx="7">
                  <c:v>Cajamarca</c:v>
                </c:pt>
                <c:pt idx="8">
                  <c:v>La Libertad</c:v>
                </c:pt>
                <c:pt idx="9">
                  <c:v>Ayacucho</c:v>
                </c:pt>
                <c:pt idx="10">
                  <c:v>San Martín</c:v>
                </c:pt>
                <c:pt idx="11">
                  <c:v>Junín</c:v>
                </c:pt>
                <c:pt idx="12">
                  <c:v>Huánuco</c:v>
                </c:pt>
                <c:pt idx="13">
                  <c:v>Puno</c:v>
                </c:pt>
                <c:pt idx="14">
                  <c:v>Ucayali</c:v>
                </c:pt>
                <c:pt idx="15">
                  <c:v>Moquegua</c:v>
                </c:pt>
                <c:pt idx="16">
                  <c:v>Huancavelica</c:v>
                </c:pt>
                <c:pt idx="17">
                  <c:v>Amazonas</c:v>
                </c:pt>
                <c:pt idx="18">
                  <c:v>Cusco</c:v>
                </c:pt>
                <c:pt idx="19">
                  <c:v>Arequipa</c:v>
                </c:pt>
                <c:pt idx="20">
                  <c:v>Pasco</c:v>
                </c:pt>
                <c:pt idx="21">
                  <c:v>Apurímac</c:v>
                </c:pt>
                <c:pt idx="22">
                  <c:v>Tacna</c:v>
                </c:pt>
                <c:pt idx="23">
                  <c:v>Loreto</c:v>
                </c:pt>
                <c:pt idx="24">
                  <c:v>Lambayeque</c:v>
                </c:pt>
              </c:strCache>
            </c:strRef>
          </c:cat>
          <c:val>
            <c:numRef>
              <c:f>'IDPP Dpto'!$P$7:$P$31</c:f>
              <c:numCache>
                <c:formatCode>0%</c:formatCode>
                <c:ptCount val="25"/>
                <c:pt idx="0">
                  <c:v>0.50858601447371199</c:v>
                </c:pt>
                <c:pt idx="1">
                  <c:v>0.47057123851745114</c:v>
                </c:pt>
                <c:pt idx="2">
                  <c:v>0.45257832851230118</c:v>
                </c:pt>
                <c:pt idx="3">
                  <c:v>0.43656343865354857</c:v>
                </c:pt>
                <c:pt idx="4">
                  <c:v>0.40161012893845316</c:v>
                </c:pt>
                <c:pt idx="5">
                  <c:v>0.37794134523058226</c:v>
                </c:pt>
                <c:pt idx="6">
                  <c:v>0.34850157664344455</c:v>
                </c:pt>
                <c:pt idx="7">
                  <c:v>0.31360273144778456</c:v>
                </c:pt>
                <c:pt idx="8">
                  <c:v>0.2651148094152323</c:v>
                </c:pt>
                <c:pt idx="9">
                  <c:v>0.24949210021464513</c:v>
                </c:pt>
                <c:pt idx="10">
                  <c:v>0.21690489037988045</c:v>
                </c:pt>
                <c:pt idx="11">
                  <c:v>0.20402595397186529</c:v>
                </c:pt>
                <c:pt idx="12">
                  <c:v>0.20248440892820693</c:v>
                </c:pt>
                <c:pt idx="13">
                  <c:v>0.19426283692812818</c:v>
                </c:pt>
                <c:pt idx="14">
                  <c:v>0.1930324894012774</c:v>
                </c:pt>
                <c:pt idx="15">
                  <c:v>0.18530547410695206</c:v>
                </c:pt>
                <c:pt idx="16">
                  <c:v>0.18175038423737716</c:v>
                </c:pt>
                <c:pt idx="17">
                  <c:v>0.17081348368163105</c:v>
                </c:pt>
                <c:pt idx="18">
                  <c:v>0.13934367467950648</c:v>
                </c:pt>
                <c:pt idx="19">
                  <c:v>0.13704493071425414</c:v>
                </c:pt>
                <c:pt idx="20">
                  <c:v>0.1121589239309518</c:v>
                </c:pt>
                <c:pt idx="21">
                  <c:v>9.5914385969147836E-2</c:v>
                </c:pt>
                <c:pt idx="22">
                  <c:v>3.8431015138951426E-2</c:v>
                </c:pt>
                <c:pt idx="23">
                  <c:v>3.8132350489950152E-2</c:v>
                </c:pt>
                <c:pt idx="24">
                  <c:v>3.499594141389753E-2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446120"/>
        <c:axId val="271445728"/>
      </c:lineChart>
      <c:catAx>
        <c:axId val="27144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1445336"/>
        <c:crosses val="autoZero"/>
        <c:auto val="1"/>
        <c:lblAlgn val="ctr"/>
        <c:lblOffset val="100"/>
        <c:noMultiLvlLbl val="0"/>
      </c:catAx>
      <c:valAx>
        <c:axId val="2714453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14449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14457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1446120"/>
        <c:crosses val="max"/>
        <c:crossBetween val="between"/>
      </c:valAx>
      <c:catAx>
        <c:axId val="271446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14457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'FCL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'FCL Dpto'!$N$7:$N$16</c:f>
              <c:strCache>
                <c:ptCount val="10"/>
                <c:pt idx="0">
                  <c:v>Ancash</c:v>
                </c:pt>
                <c:pt idx="1">
                  <c:v>Ica</c:v>
                </c:pt>
                <c:pt idx="2">
                  <c:v>Loreto</c:v>
                </c:pt>
                <c:pt idx="3">
                  <c:v>Moquegua</c:v>
                </c:pt>
                <c:pt idx="4">
                  <c:v>Lima</c:v>
                </c:pt>
                <c:pt idx="5">
                  <c:v>Tumbes</c:v>
                </c:pt>
                <c:pt idx="6">
                  <c:v>Huánuco</c:v>
                </c:pt>
                <c:pt idx="7">
                  <c:v>Cajamarca</c:v>
                </c:pt>
                <c:pt idx="8">
                  <c:v>Piura</c:v>
                </c:pt>
                <c:pt idx="9">
                  <c:v>La Libertad</c:v>
                </c:pt>
              </c:strCache>
            </c:strRef>
          </c:cat>
          <c:val>
            <c:numRef>
              <c:f>'FCL Dpto'!$O$7:$O$16</c:f>
              <c:numCache>
                <c:formatCode>#,##0.0</c:formatCode>
                <c:ptCount val="10"/>
                <c:pt idx="0">
                  <c:v>0.44415152791205614</c:v>
                </c:pt>
                <c:pt idx="1">
                  <c:v>0.23777408072755365</c:v>
                </c:pt>
                <c:pt idx="2">
                  <c:v>0.29039840591379024</c:v>
                </c:pt>
                <c:pt idx="3">
                  <c:v>0.24752815917771062</c:v>
                </c:pt>
                <c:pt idx="4">
                  <c:v>21.64521632038452</c:v>
                </c:pt>
                <c:pt idx="5">
                  <c:v>0.2281807410083965</c:v>
                </c:pt>
                <c:pt idx="6">
                  <c:v>0.25602193816120161</c:v>
                </c:pt>
                <c:pt idx="7">
                  <c:v>0.2416030396782976</c:v>
                </c:pt>
                <c:pt idx="8">
                  <c:v>0.14045788037418991</c:v>
                </c:pt>
                <c:pt idx="9">
                  <c:v>0.2174481783925355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446904"/>
        <c:axId val="271447296"/>
      </c:barChart>
      <c:lineChart>
        <c:grouping val="standard"/>
        <c:varyColors val="0"/>
        <c:ser>
          <c:idx val="1"/>
          <c:order val="1"/>
          <c:tx>
            <c:strRef>
              <c:f>'FCL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'FCL Dpto'!$N$7:$N$16</c:f>
              <c:strCache>
                <c:ptCount val="10"/>
                <c:pt idx="0">
                  <c:v>Ancash</c:v>
                </c:pt>
                <c:pt idx="1">
                  <c:v>Ica</c:v>
                </c:pt>
                <c:pt idx="2">
                  <c:v>Loreto</c:v>
                </c:pt>
                <c:pt idx="3">
                  <c:v>Moquegua</c:v>
                </c:pt>
                <c:pt idx="4">
                  <c:v>Lima</c:v>
                </c:pt>
                <c:pt idx="5">
                  <c:v>Tumbes</c:v>
                </c:pt>
                <c:pt idx="6">
                  <c:v>Huánuco</c:v>
                </c:pt>
                <c:pt idx="7">
                  <c:v>Cajamarca</c:v>
                </c:pt>
                <c:pt idx="8">
                  <c:v>Piura</c:v>
                </c:pt>
                <c:pt idx="9">
                  <c:v>La Libertad</c:v>
                </c:pt>
              </c:strCache>
            </c:strRef>
          </c:cat>
          <c:val>
            <c:numRef>
              <c:f>'FCL Dpto'!$P$7:$P$16</c:f>
              <c:numCache>
                <c:formatCode>0%</c:formatCode>
                <c:ptCount val="10"/>
                <c:pt idx="0">
                  <c:v>0.47422953624862529</c:v>
                </c:pt>
                <c:pt idx="1">
                  <c:v>0.44130468325337807</c:v>
                </c:pt>
                <c:pt idx="2">
                  <c:v>0.41200496836708123</c:v>
                </c:pt>
                <c:pt idx="3">
                  <c:v>0.34842657084178824</c:v>
                </c:pt>
                <c:pt idx="4">
                  <c:v>0.33344716670462515</c:v>
                </c:pt>
                <c:pt idx="5">
                  <c:v>0.32686904224214497</c:v>
                </c:pt>
                <c:pt idx="6">
                  <c:v>0.3263346557607173</c:v>
                </c:pt>
                <c:pt idx="7">
                  <c:v>0.31153321110918819</c:v>
                </c:pt>
                <c:pt idx="8">
                  <c:v>0.29632464213964116</c:v>
                </c:pt>
                <c:pt idx="9">
                  <c:v>0.29464323194630859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448080"/>
        <c:axId val="271447688"/>
      </c:lineChart>
      <c:catAx>
        <c:axId val="271446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1447296"/>
        <c:crosses val="autoZero"/>
        <c:auto val="1"/>
        <c:lblAlgn val="ctr"/>
        <c:lblOffset val="100"/>
        <c:noMultiLvlLbl val="0"/>
      </c:catAx>
      <c:valAx>
        <c:axId val="2714472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14469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14476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1448080"/>
        <c:crosses val="max"/>
        <c:crossBetween val="between"/>
      </c:valAx>
      <c:catAx>
        <c:axId val="271448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14476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'RMEU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'RMEU Dpto'!$N$7:$N$31</c:f>
              <c:strCache>
                <c:ptCount val="25"/>
                <c:pt idx="0">
                  <c:v>Apurímac</c:v>
                </c:pt>
                <c:pt idx="1">
                  <c:v>Madre de Dios</c:v>
                </c:pt>
                <c:pt idx="2">
                  <c:v>Provincia Constitucional del Callao</c:v>
                </c:pt>
                <c:pt idx="3">
                  <c:v>La Libertad</c:v>
                </c:pt>
                <c:pt idx="4">
                  <c:v>San Martín</c:v>
                </c:pt>
                <c:pt idx="5">
                  <c:v>Moquegua</c:v>
                </c:pt>
                <c:pt idx="6">
                  <c:v>Piura</c:v>
                </c:pt>
                <c:pt idx="7">
                  <c:v>Arequipa</c:v>
                </c:pt>
                <c:pt idx="8">
                  <c:v>Ayacucho</c:v>
                </c:pt>
                <c:pt idx="9">
                  <c:v>Ucayali</c:v>
                </c:pt>
                <c:pt idx="10">
                  <c:v>Huánuco</c:v>
                </c:pt>
                <c:pt idx="11">
                  <c:v>Cusco</c:v>
                </c:pt>
                <c:pt idx="12">
                  <c:v>Lima</c:v>
                </c:pt>
                <c:pt idx="13">
                  <c:v>Ica</c:v>
                </c:pt>
                <c:pt idx="14">
                  <c:v>Junín</c:v>
                </c:pt>
                <c:pt idx="15">
                  <c:v>Huancavelica</c:v>
                </c:pt>
                <c:pt idx="16">
                  <c:v>Lambayeque</c:v>
                </c:pt>
                <c:pt idx="17">
                  <c:v>Amazonas</c:v>
                </c:pt>
                <c:pt idx="18">
                  <c:v>Tacna</c:v>
                </c:pt>
                <c:pt idx="19">
                  <c:v>Ancash</c:v>
                </c:pt>
                <c:pt idx="20">
                  <c:v>Loreto</c:v>
                </c:pt>
                <c:pt idx="21">
                  <c:v>Cajamarca</c:v>
                </c:pt>
                <c:pt idx="22">
                  <c:v>Pasco</c:v>
                </c:pt>
                <c:pt idx="23">
                  <c:v>Tumbes</c:v>
                </c:pt>
                <c:pt idx="24">
                  <c:v>Puno</c:v>
                </c:pt>
              </c:strCache>
            </c:strRef>
          </c:cat>
          <c:val>
            <c:numRef>
              <c:f>'RMEU Dpto'!$O$7:$O$31</c:f>
              <c:numCache>
                <c:formatCode>#,##0.0</c:formatCode>
                <c:ptCount val="25"/>
                <c:pt idx="0">
                  <c:v>0.15093386761703867</c:v>
                </c:pt>
                <c:pt idx="1">
                  <c:v>0.88268282952786592</c:v>
                </c:pt>
                <c:pt idx="2">
                  <c:v>11.486306730099956</c:v>
                </c:pt>
                <c:pt idx="3">
                  <c:v>4.1116975522474517</c:v>
                </c:pt>
                <c:pt idx="4">
                  <c:v>1.0345807373434543</c:v>
                </c:pt>
                <c:pt idx="5">
                  <c:v>0.22191514237035975</c:v>
                </c:pt>
                <c:pt idx="6">
                  <c:v>1.0304517822146038</c:v>
                </c:pt>
                <c:pt idx="7">
                  <c:v>2.2098417551884841</c:v>
                </c:pt>
                <c:pt idx="8">
                  <c:v>1.6564246812915577</c:v>
                </c:pt>
                <c:pt idx="9">
                  <c:v>0.87564012192778018</c:v>
                </c:pt>
                <c:pt idx="10">
                  <c:v>2.4519547954999257</c:v>
                </c:pt>
                <c:pt idx="11">
                  <c:v>0.72078270865802896</c:v>
                </c:pt>
                <c:pt idx="12">
                  <c:v>62.796518397310876</c:v>
                </c:pt>
                <c:pt idx="13">
                  <c:v>0.43781078271346108</c:v>
                </c:pt>
                <c:pt idx="14">
                  <c:v>0.58101148677485259</c:v>
                </c:pt>
                <c:pt idx="15">
                  <c:v>0.31239422043967879</c:v>
                </c:pt>
                <c:pt idx="16">
                  <c:v>1.5342999118537608</c:v>
                </c:pt>
                <c:pt idx="17">
                  <c:v>0.6230387889174841</c:v>
                </c:pt>
                <c:pt idx="18">
                  <c:v>0.31914902857815158</c:v>
                </c:pt>
                <c:pt idx="19">
                  <c:v>0.34738196252522813</c:v>
                </c:pt>
                <c:pt idx="20">
                  <c:v>2.1444267334096647</c:v>
                </c:pt>
                <c:pt idx="21">
                  <c:v>0.97719989220812309</c:v>
                </c:pt>
                <c:pt idx="22">
                  <c:v>3.7339999999999997E-4</c:v>
                </c:pt>
                <c:pt idx="23">
                  <c:v>1.6947000034272672E-2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448864"/>
        <c:axId val="270473432"/>
      </c:barChart>
      <c:lineChart>
        <c:grouping val="standard"/>
        <c:varyColors val="0"/>
        <c:ser>
          <c:idx val="1"/>
          <c:order val="1"/>
          <c:tx>
            <c:strRef>
              <c:f>'RMEU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'RMEU Dpto'!$N$7:$N$31</c:f>
              <c:strCache>
                <c:ptCount val="25"/>
                <c:pt idx="0">
                  <c:v>Apurímac</c:v>
                </c:pt>
                <c:pt idx="1">
                  <c:v>Madre de Dios</c:v>
                </c:pt>
                <c:pt idx="2">
                  <c:v>Provincia Constitucional del Callao</c:v>
                </c:pt>
                <c:pt idx="3">
                  <c:v>La Libertad</c:v>
                </c:pt>
                <c:pt idx="4">
                  <c:v>San Martín</c:v>
                </c:pt>
                <c:pt idx="5">
                  <c:v>Moquegua</c:v>
                </c:pt>
                <c:pt idx="6">
                  <c:v>Piura</c:v>
                </c:pt>
                <c:pt idx="7">
                  <c:v>Arequipa</c:v>
                </c:pt>
                <c:pt idx="8">
                  <c:v>Ayacucho</c:v>
                </c:pt>
                <c:pt idx="9">
                  <c:v>Ucayali</c:v>
                </c:pt>
                <c:pt idx="10">
                  <c:v>Huánuco</c:v>
                </c:pt>
                <c:pt idx="11">
                  <c:v>Cusco</c:v>
                </c:pt>
                <c:pt idx="12">
                  <c:v>Lima</c:v>
                </c:pt>
                <c:pt idx="13">
                  <c:v>Ica</c:v>
                </c:pt>
                <c:pt idx="14">
                  <c:v>Junín</c:v>
                </c:pt>
                <c:pt idx="15">
                  <c:v>Huancavelica</c:v>
                </c:pt>
                <c:pt idx="16">
                  <c:v>Lambayeque</c:v>
                </c:pt>
                <c:pt idx="17">
                  <c:v>Amazonas</c:v>
                </c:pt>
                <c:pt idx="18">
                  <c:v>Tacna</c:v>
                </c:pt>
                <c:pt idx="19">
                  <c:v>Ancash</c:v>
                </c:pt>
                <c:pt idx="20">
                  <c:v>Loreto</c:v>
                </c:pt>
                <c:pt idx="21">
                  <c:v>Cajamarca</c:v>
                </c:pt>
                <c:pt idx="22">
                  <c:v>Pasco</c:v>
                </c:pt>
                <c:pt idx="23">
                  <c:v>Tumbes</c:v>
                </c:pt>
                <c:pt idx="24">
                  <c:v>Puno</c:v>
                </c:pt>
              </c:strCache>
            </c:strRef>
          </c:cat>
          <c:val>
            <c:numRef>
              <c:f>'RMEU Dpto'!$P$7:$P$31</c:f>
              <c:numCache>
                <c:formatCode>0%</c:formatCode>
                <c:ptCount val="25"/>
                <c:pt idx="0">
                  <c:v>0.49352856728021399</c:v>
                </c:pt>
                <c:pt idx="1">
                  <c:v>0.48018632784839255</c:v>
                </c:pt>
                <c:pt idx="2">
                  <c:v>0.47142151050072845</c:v>
                </c:pt>
                <c:pt idx="3">
                  <c:v>0.45834495561601973</c:v>
                </c:pt>
                <c:pt idx="4">
                  <c:v>0.45760758571608529</c:v>
                </c:pt>
                <c:pt idx="5">
                  <c:v>0.4318734367702971</c:v>
                </c:pt>
                <c:pt idx="6">
                  <c:v>0.42010010396572006</c:v>
                </c:pt>
                <c:pt idx="7">
                  <c:v>0.41825607568752865</c:v>
                </c:pt>
                <c:pt idx="8">
                  <c:v>0.41413971563985635</c:v>
                </c:pt>
                <c:pt idx="9">
                  <c:v>0.40552956646901189</c:v>
                </c:pt>
                <c:pt idx="10">
                  <c:v>0.39172261365915356</c:v>
                </c:pt>
                <c:pt idx="11">
                  <c:v>0.36122651002018125</c:v>
                </c:pt>
                <c:pt idx="12">
                  <c:v>0.35627641253011033</c:v>
                </c:pt>
                <c:pt idx="13">
                  <c:v>0.35172700511868377</c:v>
                </c:pt>
                <c:pt idx="14">
                  <c:v>0.30546625888245332</c:v>
                </c:pt>
                <c:pt idx="15">
                  <c:v>0.29502074385481275</c:v>
                </c:pt>
                <c:pt idx="16">
                  <c:v>0.26138411300587666</c:v>
                </c:pt>
                <c:pt idx="17">
                  <c:v>0.25592494632995838</c:v>
                </c:pt>
                <c:pt idx="18">
                  <c:v>0.24693871551099536</c:v>
                </c:pt>
                <c:pt idx="19">
                  <c:v>0.24048628833354443</c:v>
                </c:pt>
                <c:pt idx="20">
                  <c:v>0.19285254198673815</c:v>
                </c:pt>
                <c:pt idx="21">
                  <c:v>0.1809743041661547</c:v>
                </c:pt>
                <c:pt idx="22">
                  <c:v>5.3342857142857136E-2</c:v>
                </c:pt>
                <c:pt idx="23">
                  <c:v>9.1256509756335209E-3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474216"/>
        <c:axId val="270473824"/>
      </c:lineChart>
      <c:catAx>
        <c:axId val="27144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0473432"/>
        <c:crosses val="autoZero"/>
        <c:auto val="1"/>
        <c:lblAlgn val="ctr"/>
        <c:lblOffset val="100"/>
        <c:noMultiLvlLbl val="0"/>
      </c:catAx>
      <c:valAx>
        <c:axId val="2704734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14488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04738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0474216"/>
        <c:crosses val="max"/>
        <c:crossBetween val="between"/>
      </c:valAx>
      <c:catAx>
        <c:axId val="270474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04738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'INJD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'INJD Dpto'!$N$7:$N$31</c:f>
              <c:strCache>
                <c:ptCount val="25"/>
                <c:pt idx="0">
                  <c:v>Cajamarca</c:v>
                </c:pt>
                <c:pt idx="1">
                  <c:v>Piura</c:v>
                </c:pt>
                <c:pt idx="2">
                  <c:v>Ucayali</c:v>
                </c:pt>
                <c:pt idx="3">
                  <c:v>Lambayeque</c:v>
                </c:pt>
                <c:pt idx="4">
                  <c:v>Madre de Dios</c:v>
                </c:pt>
                <c:pt idx="5">
                  <c:v>Amazonas</c:v>
                </c:pt>
                <c:pt idx="6">
                  <c:v>San Martín</c:v>
                </c:pt>
                <c:pt idx="7">
                  <c:v>Huánuco</c:v>
                </c:pt>
                <c:pt idx="8">
                  <c:v>Loreto</c:v>
                </c:pt>
                <c:pt idx="9">
                  <c:v>Pasco</c:v>
                </c:pt>
                <c:pt idx="10">
                  <c:v>Puno</c:v>
                </c:pt>
                <c:pt idx="11">
                  <c:v>Moquegua</c:v>
                </c:pt>
                <c:pt idx="12">
                  <c:v>Ancash</c:v>
                </c:pt>
                <c:pt idx="13">
                  <c:v>Arequipa</c:v>
                </c:pt>
                <c:pt idx="14">
                  <c:v>Ica</c:v>
                </c:pt>
                <c:pt idx="15">
                  <c:v>La Libertad</c:v>
                </c:pt>
                <c:pt idx="16">
                  <c:v>Tacna</c:v>
                </c:pt>
                <c:pt idx="17">
                  <c:v>Cusco</c:v>
                </c:pt>
                <c:pt idx="18">
                  <c:v>Ayacucho</c:v>
                </c:pt>
                <c:pt idx="19">
                  <c:v>Provincia Constitucional del Callao</c:v>
                </c:pt>
                <c:pt idx="20">
                  <c:v>Tumbes</c:v>
                </c:pt>
                <c:pt idx="21">
                  <c:v>Apurímac</c:v>
                </c:pt>
                <c:pt idx="22">
                  <c:v>Junín</c:v>
                </c:pt>
                <c:pt idx="23">
                  <c:v>Huancavelica</c:v>
                </c:pt>
                <c:pt idx="24">
                  <c:v>Lima</c:v>
                </c:pt>
              </c:strCache>
            </c:strRef>
          </c:cat>
          <c:val>
            <c:numRef>
              <c:f>'INJD Dpto'!$O$7:$O$31</c:f>
              <c:numCache>
                <c:formatCode>#,##0.0</c:formatCode>
                <c:ptCount val="25"/>
                <c:pt idx="0">
                  <c:v>1.781785718363242</c:v>
                </c:pt>
                <c:pt idx="1">
                  <c:v>2.8916435419582727</c:v>
                </c:pt>
                <c:pt idx="2">
                  <c:v>0.81032761098482409</c:v>
                </c:pt>
                <c:pt idx="3">
                  <c:v>1.2721046686009096</c:v>
                </c:pt>
                <c:pt idx="4">
                  <c:v>0.14764285023346943</c:v>
                </c:pt>
                <c:pt idx="5">
                  <c:v>0.21290500039533489</c:v>
                </c:pt>
                <c:pt idx="6">
                  <c:v>0.71135906606867183</c:v>
                </c:pt>
                <c:pt idx="7">
                  <c:v>0.32812888568101251</c:v>
                </c:pt>
                <c:pt idx="8">
                  <c:v>1.2370862630095689</c:v>
                </c:pt>
                <c:pt idx="9">
                  <c:v>0.59318778220786106</c:v>
                </c:pt>
                <c:pt idx="10">
                  <c:v>0.92650526462265725</c:v>
                </c:pt>
                <c:pt idx="11">
                  <c:v>0.40070496008428735</c:v>
                </c:pt>
                <c:pt idx="12">
                  <c:v>1.8349475922324079</c:v>
                </c:pt>
                <c:pt idx="13">
                  <c:v>2.3309223219724506</c:v>
                </c:pt>
                <c:pt idx="14">
                  <c:v>1.1737650702701179</c:v>
                </c:pt>
                <c:pt idx="15">
                  <c:v>1.758371490741311</c:v>
                </c:pt>
                <c:pt idx="16">
                  <c:v>0.42742857254579353</c:v>
                </c:pt>
                <c:pt idx="17">
                  <c:v>1.2114162990008519</c:v>
                </c:pt>
                <c:pt idx="18">
                  <c:v>0.52469278004854591</c:v>
                </c:pt>
                <c:pt idx="19">
                  <c:v>2.0047925335549976</c:v>
                </c:pt>
                <c:pt idx="20">
                  <c:v>0.86572299839286682</c:v>
                </c:pt>
                <c:pt idx="21">
                  <c:v>0.32808041890369799</c:v>
                </c:pt>
                <c:pt idx="22">
                  <c:v>1.126330801281834</c:v>
                </c:pt>
                <c:pt idx="23">
                  <c:v>0.25556886824294994</c:v>
                </c:pt>
                <c:pt idx="24">
                  <c:v>19.052915443001751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0475000"/>
        <c:axId val="270475392"/>
      </c:barChart>
      <c:lineChart>
        <c:grouping val="standard"/>
        <c:varyColors val="0"/>
        <c:ser>
          <c:idx val="1"/>
          <c:order val="1"/>
          <c:tx>
            <c:strRef>
              <c:f>'INJD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'INJD Dpto'!$N$7:$N$31</c:f>
              <c:strCache>
                <c:ptCount val="25"/>
                <c:pt idx="0">
                  <c:v>Cajamarca</c:v>
                </c:pt>
                <c:pt idx="1">
                  <c:v>Piura</c:v>
                </c:pt>
                <c:pt idx="2">
                  <c:v>Ucayali</c:v>
                </c:pt>
                <c:pt idx="3">
                  <c:v>Lambayeque</c:v>
                </c:pt>
                <c:pt idx="4">
                  <c:v>Madre de Dios</c:v>
                </c:pt>
                <c:pt idx="5">
                  <c:v>Amazonas</c:v>
                </c:pt>
                <c:pt idx="6">
                  <c:v>San Martín</c:v>
                </c:pt>
                <c:pt idx="7">
                  <c:v>Huánuco</c:v>
                </c:pt>
                <c:pt idx="8">
                  <c:v>Loreto</c:v>
                </c:pt>
                <c:pt idx="9">
                  <c:v>Pasco</c:v>
                </c:pt>
                <c:pt idx="10">
                  <c:v>Puno</c:v>
                </c:pt>
                <c:pt idx="11">
                  <c:v>Moquegua</c:v>
                </c:pt>
                <c:pt idx="12">
                  <c:v>Ancash</c:v>
                </c:pt>
                <c:pt idx="13">
                  <c:v>Arequipa</c:v>
                </c:pt>
                <c:pt idx="14">
                  <c:v>Ica</c:v>
                </c:pt>
                <c:pt idx="15">
                  <c:v>La Libertad</c:v>
                </c:pt>
                <c:pt idx="16">
                  <c:v>Tacna</c:v>
                </c:pt>
                <c:pt idx="17">
                  <c:v>Cusco</c:v>
                </c:pt>
                <c:pt idx="18">
                  <c:v>Ayacucho</c:v>
                </c:pt>
                <c:pt idx="19">
                  <c:v>Provincia Constitucional del Callao</c:v>
                </c:pt>
                <c:pt idx="20">
                  <c:v>Tumbes</c:v>
                </c:pt>
                <c:pt idx="21">
                  <c:v>Apurímac</c:v>
                </c:pt>
                <c:pt idx="22">
                  <c:v>Junín</c:v>
                </c:pt>
                <c:pt idx="23">
                  <c:v>Huancavelica</c:v>
                </c:pt>
                <c:pt idx="24">
                  <c:v>Lima</c:v>
                </c:pt>
              </c:strCache>
            </c:strRef>
          </c:cat>
          <c:val>
            <c:numRef>
              <c:f>'INJD Dpto'!$P$7:$P$31</c:f>
              <c:numCache>
                <c:formatCode>0%</c:formatCode>
                <c:ptCount val="25"/>
                <c:pt idx="0">
                  <c:v>0.6312269304735203</c:v>
                </c:pt>
                <c:pt idx="1">
                  <c:v>0.55982395160106202</c:v>
                </c:pt>
                <c:pt idx="2">
                  <c:v>0.52624861167762194</c:v>
                </c:pt>
                <c:pt idx="3">
                  <c:v>0.48266244925761076</c:v>
                </c:pt>
                <c:pt idx="4">
                  <c:v>0.46368057482678088</c:v>
                </c:pt>
                <c:pt idx="5">
                  <c:v>0.44525518524049257</c:v>
                </c:pt>
                <c:pt idx="6">
                  <c:v>0.44369677067507779</c:v>
                </c:pt>
                <c:pt idx="7">
                  <c:v>0.44125407553375146</c:v>
                </c:pt>
                <c:pt idx="8">
                  <c:v>0.43431481977878827</c:v>
                </c:pt>
                <c:pt idx="9">
                  <c:v>0.43220770165094868</c:v>
                </c:pt>
                <c:pt idx="10">
                  <c:v>0.41848026564996965</c:v>
                </c:pt>
                <c:pt idx="11">
                  <c:v>0.41529898159657253</c:v>
                </c:pt>
                <c:pt idx="12">
                  <c:v>0.40892192671517746</c:v>
                </c:pt>
                <c:pt idx="13">
                  <c:v>0.40283809360714745</c:v>
                </c:pt>
                <c:pt idx="14">
                  <c:v>0.39795270001553407</c:v>
                </c:pt>
                <c:pt idx="15">
                  <c:v>0.39066032323784788</c:v>
                </c:pt>
                <c:pt idx="16">
                  <c:v>0.38919307707473993</c:v>
                </c:pt>
                <c:pt idx="17">
                  <c:v>0.38902919638672456</c:v>
                </c:pt>
                <c:pt idx="18">
                  <c:v>0.38181328516652513</c:v>
                </c:pt>
                <c:pt idx="19">
                  <c:v>0.36993419722153387</c:v>
                </c:pt>
                <c:pt idx="20">
                  <c:v>0.35802215832077167</c:v>
                </c:pt>
                <c:pt idx="21">
                  <c:v>0.35586222711211363</c:v>
                </c:pt>
                <c:pt idx="22">
                  <c:v>0.31840415027366914</c:v>
                </c:pt>
                <c:pt idx="23">
                  <c:v>0.31493507461266029</c:v>
                </c:pt>
                <c:pt idx="24">
                  <c:v>0.27384002576435662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476176"/>
        <c:axId val="270475784"/>
      </c:lineChart>
      <c:catAx>
        <c:axId val="270475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0475392"/>
        <c:crosses val="autoZero"/>
        <c:auto val="1"/>
        <c:lblAlgn val="ctr"/>
        <c:lblOffset val="100"/>
        <c:noMultiLvlLbl val="0"/>
      </c:catAx>
      <c:valAx>
        <c:axId val="2704753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04750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04757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0476176"/>
        <c:crosses val="max"/>
        <c:crossBetween val="between"/>
      </c:valAx>
      <c:catAx>
        <c:axId val="27047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04757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'CDNU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'CDNU Dpto'!$N$7:$N$31</c:f>
              <c:strCache>
                <c:ptCount val="25"/>
                <c:pt idx="0">
                  <c:v>Ucayali</c:v>
                </c:pt>
                <c:pt idx="1">
                  <c:v>San Martín</c:v>
                </c:pt>
                <c:pt idx="2">
                  <c:v>La Libertad</c:v>
                </c:pt>
                <c:pt idx="3">
                  <c:v>Pasco</c:v>
                </c:pt>
                <c:pt idx="4">
                  <c:v>Huancavelica</c:v>
                </c:pt>
                <c:pt idx="5">
                  <c:v>Ayacucho</c:v>
                </c:pt>
                <c:pt idx="6">
                  <c:v>Ica</c:v>
                </c:pt>
                <c:pt idx="7">
                  <c:v>Loreto</c:v>
                </c:pt>
                <c:pt idx="8">
                  <c:v>Piura</c:v>
                </c:pt>
                <c:pt idx="9">
                  <c:v>Puno</c:v>
                </c:pt>
                <c:pt idx="10">
                  <c:v>Cajamarca</c:v>
                </c:pt>
                <c:pt idx="11">
                  <c:v>Cusco</c:v>
                </c:pt>
                <c:pt idx="12">
                  <c:v>Tacna</c:v>
                </c:pt>
                <c:pt idx="13">
                  <c:v>Moquegua</c:v>
                </c:pt>
                <c:pt idx="14">
                  <c:v>Apurímac</c:v>
                </c:pt>
                <c:pt idx="15">
                  <c:v>Lambayeque</c:v>
                </c:pt>
                <c:pt idx="16">
                  <c:v>Junín</c:v>
                </c:pt>
                <c:pt idx="17">
                  <c:v>Ancash</c:v>
                </c:pt>
                <c:pt idx="18">
                  <c:v>Huánuco</c:v>
                </c:pt>
                <c:pt idx="19">
                  <c:v>Arequipa</c:v>
                </c:pt>
                <c:pt idx="20">
                  <c:v>Amazonas</c:v>
                </c:pt>
                <c:pt idx="21">
                  <c:v>Tumbes</c:v>
                </c:pt>
                <c:pt idx="22">
                  <c:v>Provincia Constitucional del Callao</c:v>
                </c:pt>
                <c:pt idx="23">
                  <c:v>Lima</c:v>
                </c:pt>
                <c:pt idx="24">
                  <c:v>Madre de Dios</c:v>
                </c:pt>
              </c:strCache>
            </c:strRef>
          </c:cat>
          <c:val>
            <c:numRef>
              <c:f>'CDNU Dpto'!$O$7:$O$31</c:f>
              <c:numCache>
                <c:formatCode>#,##0.0</c:formatCode>
                <c:ptCount val="25"/>
                <c:pt idx="0">
                  <c:v>1.3495993383783382</c:v>
                </c:pt>
                <c:pt idx="1">
                  <c:v>3.2168286129705574</c:v>
                </c:pt>
                <c:pt idx="2">
                  <c:v>1.956881250878439</c:v>
                </c:pt>
                <c:pt idx="3">
                  <c:v>0.58707116827394124</c:v>
                </c:pt>
                <c:pt idx="4">
                  <c:v>0.50400377531809926</c:v>
                </c:pt>
                <c:pt idx="5">
                  <c:v>1.5918719369920815</c:v>
                </c:pt>
                <c:pt idx="6">
                  <c:v>1.6247509972346554</c:v>
                </c:pt>
                <c:pt idx="7">
                  <c:v>1.6007952407683739</c:v>
                </c:pt>
                <c:pt idx="8">
                  <c:v>1.0994368389725873</c:v>
                </c:pt>
                <c:pt idx="9">
                  <c:v>2.1371219498815366</c:v>
                </c:pt>
                <c:pt idx="10">
                  <c:v>4.0314307012838473</c:v>
                </c:pt>
                <c:pt idx="11">
                  <c:v>1.9891122787252482</c:v>
                </c:pt>
                <c:pt idx="12">
                  <c:v>0.37829365517501595</c:v>
                </c:pt>
                <c:pt idx="13">
                  <c:v>0.61845630984386579</c:v>
                </c:pt>
                <c:pt idx="14">
                  <c:v>1.4426373267441615</c:v>
                </c:pt>
                <c:pt idx="15">
                  <c:v>0.95448069006781133</c:v>
                </c:pt>
                <c:pt idx="16">
                  <c:v>1.4681403994384581</c:v>
                </c:pt>
                <c:pt idx="17">
                  <c:v>2.186498969769628</c:v>
                </c:pt>
                <c:pt idx="18">
                  <c:v>1.0915815660858095</c:v>
                </c:pt>
                <c:pt idx="19">
                  <c:v>3.1080039368193657</c:v>
                </c:pt>
                <c:pt idx="20">
                  <c:v>2.66513908734361</c:v>
                </c:pt>
                <c:pt idx="21">
                  <c:v>1.5653212183992578</c:v>
                </c:pt>
                <c:pt idx="22">
                  <c:v>0.23064740911171264</c:v>
                </c:pt>
                <c:pt idx="23">
                  <c:v>3.070670164919</c:v>
                </c:pt>
                <c:pt idx="24">
                  <c:v>0.9646375246767579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0476960"/>
        <c:axId val="270477352"/>
      </c:barChart>
      <c:lineChart>
        <c:grouping val="standard"/>
        <c:varyColors val="0"/>
        <c:ser>
          <c:idx val="1"/>
          <c:order val="1"/>
          <c:tx>
            <c:strRef>
              <c:f>'CDNU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'CDNU Dpto'!$N$7:$N$31</c:f>
              <c:strCache>
                <c:ptCount val="25"/>
                <c:pt idx="0">
                  <c:v>Ucayali</c:v>
                </c:pt>
                <c:pt idx="1">
                  <c:v>San Martín</c:v>
                </c:pt>
                <c:pt idx="2">
                  <c:v>La Libertad</c:v>
                </c:pt>
                <c:pt idx="3">
                  <c:v>Pasco</c:v>
                </c:pt>
                <c:pt idx="4">
                  <c:v>Huancavelica</c:v>
                </c:pt>
                <c:pt idx="5">
                  <c:v>Ayacucho</c:v>
                </c:pt>
                <c:pt idx="6">
                  <c:v>Ica</c:v>
                </c:pt>
                <c:pt idx="7">
                  <c:v>Loreto</c:v>
                </c:pt>
                <c:pt idx="8">
                  <c:v>Piura</c:v>
                </c:pt>
                <c:pt idx="9">
                  <c:v>Puno</c:v>
                </c:pt>
                <c:pt idx="10">
                  <c:v>Cajamarca</c:v>
                </c:pt>
                <c:pt idx="11">
                  <c:v>Cusco</c:v>
                </c:pt>
                <c:pt idx="12">
                  <c:v>Tacna</c:v>
                </c:pt>
                <c:pt idx="13">
                  <c:v>Moquegua</c:v>
                </c:pt>
                <c:pt idx="14">
                  <c:v>Apurímac</c:v>
                </c:pt>
                <c:pt idx="15">
                  <c:v>Lambayeque</c:v>
                </c:pt>
                <c:pt idx="16">
                  <c:v>Junín</c:v>
                </c:pt>
                <c:pt idx="17">
                  <c:v>Ancash</c:v>
                </c:pt>
                <c:pt idx="18">
                  <c:v>Huánuco</c:v>
                </c:pt>
                <c:pt idx="19">
                  <c:v>Arequipa</c:v>
                </c:pt>
                <c:pt idx="20">
                  <c:v>Amazonas</c:v>
                </c:pt>
                <c:pt idx="21">
                  <c:v>Tumbes</c:v>
                </c:pt>
                <c:pt idx="22">
                  <c:v>Provincia Constitucional del Callao</c:v>
                </c:pt>
                <c:pt idx="23">
                  <c:v>Lima</c:v>
                </c:pt>
                <c:pt idx="24">
                  <c:v>Madre de Dios</c:v>
                </c:pt>
              </c:strCache>
            </c:strRef>
          </c:cat>
          <c:val>
            <c:numRef>
              <c:f>'CDNU Dpto'!$P$7:$P$31</c:f>
              <c:numCache>
                <c:formatCode>0%</c:formatCode>
                <c:ptCount val="25"/>
                <c:pt idx="0">
                  <c:v>0.60597241350468656</c:v>
                </c:pt>
                <c:pt idx="1">
                  <c:v>0.50095315627745618</c:v>
                </c:pt>
                <c:pt idx="2">
                  <c:v>0.47955958488215861</c:v>
                </c:pt>
                <c:pt idx="3">
                  <c:v>0.4372995654901044</c:v>
                </c:pt>
                <c:pt idx="4">
                  <c:v>0.41823852804218475</c:v>
                </c:pt>
                <c:pt idx="5">
                  <c:v>0.41572071374753838</c:v>
                </c:pt>
                <c:pt idx="6">
                  <c:v>0.40037796475657245</c:v>
                </c:pt>
                <c:pt idx="7">
                  <c:v>0.39423744719371551</c:v>
                </c:pt>
                <c:pt idx="8">
                  <c:v>0.39073943698039226</c:v>
                </c:pt>
                <c:pt idx="9">
                  <c:v>0.38194764128737008</c:v>
                </c:pt>
                <c:pt idx="10">
                  <c:v>0.37208890242121273</c:v>
                </c:pt>
                <c:pt idx="11">
                  <c:v>0.36927395977002125</c:v>
                </c:pt>
                <c:pt idx="12">
                  <c:v>0.36699106437441276</c:v>
                </c:pt>
                <c:pt idx="13">
                  <c:v>0.36088611522788239</c:v>
                </c:pt>
                <c:pt idx="14">
                  <c:v>0.3516360002827838</c:v>
                </c:pt>
                <c:pt idx="15">
                  <c:v>0.35021686368411059</c:v>
                </c:pt>
                <c:pt idx="16">
                  <c:v>0.34389573165919401</c:v>
                </c:pt>
                <c:pt idx="17">
                  <c:v>0.32785311360436287</c:v>
                </c:pt>
                <c:pt idx="18">
                  <c:v>0.32763451928841519</c:v>
                </c:pt>
                <c:pt idx="19">
                  <c:v>0.32014662622942797</c:v>
                </c:pt>
                <c:pt idx="20">
                  <c:v>0.31126722565049236</c:v>
                </c:pt>
                <c:pt idx="21">
                  <c:v>0.29810611359668787</c:v>
                </c:pt>
                <c:pt idx="22">
                  <c:v>0.24623034257170553</c:v>
                </c:pt>
                <c:pt idx="23">
                  <c:v>0.21904639773489828</c:v>
                </c:pt>
                <c:pt idx="24">
                  <c:v>0.2147463337322863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478136"/>
        <c:axId val="270477744"/>
      </c:lineChart>
      <c:catAx>
        <c:axId val="27047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0477352"/>
        <c:crosses val="autoZero"/>
        <c:auto val="1"/>
        <c:lblAlgn val="ctr"/>
        <c:lblOffset val="100"/>
        <c:noMultiLvlLbl val="0"/>
      </c:catAx>
      <c:valAx>
        <c:axId val="2704773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04769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04777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0478136"/>
        <c:crosses val="max"/>
        <c:crossBetween val="between"/>
      </c:valAx>
      <c:catAx>
        <c:axId val="270478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04777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'MIB Dpto'!$N$7:$N$31</c:f>
              <c:strCache>
                <c:ptCount val="25"/>
                <c:pt idx="0">
                  <c:v>Tacna</c:v>
                </c:pt>
                <c:pt idx="1">
                  <c:v>Piura</c:v>
                </c:pt>
                <c:pt idx="2">
                  <c:v>Cajamarca</c:v>
                </c:pt>
                <c:pt idx="3">
                  <c:v>Huancavelica</c:v>
                </c:pt>
                <c:pt idx="4">
                  <c:v>Junín</c:v>
                </c:pt>
                <c:pt idx="5">
                  <c:v>Ucayali</c:v>
                </c:pt>
                <c:pt idx="6">
                  <c:v>Ica</c:v>
                </c:pt>
                <c:pt idx="7">
                  <c:v>La Libertad</c:v>
                </c:pt>
                <c:pt idx="8">
                  <c:v>Lambayeque</c:v>
                </c:pt>
                <c:pt idx="9">
                  <c:v>San Martín</c:v>
                </c:pt>
                <c:pt idx="10">
                  <c:v>Arequipa</c:v>
                </c:pt>
                <c:pt idx="11">
                  <c:v>Pasco</c:v>
                </c:pt>
                <c:pt idx="12">
                  <c:v>Ayacucho</c:v>
                </c:pt>
                <c:pt idx="13">
                  <c:v>Amazonas</c:v>
                </c:pt>
                <c:pt idx="14">
                  <c:v>Tumbes</c:v>
                </c:pt>
                <c:pt idx="15">
                  <c:v>Cusco</c:v>
                </c:pt>
                <c:pt idx="16">
                  <c:v>Ancash</c:v>
                </c:pt>
                <c:pt idx="17">
                  <c:v>Loreto</c:v>
                </c:pt>
                <c:pt idx="18">
                  <c:v>Apurímac</c:v>
                </c:pt>
                <c:pt idx="19">
                  <c:v>Madre de Dios</c:v>
                </c:pt>
                <c:pt idx="20">
                  <c:v>Huánuco</c:v>
                </c:pt>
                <c:pt idx="21">
                  <c:v>Puno</c:v>
                </c:pt>
                <c:pt idx="22">
                  <c:v>Lima</c:v>
                </c:pt>
                <c:pt idx="23">
                  <c:v>Provincia Constitucional del Callao</c:v>
                </c:pt>
                <c:pt idx="24">
                  <c:v>Moquegua</c:v>
                </c:pt>
              </c:strCache>
            </c:strRef>
          </c:cat>
          <c:val>
            <c:numRef>
              <c:f>'MIB Dpto'!$O$7:$O$31</c:f>
              <c:numCache>
                <c:formatCode>#,##0.0</c:formatCode>
                <c:ptCount val="25"/>
                <c:pt idx="0">
                  <c:v>0.22297602687773227</c:v>
                </c:pt>
                <c:pt idx="1">
                  <c:v>24.834621636695115</c:v>
                </c:pt>
                <c:pt idx="2">
                  <c:v>9.369603901704167</c:v>
                </c:pt>
                <c:pt idx="3">
                  <c:v>3.8354984707106849</c:v>
                </c:pt>
                <c:pt idx="4">
                  <c:v>8.3346938067507512</c:v>
                </c:pt>
                <c:pt idx="5">
                  <c:v>19.29805787365666</c:v>
                </c:pt>
                <c:pt idx="6">
                  <c:v>7.2511587343586568</c:v>
                </c:pt>
                <c:pt idx="7">
                  <c:v>12.646384438194167</c:v>
                </c:pt>
                <c:pt idx="8">
                  <c:v>15.121486822759721</c:v>
                </c:pt>
                <c:pt idx="9">
                  <c:v>6.7732094619814784</c:v>
                </c:pt>
                <c:pt idx="10">
                  <c:v>16.919595549128864</c:v>
                </c:pt>
                <c:pt idx="11">
                  <c:v>1.4924122201647951</c:v>
                </c:pt>
                <c:pt idx="12">
                  <c:v>8.3515257907066811</c:v>
                </c:pt>
                <c:pt idx="13">
                  <c:v>2.630954565194831</c:v>
                </c:pt>
                <c:pt idx="14">
                  <c:v>1.8308591580841787</c:v>
                </c:pt>
                <c:pt idx="15">
                  <c:v>16.693157994517072</c:v>
                </c:pt>
                <c:pt idx="16">
                  <c:v>5.6305374338078691</c:v>
                </c:pt>
                <c:pt idx="17">
                  <c:v>7.0010633347205342</c:v>
                </c:pt>
                <c:pt idx="18">
                  <c:v>4.7971037300188089</c:v>
                </c:pt>
                <c:pt idx="19">
                  <c:v>1.5074590396788325</c:v>
                </c:pt>
                <c:pt idx="20">
                  <c:v>1.0964628708889819</c:v>
                </c:pt>
                <c:pt idx="21">
                  <c:v>5.3589117410352891</c:v>
                </c:pt>
                <c:pt idx="22">
                  <c:v>29.962990585002487</c:v>
                </c:pt>
                <c:pt idx="23">
                  <c:v>1.4344080594072817</c:v>
                </c:pt>
                <c:pt idx="24">
                  <c:v>1.2488229999999999E-2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0478920"/>
        <c:axId val="270479312"/>
      </c:barChart>
      <c:lineChart>
        <c:grouping val="standard"/>
        <c:varyColors val="0"/>
        <c:ser>
          <c:idx val="1"/>
          <c:order val="1"/>
          <c:tx>
            <c:strRef>
              <c:f>'MIB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'MIB Dpto'!$N$7:$N$31</c:f>
              <c:strCache>
                <c:ptCount val="25"/>
                <c:pt idx="0">
                  <c:v>Tacna</c:v>
                </c:pt>
                <c:pt idx="1">
                  <c:v>Piura</c:v>
                </c:pt>
                <c:pt idx="2">
                  <c:v>Cajamarca</c:v>
                </c:pt>
                <c:pt idx="3">
                  <c:v>Huancavelica</c:v>
                </c:pt>
                <c:pt idx="4">
                  <c:v>Junín</c:v>
                </c:pt>
                <c:pt idx="5">
                  <c:v>Ucayali</c:v>
                </c:pt>
                <c:pt idx="6">
                  <c:v>Ica</c:v>
                </c:pt>
                <c:pt idx="7">
                  <c:v>La Libertad</c:v>
                </c:pt>
                <c:pt idx="8">
                  <c:v>Lambayeque</c:v>
                </c:pt>
                <c:pt idx="9">
                  <c:v>San Martín</c:v>
                </c:pt>
                <c:pt idx="10">
                  <c:v>Arequipa</c:v>
                </c:pt>
                <c:pt idx="11">
                  <c:v>Pasco</c:v>
                </c:pt>
                <c:pt idx="12">
                  <c:v>Ayacucho</c:v>
                </c:pt>
                <c:pt idx="13">
                  <c:v>Amazonas</c:v>
                </c:pt>
                <c:pt idx="14">
                  <c:v>Tumbes</c:v>
                </c:pt>
                <c:pt idx="15">
                  <c:v>Cusco</c:v>
                </c:pt>
                <c:pt idx="16">
                  <c:v>Ancash</c:v>
                </c:pt>
                <c:pt idx="17">
                  <c:v>Loreto</c:v>
                </c:pt>
                <c:pt idx="18">
                  <c:v>Apurímac</c:v>
                </c:pt>
                <c:pt idx="19">
                  <c:v>Madre de Dios</c:v>
                </c:pt>
                <c:pt idx="20">
                  <c:v>Huánuco</c:v>
                </c:pt>
                <c:pt idx="21">
                  <c:v>Puno</c:v>
                </c:pt>
                <c:pt idx="22">
                  <c:v>Lima</c:v>
                </c:pt>
                <c:pt idx="23">
                  <c:v>Provincia Constitucional del Callao</c:v>
                </c:pt>
                <c:pt idx="24">
                  <c:v>Moquegua</c:v>
                </c:pt>
              </c:strCache>
            </c:strRef>
          </c:cat>
          <c:val>
            <c:numRef>
              <c:f>'MIB Dpto'!$P$7:$P$31</c:f>
              <c:numCache>
                <c:formatCode>0%</c:formatCode>
                <c:ptCount val="25"/>
                <c:pt idx="0">
                  <c:v>0.49168787666730379</c:v>
                </c:pt>
                <c:pt idx="1">
                  <c:v>0.4159651522031908</c:v>
                </c:pt>
                <c:pt idx="2">
                  <c:v>0.36564056776445819</c:v>
                </c:pt>
                <c:pt idx="3">
                  <c:v>0.32012509469677869</c:v>
                </c:pt>
                <c:pt idx="4">
                  <c:v>0.31764576195254218</c:v>
                </c:pt>
                <c:pt idx="5">
                  <c:v>0.31397070214813444</c:v>
                </c:pt>
                <c:pt idx="6">
                  <c:v>0.28850179156282052</c:v>
                </c:pt>
                <c:pt idx="7">
                  <c:v>0.28554836248082099</c:v>
                </c:pt>
                <c:pt idx="8">
                  <c:v>0.26485429135279054</c:v>
                </c:pt>
                <c:pt idx="9">
                  <c:v>0.25836246526324252</c:v>
                </c:pt>
                <c:pt idx="10">
                  <c:v>0.25441707315796264</c:v>
                </c:pt>
                <c:pt idx="11">
                  <c:v>0.2294686822810075</c:v>
                </c:pt>
                <c:pt idx="12">
                  <c:v>0.21581623833695165</c:v>
                </c:pt>
                <c:pt idx="13">
                  <c:v>0.19051423766919154</c:v>
                </c:pt>
                <c:pt idx="14">
                  <c:v>0.18548050624007856</c:v>
                </c:pt>
                <c:pt idx="15">
                  <c:v>0.18143305798712228</c:v>
                </c:pt>
                <c:pt idx="16">
                  <c:v>0.16445570601888032</c:v>
                </c:pt>
                <c:pt idx="17">
                  <c:v>0.12678504952342098</c:v>
                </c:pt>
                <c:pt idx="18">
                  <c:v>0.12309281734220998</c:v>
                </c:pt>
                <c:pt idx="19">
                  <c:v>0.11453814985194602</c:v>
                </c:pt>
                <c:pt idx="20">
                  <c:v>9.8442930336225795E-2</c:v>
                </c:pt>
                <c:pt idx="21">
                  <c:v>9.7483404919394667E-2</c:v>
                </c:pt>
                <c:pt idx="22">
                  <c:v>6.0401793032925033E-2</c:v>
                </c:pt>
                <c:pt idx="23">
                  <c:v>3.7875417020211639E-2</c:v>
                </c:pt>
                <c:pt idx="24">
                  <c:v>8.2621162351431184E-3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480096"/>
        <c:axId val="270479704"/>
      </c:lineChart>
      <c:catAx>
        <c:axId val="270478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0479312"/>
        <c:crosses val="autoZero"/>
        <c:auto val="1"/>
        <c:lblAlgn val="ctr"/>
        <c:lblOffset val="100"/>
        <c:noMultiLvlLbl val="0"/>
      </c:catAx>
      <c:valAx>
        <c:axId val="2704793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04789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04797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0480096"/>
        <c:crosses val="max"/>
        <c:crossBetween val="between"/>
      </c:valAx>
      <c:catAx>
        <c:axId val="270480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04797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'UN Dpto'!$N$7:$N$26</c:f>
              <c:strCache>
                <c:ptCount val="20"/>
                <c:pt idx="0">
                  <c:v>Ancash</c:v>
                </c:pt>
                <c:pt idx="1">
                  <c:v>Cusco</c:v>
                </c:pt>
                <c:pt idx="2">
                  <c:v>La Libertad</c:v>
                </c:pt>
                <c:pt idx="3">
                  <c:v>Loreto</c:v>
                </c:pt>
                <c:pt idx="4">
                  <c:v>Lima</c:v>
                </c:pt>
                <c:pt idx="5">
                  <c:v>Tumbes</c:v>
                </c:pt>
                <c:pt idx="6">
                  <c:v>Ica</c:v>
                </c:pt>
                <c:pt idx="7">
                  <c:v>Puno</c:v>
                </c:pt>
                <c:pt idx="8">
                  <c:v>Piura</c:v>
                </c:pt>
                <c:pt idx="9">
                  <c:v>Junín</c:v>
                </c:pt>
                <c:pt idx="10">
                  <c:v>Amazonas</c:v>
                </c:pt>
                <c:pt idx="11">
                  <c:v>Cajamarca</c:v>
                </c:pt>
                <c:pt idx="12">
                  <c:v>Lambayeque</c:v>
                </c:pt>
                <c:pt idx="13">
                  <c:v>Huancavelica</c:v>
                </c:pt>
                <c:pt idx="14">
                  <c:v>Pasco</c:v>
                </c:pt>
                <c:pt idx="15">
                  <c:v>Huánuco</c:v>
                </c:pt>
                <c:pt idx="16">
                  <c:v>Apurímac</c:v>
                </c:pt>
                <c:pt idx="17">
                  <c:v>Ayacucho</c:v>
                </c:pt>
                <c:pt idx="18">
                  <c:v>Provincia Constitucional del Callao</c:v>
                </c:pt>
                <c:pt idx="19">
                  <c:v>San Martín</c:v>
                </c:pt>
              </c:strCache>
            </c:strRef>
          </c:cat>
          <c:val>
            <c:numRef>
              <c:f>'UN Dpto'!$O$7:$O$26</c:f>
              <c:numCache>
                <c:formatCode>#,##0.0</c:formatCode>
                <c:ptCount val="20"/>
                <c:pt idx="0">
                  <c:v>1.5975148472835503</c:v>
                </c:pt>
                <c:pt idx="1">
                  <c:v>0.74873924752752841</c:v>
                </c:pt>
                <c:pt idx="2">
                  <c:v>2.2902470117018819E-2</c:v>
                </c:pt>
                <c:pt idx="3">
                  <c:v>0.22434745381469728</c:v>
                </c:pt>
                <c:pt idx="4">
                  <c:v>55.908286754070481</c:v>
                </c:pt>
                <c:pt idx="5">
                  <c:v>1.1299999999999999E-2</c:v>
                </c:pt>
                <c:pt idx="6">
                  <c:v>6.840785124222748E-2</c:v>
                </c:pt>
                <c:pt idx="7">
                  <c:v>1.6097E-2</c:v>
                </c:pt>
                <c:pt idx="8">
                  <c:v>3.1338819788247346E-2</c:v>
                </c:pt>
                <c:pt idx="9">
                  <c:v>0.12476838936114311</c:v>
                </c:pt>
                <c:pt idx="10">
                  <c:v>1.7690700944513083E-2</c:v>
                </c:pt>
                <c:pt idx="11">
                  <c:v>1.0999999999999999E-2</c:v>
                </c:pt>
                <c:pt idx="12">
                  <c:v>0.28190849834632875</c:v>
                </c:pt>
                <c:pt idx="13">
                  <c:v>2.4814000353217125E-3</c:v>
                </c:pt>
                <c:pt idx="14">
                  <c:v>1.711830000000002E-2</c:v>
                </c:pt>
                <c:pt idx="15">
                  <c:v>7.4442000477574766E-3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0480880"/>
        <c:axId val="274877488"/>
      </c:barChart>
      <c:lineChart>
        <c:grouping val="standard"/>
        <c:varyColors val="0"/>
        <c:ser>
          <c:idx val="1"/>
          <c:order val="1"/>
          <c:tx>
            <c:strRef>
              <c:f>'UN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'UN Dpto'!$N$7:$N$26</c:f>
              <c:strCache>
                <c:ptCount val="20"/>
                <c:pt idx="0">
                  <c:v>Ancash</c:v>
                </c:pt>
                <c:pt idx="1">
                  <c:v>Cusco</c:v>
                </c:pt>
                <c:pt idx="2">
                  <c:v>La Libertad</c:v>
                </c:pt>
                <c:pt idx="3">
                  <c:v>Loreto</c:v>
                </c:pt>
                <c:pt idx="4">
                  <c:v>Lima</c:v>
                </c:pt>
                <c:pt idx="5">
                  <c:v>Tumbes</c:v>
                </c:pt>
                <c:pt idx="6">
                  <c:v>Ica</c:v>
                </c:pt>
                <c:pt idx="7">
                  <c:v>Puno</c:v>
                </c:pt>
                <c:pt idx="8">
                  <c:v>Piura</c:v>
                </c:pt>
                <c:pt idx="9">
                  <c:v>Junín</c:v>
                </c:pt>
                <c:pt idx="10">
                  <c:v>Amazonas</c:v>
                </c:pt>
                <c:pt idx="11">
                  <c:v>Cajamarca</c:v>
                </c:pt>
                <c:pt idx="12">
                  <c:v>Lambayeque</c:v>
                </c:pt>
                <c:pt idx="13">
                  <c:v>Huancavelica</c:v>
                </c:pt>
                <c:pt idx="14">
                  <c:v>Pasco</c:v>
                </c:pt>
                <c:pt idx="15">
                  <c:v>Huánuco</c:v>
                </c:pt>
                <c:pt idx="16">
                  <c:v>Apurímac</c:v>
                </c:pt>
                <c:pt idx="17">
                  <c:v>Ayacucho</c:v>
                </c:pt>
                <c:pt idx="18">
                  <c:v>Provincia Constitucional del Callao</c:v>
                </c:pt>
                <c:pt idx="19">
                  <c:v>San Martín</c:v>
                </c:pt>
              </c:strCache>
            </c:strRef>
          </c:cat>
          <c:val>
            <c:numRef>
              <c:f>'UN Dpto'!$P$7:$P$26</c:f>
              <c:numCache>
                <c:formatCode>0%</c:formatCode>
                <c:ptCount val="20"/>
                <c:pt idx="0">
                  <c:v>0.40940535604443273</c:v>
                </c:pt>
                <c:pt idx="1">
                  <c:v>0.25701184640906932</c:v>
                </c:pt>
                <c:pt idx="2">
                  <c:v>0.23739525796607189</c:v>
                </c:pt>
                <c:pt idx="3">
                  <c:v>0.23179502806647306</c:v>
                </c:pt>
                <c:pt idx="4">
                  <c:v>0.11193282425302237</c:v>
                </c:pt>
                <c:pt idx="5">
                  <c:v>3.9887045534768795E-2</c:v>
                </c:pt>
                <c:pt idx="6">
                  <c:v>3.5744364765027362E-2</c:v>
                </c:pt>
                <c:pt idx="7">
                  <c:v>1.979950799507995E-2</c:v>
                </c:pt>
                <c:pt idx="8">
                  <c:v>1.6048137925086761E-2</c:v>
                </c:pt>
                <c:pt idx="9">
                  <c:v>6.4964916233197969E-3</c:v>
                </c:pt>
                <c:pt idx="10">
                  <c:v>5.3634124093085867E-3</c:v>
                </c:pt>
                <c:pt idx="11">
                  <c:v>5.0872462735921048E-3</c:v>
                </c:pt>
                <c:pt idx="12">
                  <c:v>2.0136321310452055E-3</c:v>
                </c:pt>
                <c:pt idx="13">
                  <c:v>1.6822275551511608E-3</c:v>
                </c:pt>
                <c:pt idx="14">
                  <c:v>1.2794137431052801E-3</c:v>
                </c:pt>
                <c:pt idx="15">
                  <c:v>3.1477849317916443E-4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878272"/>
        <c:axId val="274877880"/>
      </c:lineChart>
      <c:catAx>
        <c:axId val="27048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4877488"/>
        <c:crosses val="autoZero"/>
        <c:auto val="1"/>
        <c:lblAlgn val="ctr"/>
        <c:lblOffset val="100"/>
        <c:noMultiLvlLbl val="0"/>
      </c:catAx>
      <c:valAx>
        <c:axId val="2748774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04808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48778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4878272"/>
        <c:crosses val="max"/>
        <c:crossBetween val="between"/>
      </c:valAx>
      <c:catAx>
        <c:axId val="274878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48778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'FA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'FA Dpto'!$O$7</c:f>
              <c:numCache>
                <c:formatCode>#,##0.0</c:formatCode>
                <c:ptCount val="1"/>
                <c:pt idx="0">
                  <c:v>2.988918830642294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879056"/>
        <c:axId val="274879448"/>
      </c:barChart>
      <c:lineChart>
        <c:grouping val="standard"/>
        <c:varyColors val="0"/>
        <c:ser>
          <c:idx val="1"/>
          <c:order val="1"/>
          <c:tx>
            <c:strRef>
              <c:f>'FA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'FA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'FA Dpto'!$P$7</c:f>
              <c:numCache>
                <c:formatCode>0%</c:formatCode>
                <c:ptCount val="1"/>
                <c:pt idx="0">
                  <c:v>0.14935120806084171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880232"/>
        <c:axId val="274879840"/>
      </c:lineChart>
      <c:catAx>
        <c:axId val="27487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4879448"/>
        <c:crosses val="autoZero"/>
        <c:auto val="1"/>
        <c:lblAlgn val="ctr"/>
        <c:lblOffset val="100"/>
        <c:noMultiLvlLbl val="0"/>
      </c:catAx>
      <c:valAx>
        <c:axId val="2748794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48790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48798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4880232"/>
        <c:crosses val="max"/>
        <c:crossBetween val="between"/>
      </c:valAx>
      <c:catAx>
        <c:axId val="274880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48798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'CANCER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'CANCER Dpto'!$N$7:$N$32</c:f>
              <c:strCache>
                <c:ptCount val="26"/>
                <c:pt idx="0">
                  <c:v>Embajadas en el Exterior</c:v>
                </c:pt>
                <c:pt idx="1">
                  <c:v>Huánuco</c:v>
                </c:pt>
                <c:pt idx="2">
                  <c:v>Apurímac</c:v>
                </c:pt>
                <c:pt idx="3">
                  <c:v>Cusco</c:v>
                </c:pt>
                <c:pt idx="4">
                  <c:v>Pasco</c:v>
                </c:pt>
                <c:pt idx="5">
                  <c:v>Puno</c:v>
                </c:pt>
                <c:pt idx="6">
                  <c:v>Ayacucho</c:v>
                </c:pt>
                <c:pt idx="7">
                  <c:v>Tacna</c:v>
                </c:pt>
                <c:pt idx="8">
                  <c:v>Ancash</c:v>
                </c:pt>
                <c:pt idx="9">
                  <c:v>Provincia Constitucional del Callao</c:v>
                </c:pt>
                <c:pt idx="10">
                  <c:v>Huancavelica</c:v>
                </c:pt>
                <c:pt idx="11">
                  <c:v>San Martín</c:v>
                </c:pt>
                <c:pt idx="12">
                  <c:v>Ica</c:v>
                </c:pt>
                <c:pt idx="13">
                  <c:v>Loreto</c:v>
                </c:pt>
                <c:pt idx="14">
                  <c:v>Cajamarca</c:v>
                </c:pt>
                <c:pt idx="15">
                  <c:v>La Libertad</c:v>
                </c:pt>
                <c:pt idx="16">
                  <c:v>Arequipa</c:v>
                </c:pt>
                <c:pt idx="17">
                  <c:v>Lambayeque</c:v>
                </c:pt>
                <c:pt idx="18">
                  <c:v>Piura</c:v>
                </c:pt>
                <c:pt idx="19">
                  <c:v>Amazonas</c:v>
                </c:pt>
                <c:pt idx="20">
                  <c:v>Ucayali</c:v>
                </c:pt>
                <c:pt idx="21">
                  <c:v>Lima</c:v>
                </c:pt>
                <c:pt idx="22">
                  <c:v>Moquegua</c:v>
                </c:pt>
                <c:pt idx="23">
                  <c:v>Tumbes</c:v>
                </c:pt>
                <c:pt idx="24">
                  <c:v>Madre de Dios</c:v>
                </c:pt>
                <c:pt idx="25">
                  <c:v>Junín</c:v>
                </c:pt>
              </c:strCache>
            </c:strRef>
          </c:cat>
          <c:val>
            <c:numRef>
              <c:f>'CANCER Dpto'!$O$7:$O$32</c:f>
              <c:numCache>
                <c:formatCode>#,##0.0</c:formatCode>
                <c:ptCount val="26"/>
                <c:pt idx="0">
                  <c:v>4.6520963579531971</c:v>
                </c:pt>
                <c:pt idx="1">
                  <c:v>3.4112899209620666</c:v>
                </c:pt>
                <c:pt idx="2">
                  <c:v>3.6200941760959915</c:v>
                </c:pt>
                <c:pt idx="3">
                  <c:v>4.751566457379016</c:v>
                </c:pt>
                <c:pt idx="4">
                  <c:v>0.63116181982515318</c:v>
                </c:pt>
                <c:pt idx="5">
                  <c:v>3.8082074060918254</c:v>
                </c:pt>
                <c:pt idx="6">
                  <c:v>4.6685227405352556</c:v>
                </c:pt>
                <c:pt idx="7">
                  <c:v>2.663176384521583</c:v>
                </c:pt>
                <c:pt idx="8">
                  <c:v>2.5616957513285779</c:v>
                </c:pt>
                <c:pt idx="9">
                  <c:v>6.0088847587411065</c:v>
                </c:pt>
                <c:pt idx="10">
                  <c:v>1.5422786370783395</c:v>
                </c:pt>
                <c:pt idx="11">
                  <c:v>3.3679705173045402</c:v>
                </c:pt>
                <c:pt idx="12">
                  <c:v>2.58748362962768</c:v>
                </c:pt>
                <c:pt idx="13">
                  <c:v>2.5129944801119128</c:v>
                </c:pt>
                <c:pt idx="14">
                  <c:v>5.5350284315072003</c:v>
                </c:pt>
                <c:pt idx="15">
                  <c:v>8.7761904654989298</c:v>
                </c:pt>
                <c:pt idx="16">
                  <c:v>7.1505010101932776</c:v>
                </c:pt>
                <c:pt idx="17">
                  <c:v>6.8397926512185085</c:v>
                </c:pt>
                <c:pt idx="18">
                  <c:v>3.6624734956566147</c:v>
                </c:pt>
                <c:pt idx="19">
                  <c:v>0.76820755235511229</c:v>
                </c:pt>
                <c:pt idx="20">
                  <c:v>1.4685658276604843</c:v>
                </c:pt>
                <c:pt idx="21">
                  <c:v>87.006458527415731</c:v>
                </c:pt>
                <c:pt idx="22">
                  <c:v>0.46060102629794519</c:v>
                </c:pt>
                <c:pt idx="23">
                  <c:v>1.1786342091525717</c:v>
                </c:pt>
                <c:pt idx="24">
                  <c:v>0.4573167666727026</c:v>
                </c:pt>
                <c:pt idx="25">
                  <c:v>5.8518340449814756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256384"/>
        <c:axId val="252256776"/>
      </c:barChart>
      <c:lineChart>
        <c:grouping val="standard"/>
        <c:varyColors val="0"/>
        <c:ser>
          <c:idx val="1"/>
          <c:order val="1"/>
          <c:tx>
            <c:strRef>
              <c:f>'CANCER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'CANCER Dpto'!$N$7:$N$32</c:f>
              <c:strCache>
                <c:ptCount val="26"/>
                <c:pt idx="0">
                  <c:v>Embajadas en el Exterior</c:v>
                </c:pt>
                <c:pt idx="1">
                  <c:v>Huánuco</c:v>
                </c:pt>
                <c:pt idx="2">
                  <c:v>Apurímac</c:v>
                </c:pt>
                <c:pt idx="3">
                  <c:v>Cusco</c:v>
                </c:pt>
                <c:pt idx="4">
                  <c:v>Pasco</c:v>
                </c:pt>
                <c:pt idx="5">
                  <c:v>Puno</c:v>
                </c:pt>
                <c:pt idx="6">
                  <c:v>Ayacucho</c:v>
                </c:pt>
                <c:pt idx="7">
                  <c:v>Tacna</c:v>
                </c:pt>
                <c:pt idx="8">
                  <c:v>Ancash</c:v>
                </c:pt>
                <c:pt idx="9">
                  <c:v>Provincia Constitucional del Callao</c:v>
                </c:pt>
                <c:pt idx="10">
                  <c:v>Huancavelica</c:v>
                </c:pt>
                <c:pt idx="11">
                  <c:v>San Martín</c:v>
                </c:pt>
                <c:pt idx="12">
                  <c:v>Ica</c:v>
                </c:pt>
                <c:pt idx="13">
                  <c:v>Loreto</c:v>
                </c:pt>
                <c:pt idx="14">
                  <c:v>Cajamarca</c:v>
                </c:pt>
                <c:pt idx="15">
                  <c:v>La Libertad</c:v>
                </c:pt>
                <c:pt idx="16">
                  <c:v>Arequipa</c:v>
                </c:pt>
                <c:pt idx="17">
                  <c:v>Lambayeque</c:v>
                </c:pt>
                <c:pt idx="18">
                  <c:v>Piura</c:v>
                </c:pt>
                <c:pt idx="19">
                  <c:v>Amazonas</c:v>
                </c:pt>
                <c:pt idx="20">
                  <c:v>Ucayali</c:v>
                </c:pt>
                <c:pt idx="21">
                  <c:v>Lima</c:v>
                </c:pt>
                <c:pt idx="22">
                  <c:v>Moquegua</c:v>
                </c:pt>
                <c:pt idx="23">
                  <c:v>Tumbes</c:v>
                </c:pt>
                <c:pt idx="24">
                  <c:v>Madre de Dios</c:v>
                </c:pt>
                <c:pt idx="25">
                  <c:v>Junín</c:v>
                </c:pt>
              </c:strCache>
            </c:strRef>
          </c:cat>
          <c:val>
            <c:numRef>
              <c:f>'CANCER Dpto'!$P$7:$P$32</c:f>
              <c:numCache>
                <c:formatCode>0%</c:formatCode>
                <c:ptCount val="26"/>
                <c:pt idx="0">
                  <c:v>0.56629292245321938</c:v>
                </c:pt>
                <c:pt idx="1">
                  <c:v>0.52438117918432314</c:v>
                </c:pt>
                <c:pt idx="2">
                  <c:v>0.49582282548599887</c:v>
                </c:pt>
                <c:pt idx="3">
                  <c:v>0.48671435960687021</c:v>
                </c:pt>
                <c:pt idx="4">
                  <c:v>0.44321885382875437</c:v>
                </c:pt>
                <c:pt idx="5">
                  <c:v>0.44281780110747526</c:v>
                </c:pt>
                <c:pt idx="6">
                  <c:v>0.44094128539404381</c:v>
                </c:pt>
                <c:pt idx="7">
                  <c:v>0.43535488055941157</c:v>
                </c:pt>
                <c:pt idx="8">
                  <c:v>0.4184529533804997</c:v>
                </c:pt>
                <c:pt idx="9">
                  <c:v>0.40451127643030071</c:v>
                </c:pt>
                <c:pt idx="10">
                  <c:v>0.39327118724724447</c:v>
                </c:pt>
                <c:pt idx="11">
                  <c:v>0.39238218700979205</c:v>
                </c:pt>
                <c:pt idx="12">
                  <c:v>0.38393445305318918</c:v>
                </c:pt>
                <c:pt idx="13">
                  <c:v>0.38101600348235648</c:v>
                </c:pt>
                <c:pt idx="14">
                  <c:v>0.38083001882241485</c:v>
                </c:pt>
                <c:pt idx="15">
                  <c:v>0.37717991011738766</c:v>
                </c:pt>
                <c:pt idx="16">
                  <c:v>0.36828434886214917</c:v>
                </c:pt>
                <c:pt idx="17">
                  <c:v>0.35073924388677363</c:v>
                </c:pt>
                <c:pt idx="18">
                  <c:v>0.34481846794766657</c:v>
                </c:pt>
                <c:pt idx="19">
                  <c:v>0.30729789416012226</c:v>
                </c:pt>
                <c:pt idx="20">
                  <c:v>0.29758775814312011</c:v>
                </c:pt>
                <c:pt idx="21">
                  <c:v>0.2842971122514884</c:v>
                </c:pt>
                <c:pt idx="22">
                  <c:v>0.26400451792799051</c:v>
                </c:pt>
                <c:pt idx="23">
                  <c:v>0.251463315531126</c:v>
                </c:pt>
                <c:pt idx="24">
                  <c:v>0.24807698115145294</c:v>
                </c:pt>
                <c:pt idx="25">
                  <c:v>0.10707245995691096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257560"/>
        <c:axId val="252257168"/>
      </c:lineChart>
      <c:catAx>
        <c:axId val="25225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2256776"/>
        <c:crosses val="autoZero"/>
        <c:auto val="1"/>
        <c:lblAlgn val="ctr"/>
        <c:lblOffset val="100"/>
        <c:noMultiLvlLbl val="0"/>
      </c:catAx>
      <c:valAx>
        <c:axId val="2522567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522563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2257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2257560"/>
        <c:crosses val="max"/>
        <c:crossBetween val="between"/>
      </c:valAx>
      <c:catAx>
        <c:axId val="252257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22571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'AHR Dpto'!$N$7:$N$28</c:f>
              <c:strCache>
                <c:ptCount val="22"/>
                <c:pt idx="0">
                  <c:v>Ucayali</c:v>
                </c:pt>
                <c:pt idx="1">
                  <c:v>Huánuco</c:v>
                </c:pt>
                <c:pt idx="2">
                  <c:v>Junín</c:v>
                </c:pt>
                <c:pt idx="3">
                  <c:v>Puno</c:v>
                </c:pt>
                <c:pt idx="4">
                  <c:v>Amazonas</c:v>
                </c:pt>
                <c:pt idx="5">
                  <c:v>Cajamarca</c:v>
                </c:pt>
                <c:pt idx="6">
                  <c:v>Arequipa</c:v>
                </c:pt>
                <c:pt idx="7">
                  <c:v>Cusco</c:v>
                </c:pt>
                <c:pt idx="8">
                  <c:v>Ancash</c:v>
                </c:pt>
                <c:pt idx="9">
                  <c:v>San Martín</c:v>
                </c:pt>
                <c:pt idx="10">
                  <c:v>Piura</c:v>
                </c:pt>
                <c:pt idx="11">
                  <c:v>Loreto</c:v>
                </c:pt>
                <c:pt idx="12">
                  <c:v>Lima</c:v>
                </c:pt>
                <c:pt idx="13">
                  <c:v>Ayacucho</c:v>
                </c:pt>
                <c:pt idx="14">
                  <c:v>Huancavelica</c:v>
                </c:pt>
                <c:pt idx="15">
                  <c:v>Apurímac</c:v>
                </c:pt>
                <c:pt idx="16">
                  <c:v>Ica</c:v>
                </c:pt>
                <c:pt idx="17">
                  <c:v>La Libertad</c:v>
                </c:pt>
                <c:pt idx="18">
                  <c:v>Lambayeque</c:v>
                </c:pt>
                <c:pt idx="19">
                  <c:v>Moquegua</c:v>
                </c:pt>
                <c:pt idx="20">
                  <c:v>Pasco</c:v>
                </c:pt>
                <c:pt idx="21">
                  <c:v>Tacna</c:v>
                </c:pt>
              </c:strCache>
            </c:strRef>
          </c:cat>
          <c:val>
            <c:numRef>
              <c:f>'AHR Dpto'!$O$7:$O$28</c:f>
              <c:numCache>
                <c:formatCode>#,##0.0</c:formatCode>
                <c:ptCount val="22"/>
                <c:pt idx="0">
                  <c:v>1.1330585800000001</c:v>
                </c:pt>
                <c:pt idx="1">
                  <c:v>6.5245632971014142</c:v>
                </c:pt>
                <c:pt idx="2">
                  <c:v>4.7629518917278943</c:v>
                </c:pt>
                <c:pt idx="3">
                  <c:v>23.390951149999999</c:v>
                </c:pt>
                <c:pt idx="4">
                  <c:v>6.6505188338606667</c:v>
                </c:pt>
                <c:pt idx="5">
                  <c:v>4.2032001500555349</c:v>
                </c:pt>
                <c:pt idx="6">
                  <c:v>2.5945780899999997</c:v>
                </c:pt>
                <c:pt idx="7">
                  <c:v>15.956341085424807</c:v>
                </c:pt>
                <c:pt idx="8">
                  <c:v>1.1010138998497354</c:v>
                </c:pt>
                <c:pt idx="9">
                  <c:v>1.7054606676101685</c:v>
                </c:pt>
                <c:pt idx="10">
                  <c:v>1.0431505400000001</c:v>
                </c:pt>
                <c:pt idx="11">
                  <c:v>2.1849502002396051</c:v>
                </c:pt>
                <c:pt idx="12">
                  <c:v>15.433549086119388</c:v>
                </c:pt>
                <c:pt idx="13">
                  <c:v>3.8661252750362314</c:v>
                </c:pt>
                <c:pt idx="14">
                  <c:v>1.1702074914372225</c:v>
                </c:pt>
                <c:pt idx="15">
                  <c:v>1.4178329945194721E-2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881016"/>
        <c:axId val="274881408"/>
      </c:barChart>
      <c:lineChart>
        <c:grouping val="standard"/>
        <c:varyColors val="0"/>
        <c:ser>
          <c:idx val="1"/>
          <c:order val="1"/>
          <c:tx>
            <c:strRef>
              <c:f>'AHR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'AHR Dpto'!$N$7:$N$28</c:f>
              <c:strCache>
                <c:ptCount val="22"/>
                <c:pt idx="0">
                  <c:v>Ucayali</c:v>
                </c:pt>
                <c:pt idx="1">
                  <c:v>Huánuco</c:v>
                </c:pt>
                <c:pt idx="2">
                  <c:v>Junín</c:v>
                </c:pt>
                <c:pt idx="3">
                  <c:v>Puno</c:v>
                </c:pt>
                <c:pt idx="4">
                  <c:v>Amazonas</c:v>
                </c:pt>
                <c:pt idx="5">
                  <c:v>Cajamarca</c:v>
                </c:pt>
                <c:pt idx="6">
                  <c:v>Arequipa</c:v>
                </c:pt>
                <c:pt idx="7">
                  <c:v>Cusco</c:v>
                </c:pt>
                <c:pt idx="8">
                  <c:v>Ancash</c:v>
                </c:pt>
                <c:pt idx="9">
                  <c:v>San Martín</c:v>
                </c:pt>
                <c:pt idx="10">
                  <c:v>Piura</c:v>
                </c:pt>
                <c:pt idx="11">
                  <c:v>Loreto</c:v>
                </c:pt>
                <c:pt idx="12">
                  <c:v>Lima</c:v>
                </c:pt>
                <c:pt idx="13">
                  <c:v>Ayacucho</c:v>
                </c:pt>
                <c:pt idx="14">
                  <c:v>Huancavelica</c:v>
                </c:pt>
                <c:pt idx="15">
                  <c:v>Apurímac</c:v>
                </c:pt>
                <c:pt idx="16">
                  <c:v>Ica</c:v>
                </c:pt>
                <c:pt idx="17">
                  <c:v>La Libertad</c:v>
                </c:pt>
                <c:pt idx="18">
                  <c:v>Lambayeque</c:v>
                </c:pt>
                <c:pt idx="19">
                  <c:v>Moquegua</c:v>
                </c:pt>
                <c:pt idx="20">
                  <c:v>Pasco</c:v>
                </c:pt>
                <c:pt idx="21">
                  <c:v>Tacna</c:v>
                </c:pt>
              </c:strCache>
            </c:strRef>
          </c:cat>
          <c:val>
            <c:numRef>
              <c:f>'AHR Dpto'!$P$7:$P$28</c:f>
              <c:numCache>
                <c:formatCode>0%</c:formatCode>
                <c:ptCount val="22"/>
                <c:pt idx="0">
                  <c:v>0.9999996293220389</c:v>
                </c:pt>
                <c:pt idx="1">
                  <c:v>0.90818495712612601</c:v>
                </c:pt>
                <c:pt idx="2">
                  <c:v>0.77541186812621199</c:v>
                </c:pt>
                <c:pt idx="3">
                  <c:v>0.74411054093586781</c:v>
                </c:pt>
                <c:pt idx="4">
                  <c:v>0.6730323646499029</c:v>
                </c:pt>
                <c:pt idx="5">
                  <c:v>0.61577636062523089</c:v>
                </c:pt>
                <c:pt idx="6">
                  <c:v>0.50485853878936437</c:v>
                </c:pt>
                <c:pt idx="7">
                  <c:v>0.49624039955594362</c:v>
                </c:pt>
                <c:pt idx="8">
                  <c:v>0.48264257715158349</c:v>
                </c:pt>
                <c:pt idx="9">
                  <c:v>0.34120957785873268</c:v>
                </c:pt>
                <c:pt idx="10">
                  <c:v>0.21295014235795898</c:v>
                </c:pt>
                <c:pt idx="11">
                  <c:v>0.21196049007542522</c:v>
                </c:pt>
                <c:pt idx="12">
                  <c:v>0.14851378466066625</c:v>
                </c:pt>
                <c:pt idx="13">
                  <c:v>9.7222711129055367E-2</c:v>
                </c:pt>
                <c:pt idx="14">
                  <c:v>4.6929750096358275E-2</c:v>
                </c:pt>
                <c:pt idx="15">
                  <c:v>6.2558310375426817E-4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882192"/>
        <c:axId val="274881800"/>
      </c:lineChart>
      <c:catAx>
        <c:axId val="274881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4881408"/>
        <c:crosses val="autoZero"/>
        <c:auto val="1"/>
        <c:lblAlgn val="ctr"/>
        <c:lblOffset val="100"/>
        <c:noMultiLvlLbl val="0"/>
      </c:catAx>
      <c:valAx>
        <c:axId val="2748814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48810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48818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4882192"/>
        <c:crosses val="max"/>
        <c:crossBetween val="between"/>
      </c:valAx>
      <c:catAx>
        <c:axId val="274882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48818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'SRAO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'SRAO Dpto'!$N$7:$N$22</c:f>
              <c:strCache>
                <c:ptCount val="16"/>
                <c:pt idx="0">
                  <c:v>Piura</c:v>
                </c:pt>
                <c:pt idx="1">
                  <c:v>San Martín</c:v>
                </c:pt>
                <c:pt idx="2">
                  <c:v>La Libertad</c:v>
                </c:pt>
                <c:pt idx="3">
                  <c:v>Cusco</c:v>
                </c:pt>
                <c:pt idx="4">
                  <c:v>Lambayeque</c:v>
                </c:pt>
                <c:pt idx="5">
                  <c:v>Arequipa</c:v>
                </c:pt>
                <c:pt idx="6">
                  <c:v>Junín</c:v>
                </c:pt>
                <c:pt idx="7">
                  <c:v>Ancash</c:v>
                </c:pt>
                <c:pt idx="8">
                  <c:v>Tacna</c:v>
                </c:pt>
                <c:pt idx="9">
                  <c:v>Ica</c:v>
                </c:pt>
                <c:pt idx="10">
                  <c:v>Loreto</c:v>
                </c:pt>
                <c:pt idx="11">
                  <c:v>Lima</c:v>
                </c:pt>
                <c:pt idx="12">
                  <c:v>Ucayali</c:v>
                </c:pt>
                <c:pt idx="13">
                  <c:v>Puno</c:v>
                </c:pt>
                <c:pt idx="14">
                  <c:v>Amazonas</c:v>
                </c:pt>
                <c:pt idx="15">
                  <c:v>Cajamarca</c:v>
                </c:pt>
              </c:strCache>
            </c:strRef>
          </c:cat>
          <c:val>
            <c:numRef>
              <c:f>'SRAO Dpto'!$O$7:$O$22</c:f>
              <c:numCache>
                <c:formatCode>#,##0.0</c:formatCode>
                <c:ptCount val="16"/>
                <c:pt idx="0">
                  <c:v>7.7835341723808726</c:v>
                </c:pt>
                <c:pt idx="1">
                  <c:v>5.1269751958528813</c:v>
                </c:pt>
                <c:pt idx="2">
                  <c:v>9.1579124655793578</c:v>
                </c:pt>
                <c:pt idx="3">
                  <c:v>7.0479987842232008</c:v>
                </c:pt>
                <c:pt idx="4">
                  <c:v>8.3614124182644058</c:v>
                </c:pt>
                <c:pt idx="5">
                  <c:v>9.1070157684675745</c:v>
                </c:pt>
                <c:pt idx="6">
                  <c:v>6.9109758825687742</c:v>
                </c:pt>
                <c:pt idx="7">
                  <c:v>4.9239590466484042</c:v>
                </c:pt>
                <c:pt idx="8">
                  <c:v>6.6578155271626418</c:v>
                </c:pt>
                <c:pt idx="9">
                  <c:v>5.681900884290326</c:v>
                </c:pt>
                <c:pt idx="10">
                  <c:v>2.8849578420194435</c:v>
                </c:pt>
                <c:pt idx="11">
                  <c:v>95.471183490303986</c:v>
                </c:pt>
                <c:pt idx="12">
                  <c:v>2.4659790484386113</c:v>
                </c:pt>
                <c:pt idx="13">
                  <c:v>4.5999999999999999E-2</c:v>
                </c:pt>
                <c:pt idx="14">
                  <c:v>8.2882478833198547E-2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882976"/>
        <c:axId val="274883368"/>
      </c:barChart>
      <c:lineChart>
        <c:grouping val="standard"/>
        <c:varyColors val="0"/>
        <c:ser>
          <c:idx val="1"/>
          <c:order val="1"/>
          <c:tx>
            <c:strRef>
              <c:f>'SRAO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'SRAO Dpto'!$N$7:$N$22</c:f>
              <c:strCache>
                <c:ptCount val="16"/>
                <c:pt idx="0">
                  <c:v>Piura</c:v>
                </c:pt>
                <c:pt idx="1">
                  <c:v>San Martín</c:v>
                </c:pt>
                <c:pt idx="2">
                  <c:v>La Libertad</c:v>
                </c:pt>
                <c:pt idx="3">
                  <c:v>Cusco</c:v>
                </c:pt>
                <c:pt idx="4">
                  <c:v>Lambayeque</c:v>
                </c:pt>
                <c:pt idx="5">
                  <c:v>Arequipa</c:v>
                </c:pt>
                <c:pt idx="6">
                  <c:v>Junín</c:v>
                </c:pt>
                <c:pt idx="7">
                  <c:v>Ancash</c:v>
                </c:pt>
                <c:pt idx="8">
                  <c:v>Tacna</c:v>
                </c:pt>
                <c:pt idx="9">
                  <c:v>Ica</c:v>
                </c:pt>
                <c:pt idx="10">
                  <c:v>Loreto</c:v>
                </c:pt>
                <c:pt idx="11">
                  <c:v>Lima</c:v>
                </c:pt>
                <c:pt idx="12">
                  <c:v>Ucayali</c:v>
                </c:pt>
                <c:pt idx="13">
                  <c:v>Puno</c:v>
                </c:pt>
                <c:pt idx="14">
                  <c:v>Amazonas</c:v>
                </c:pt>
                <c:pt idx="15">
                  <c:v>Cajamarca</c:v>
                </c:pt>
              </c:strCache>
            </c:strRef>
          </c:cat>
          <c:val>
            <c:numRef>
              <c:f>'SRAO Dpto'!$P$7:$P$22</c:f>
              <c:numCache>
                <c:formatCode>0%</c:formatCode>
                <c:ptCount val="16"/>
                <c:pt idx="0">
                  <c:v>0.38403192887587578</c:v>
                </c:pt>
                <c:pt idx="1">
                  <c:v>0.36444715798813687</c:v>
                </c:pt>
                <c:pt idx="2">
                  <c:v>0.34197158268819183</c:v>
                </c:pt>
                <c:pt idx="3">
                  <c:v>0.33145027646443509</c:v>
                </c:pt>
                <c:pt idx="4">
                  <c:v>0.31946600184633933</c:v>
                </c:pt>
                <c:pt idx="5">
                  <c:v>0.30640675560850317</c:v>
                </c:pt>
                <c:pt idx="6">
                  <c:v>0.30561606672159203</c:v>
                </c:pt>
                <c:pt idx="7">
                  <c:v>0.29913566125559554</c:v>
                </c:pt>
                <c:pt idx="8">
                  <c:v>0.2964811691907292</c:v>
                </c:pt>
                <c:pt idx="9">
                  <c:v>0.28951812400245597</c:v>
                </c:pt>
                <c:pt idx="10">
                  <c:v>0.27963526131201183</c:v>
                </c:pt>
                <c:pt idx="11">
                  <c:v>0.26196349423388093</c:v>
                </c:pt>
                <c:pt idx="12">
                  <c:v>0.25397365535859218</c:v>
                </c:pt>
                <c:pt idx="13">
                  <c:v>0.19166666666666668</c:v>
                </c:pt>
                <c:pt idx="14">
                  <c:v>0.1380751008014689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884152"/>
        <c:axId val="274883760"/>
      </c:lineChart>
      <c:catAx>
        <c:axId val="2748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4883368"/>
        <c:crosses val="autoZero"/>
        <c:auto val="1"/>
        <c:lblAlgn val="ctr"/>
        <c:lblOffset val="100"/>
        <c:noMultiLvlLbl val="0"/>
      </c:catAx>
      <c:valAx>
        <c:axId val="2748833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48829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48837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4884152"/>
        <c:crosses val="max"/>
        <c:crossBetween val="between"/>
      </c:valAx>
      <c:catAx>
        <c:axId val="274884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48837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'PC Dpto'!$O$7</c:f>
              <c:numCache>
                <c:formatCode>#,##0.0</c:formatCode>
                <c:ptCount val="1"/>
                <c:pt idx="0">
                  <c:v>8.7551138272478717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884936"/>
        <c:axId val="274647456"/>
      </c:barChart>
      <c:lineChart>
        <c:grouping val="standard"/>
        <c:varyColors val="0"/>
        <c:ser>
          <c:idx val="1"/>
          <c:order val="1"/>
          <c:tx>
            <c:strRef>
              <c:f>'PC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'PC Dpto'!$P$7</c:f>
              <c:numCache>
                <c:formatCode>0%</c:formatCode>
                <c:ptCount val="1"/>
                <c:pt idx="0">
                  <c:v>0.28177035564807124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648240"/>
        <c:axId val="274647848"/>
      </c:lineChart>
      <c:catAx>
        <c:axId val="274884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4647456"/>
        <c:crosses val="autoZero"/>
        <c:auto val="1"/>
        <c:lblAlgn val="ctr"/>
        <c:lblOffset val="100"/>
        <c:noMultiLvlLbl val="0"/>
      </c:catAx>
      <c:valAx>
        <c:axId val="2746474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48849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46478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4648240"/>
        <c:crosses val="max"/>
        <c:crossBetween val="between"/>
      </c:valAx>
      <c:catAx>
        <c:axId val="274648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46478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'AEQW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'AEQW Dpto'!$N$7:$N$30</c:f>
              <c:strCache>
                <c:ptCount val="24"/>
                <c:pt idx="0">
                  <c:v>Arequipa</c:v>
                </c:pt>
                <c:pt idx="1">
                  <c:v>Huánuco</c:v>
                </c:pt>
                <c:pt idx="2">
                  <c:v>Tacna</c:v>
                </c:pt>
                <c:pt idx="3">
                  <c:v>Cajamarca</c:v>
                </c:pt>
                <c:pt idx="4">
                  <c:v>Lima</c:v>
                </c:pt>
                <c:pt idx="5">
                  <c:v>La Libertad</c:v>
                </c:pt>
                <c:pt idx="6">
                  <c:v>Apurímac</c:v>
                </c:pt>
                <c:pt idx="7">
                  <c:v>San Martín</c:v>
                </c:pt>
                <c:pt idx="8">
                  <c:v>Lambayeque</c:v>
                </c:pt>
                <c:pt idx="9">
                  <c:v>Tumbes</c:v>
                </c:pt>
                <c:pt idx="10">
                  <c:v>Piura</c:v>
                </c:pt>
                <c:pt idx="11">
                  <c:v>Madre de Dios</c:v>
                </c:pt>
                <c:pt idx="12">
                  <c:v>Huancavelica</c:v>
                </c:pt>
                <c:pt idx="13">
                  <c:v>Ancash</c:v>
                </c:pt>
                <c:pt idx="14">
                  <c:v>Moquegua</c:v>
                </c:pt>
                <c:pt idx="15">
                  <c:v>Ayacucho</c:v>
                </c:pt>
                <c:pt idx="16">
                  <c:v>Amazonas</c:v>
                </c:pt>
                <c:pt idx="17">
                  <c:v>Junín</c:v>
                </c:pt>
                <c:pt idx="18">
                  <c:v>Pasco</c:v>
                </c:pt>
                <c:pt idx="19">
                  <c:v>Ucayali</c:v>
                </c:pt>
                <c:pt idx="20">
                  <c:v>Ica</c:v>
                </c:pt>
                <c:pt idx="21">
                  <c:v>Puno</c:v>
                </c:pt>
                <c:pt idx="22">
                  <c:v>Loreto</c:v>
                </c:pt>
                <c:pt idx="23">
                  <c:v>Cusco</c:v>
                </c:pt>
              </c:strCache>
            </c:strRef>
          </c:cat>
          <c:val>
            <c:numRef>
              <c:f>'AEQW Dpto'!$O$7:$O$30</c:f>
              <c:numCache>
                <c:formatCode>#,##0.0</c:formatCode>
                <c:ptCount val="24"/>
                <c:pt idx="0">
                  <c:v>4.9142577102916443</c:v>
                </c:pt>
                <c:pt idx="1">
                  <c:v>10.258917085730289</c:v>
                </c:pt>
                <c:pt idx="2">
                  <c:v>1.0135542822423709</c:v>
                </c:pt>
                <c:pt idx="3">
                  <c:v>11.925452469075189</c:v>
                </c:pt>
                <c:pt idx="4">
                  <c:v>27.476389526623855</c:v>
                </c:pt>
                <c:pt idx="5">
                  <c:v>8.4922679917937245</c:v>
                </c:pt>
                <c:pt idx="6">
                  <c:v>3.584859060616882</c:v>
                </c:pt>
                <c:pt idx="7">
                  <c:v>3.2385529527103367</c:v>
                </c:pt>
                <c:pt idx="8">
                  <c:v>2.1748853129590549</c:v>
                </c:pt>
                <c:pt idx="9">
                  <c:v>0.66479913437207816</c:v>
                </c:pt>
                <c:pt idx="10">
                  <c:v>4.1347695961015498</c:v>
                </c:pt>
                <c:pt idx="11">
                  <c:v>0.46495064123720464</c:v>
                </c:pt>
                <c:pt idx="12">
                  <c:v>2.4273393333737325</c:v>
                </c:pt>
                <c:pt idx="13">
                  <c:v>1.9039651743211361</c:v>
                </c:pt>
                <c:pt idx="14">
                  <c:v>0.20800531707294467</c:v>
                </c:pt>
                <c:pt idx="15">
                  <c:v>1.6630837974118471</c:v>
                </c:pt>
                <c:pt idx="16">
                  <c:v>1.3247988581924153</c:v>
                </c:pt>
                <c:pt idx="17">
                  <c:v>1.3521107547963034</c:v>
                </c:pt>
                <c:pt idx="18">
                  <c:v>0.55477220740893984</c:v>
                </c:pt>
                <c:pt idx="19">
                  <c:v>0.99154320249939953</c:v>
                </c:pt>
                <c:pt idx="20">
                  <c:v>0.60418463482209139</c:v>
                </c:pt>
                <c:pt idx="21">
                  <c:v>1.6336894782181501</c:v>
                </c:pt>
                <c:pt idx="22">
                  <c:v>1.7295592492111016</c:v>
                </c:pt>
                <c:pt idx="23">
                  <c:v>1.0174610678449774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650592"/>
        <c:axId val="274650984"/>
      </c:barChart>
      <c:lineChart>
        <c:grouping val="standard"/>
        <c:varyColors val="0"/>
        <c:ser>
          <c:idx val="1"/>
          <c:order val="1"/>
          <c:tx>
            <c:strRef>
              <c:f>'AEQW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'AEQW Dpto'!$N$7:$N$30</c:f>
              <c:strCache>
                <c:ptCount val="24"/>
                <c:pt idx="0">
                  <c:v>Arequipa</c:v>
                </c:pt>
                <c:pt idx="1">
                  <c:v>Huánuco</c:v>
                </c:pt>
                <c:pt idx="2">
                  <c:v>Tacna</c:v>
                </c:pt>
                <c:pt idx="3">
                  <c:v>Cajamarca</c:v>
                </c:pt>
                <c:pt idx="4">
                  <c:v>Lima</c:v>
                </c:pt>
                <c:pt idx="5">
                  <c:v>La Libertad</c:v>
                </c:pt>
                <c:pt idx="6">
                  <c:v>Apurímac</c:v>
                </c:pt>
                <c:pt idx="7">
                  <c:v>San Martín</c:v>
                </c:pt>
                <c:pt idx="8">
                  <c:v>Lambayeque</c:v>
                </c:pt>
                <c:pt idx="9">
                  <c:v>Tumbes</c:v>
                </c:pt>
                <c:pt idx="10">
                  <c:v>Piura</c:v>
                </c:pt>
                <c:pt idx="11">
                  <c:v>Madre de Dios</c:v>
                </c:pt>
                <c:pt idx="12">
                  <c:v>Huancavelica</c:v>
                </c:pt>
                <c:pt idx="13">
                  <c:v>Ancash</c:v>
                </c:pt>
                <c:pt idx="14">
                  <c:v>Moquegua</c:v>
                </c:pt>
                <c:pt idx="15">
                  <c:v>Ayacucho</c:v>
                </c:pt>
                <c:pt idx="16">
                  <c:v>Amazonas</c:v>
                </c:pt>
                <c:pt idx="17">
                  <c:v>Junín</c:v>
                </c:pt>
                <c:pt idx="18">
                  <c:v>Pasco</c:v>
                </c:pt>
                <c:pt idx="19">
                  <c:v>Ucayali</c:v>
                </c:pt>
                <c:pt idx="20">
                  <c:v>Ica</c:v>
                </c:pt>
                <c:pt idx="21">
                  <c:v>Puno</c:v>
                </c:pt>
                <c:pt idx="22">
                  <c:v>Loreto</c:v>
                </c:pt>
                <c:pt idx="23">
                  <c:v>Cusco</c:v>
                </c:pt>
              </c:strCache>
            </c:strRef>
          </c:cat>
          <c:val>
            <c:numRef>
              <c:f>'AEQW Dpto'!$P$7:$P$30</c:f>
              <c:numCache>
                <c:formatCode>0%</c:formatCode>
                <c:ptCount val="24"/>
                <c:pt idx="0">
                  <c:v>0.16378275088439029</c:v>
                </c:pt>
                <c:pt idx="1">
                  <c:v>0.13365016916061437</c:v>
                </c:pt>
                <c:pt idx="2">
                  <c:v>0.12373065763593601</c:v>
                </c:pt>
                <c:pt idx="3">
                  <c:v>0.11468185742204977</c:v>
                </c:pt>
                <c:pt idx="4">
                  <c:v>0.11364480541108969</c:v>
                </c:pt>
                <c:pt idx="5">
                  <c:v>0.10539830542191296</c:v>
                </c:pt>
                <c:pt idx="6">
                  <c:v>7.4551548269166962E-2</c:v>
                </c:pt>
                <c:pt idx="7">
                  <c:v>6.4280039261497585E-2</c:v>
                </c:pt>
                <c:pt idx="8">
                  <c:v>5.7692785314728871E-2</c:v>
                </c:pt>
                <c:pt idx="9">
                  <c:v>5.1942724037829964E-2</c:v>
                </c:pt>
                <c:pt idx="10">
                  <c:v>5.1723436450696748E-2</c:v>
                </c:pt>
                <c:pt idx="11">
                  <c:v>5.109779510347684E-2</c:v>
                </c:pt>
                <c:pt idx="12">
                  <c:v>4.7514683172824854E-2</c:v>
                </c:pt>
                <c:pt idx="13">
                  <c:v>3.3299427710204756E-2</c:v>
                </c:pt>
                <c:pt idx="14">
                  <c:v>3.1403015710458414E-2</c:v>
                </c:pt>
                <c:pt idx="15">
                  <c:v>2.9372959316453919E-2</c:v>
                </c:pt>
                <c:pt idx="16">
                  <c:v>2.7441187210854975E-2</c:v>
                </c:pt>
                <c:pt idx="17">
                  <c:v>2.2980823373463251E-2</c:v>
                </c:pt>
                <c:pt idx="18">
                  <c:v>2.2899435295450112E-2</c:v>
                </c:pt>
                <c:pt idx="19">
                  <c:v>2.2587264766094732E-2</c:v>
                </c:pt>
                <c:pt idx="20">
                  <c:v>2.0186790187062376E-2</c:v>
                </c:pt>
                <c:pt idx="21">
                  <c:v>1.9338959841103322E-2</c:v>
                </c:pt>
                <c:pt idx="22">
                  <c:v>1.5551052556298224E-2</c:v>
                </c:pt>
                <c:pt idx="23">
                  <c:v>1.3357954762877678E-2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651768"/>
        <c:axId val="274651376"/>
      </c:lineChart>
      <c:catAx>
        <c:axId val="27465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4650984"/>
        <c:crosses val="autoZero"/>
        <c:auto val="1"/>
        <c:lblAlgn val="ctr"/>
        <c:lblOffset val="100"/>
        <c:noMultiLvlLbl val="0"/>
      </c:catAx>
      <c:valAx>
        <c:axId val="2746509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46505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46513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4651768"/>
        <c:crosses val="max"/>
        <c:crossBetween val="between"/>
      </c:valAx>
      <c:catAx>
        <c:axId val="274651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46513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'PROE Dpto'!$N$7:$N$30</c:f>
              <c:strCache>
                <c:ptCount val="24"/>
                <c:pt idx="0">
                  <c:v>Huancavelica</c:v>
                </c:pt>
                <c:pt idx="1">
                  <c:v>Lima</c:v>
                </c:pt>
                <c:pt idx="2">
                  <c:v>La Libertad</c:v>
                </c:pt>
                <c:pt idx="3">
                  <c:v>Junín</c:v>
                </c:pt>
                <c:pt idx="4">
                  <c:v>Piura</c:v>
                </c:pt>
                <c:pt idx="5">
                  <c:v>Ancash</c:v>
                </c:pt>
                <c:pt idx="6">
                  <c:v>Puno</c:v>
                </c:pt>
                <c:pt idx="7">
                  <c:v>Tumbes</c:v>
                </c:pt>
                <c:pt idx="8">
                  <c:v>Huánuco</c:v>
                </c:pt>
                <c:pt idx="9">
                  <c:v>Cusco</c:v>
                </c:pt>
                <c:pt idx="10">
                  <c:v>Loreto</c:v>
                </c:pt>
                <c:pt idx="11">
                  <c:v>Arequipa</c:v>
                </c:pt>
                <c:pt idx="12">
                  <c:v>Apurímac</c:v>
                </c:pt>
                <c:pt idx="13">
                  <c:v>San Martín</c:v>
                </c:pt>
                <c:pt idx="14">
                  <c:v>Cajamarca</c:v>
                </c:pt>
                <c:pt idx="15">
                  <c:v>Moquegua</c:v>
                </c:pt>
                <c:pt idx="16">
                  <c:v>Lambayeque</c:v>
                </c:pt>
                <c:pt idx="17">
                  <c:v>Ayacucho</c:v>
                </c:pt>
                <c:pt idx="18">
                  <c:v>Ucayali</c:v>
                </c:pt>
                <c:pt idx="19">
                  <c:v>Ica</c:v>
                </c:pt>
                <c:pt idx="20">
                  <c:v>Tacna</c:v>
                </c:pt>
                <c:pt idx="21">
                  <c:v>Amazonas</c:v>
                </c:pt>
                <c:pt idx="22">
                  <c:v>Madre de Dios</c:v>
                </c:pt>
                <c:pt idx="23">
                  <c:v>Pasco</c:v>
                </c:pt>
              </c:strCache>
            </c:strRef>
          </c:cat>
          <c:val>
            <c:numRef>
              <c:f>'PROE Dpto'!$O$7:$O$30</c:f>
              <c:numCache>
                <c:formatCode>#,##0.0</c:formatCode>
                <c:ptCount val="24"/>
                <c:pt idx="0">
                  <c:v>3.9895549728082867E-2</c:v>
                </c:pt>
                <c:pt idx="1">
                  <c:v>10.073791729225167</c:v>
                </c:pt>
                <c:pt idx="2">
                  <c:v>0.74011744773266397</c:v>
                </c:pt>
                <c:pt idx="3">
                  <c:v>0.27649355066778164</c:v>
                </c:pt>
                <c:pt idx="4">
                  <c:v>0.5311557735301542</c:v>
                </c:pt>
                <c:pt idx="5">
                  <c:v>0.89264700052836321</c:v>
                </c:pt>
                <c:pt idx="6">
                  <c:v>0.36474734847352192</c:v>
                </c:pt>
                <c:pt idx="7">
                  <c:v>0.17577552178063122</c:v>
                </c:pt>
                <c:pt idx="8">
                  <c:v>0.14072923992622605</c:v>
                </c:pt>
                <c:pt idx="9">
                  <c:v>0.27992423918962761</c:v>
                </c:pt>
                <c:pt idx="10">
                  <c:v>0.28183768025940253</c:v>
                </c:pt>
                <c:pt idx="11">
                  <c:v>0.62233757120868827</c:v>
                </c:pt>
                <c:pt idx="12">
                  <c:v>0.10866015000000001</c:v>
                </c:pt>
                <c:pt idx="13">
                  <c:v>0.1745248389959993</c:v>
                </c:pt>
                <c:pt idx="14">
                  <c:v>0.20359177027073569</c:v>
                </c:pt>
                <c:pt idx="15">
                  <c:v>8.5076150139010695E-2</c:v>
                </c:pt>
                <c:pt idx="16">
                  <c:v>0.33412834853715723</c:v>
                </c:pt>
                <c:pt idx="17">
                  <c:v>0.16225089844725196</c:v>
                </c:pt>
                <c:pt idx="18">
                  <c:v>0.1094418500415979</c:v>
                </c:pt>
                <c:pt idx="19">
                  <c:v>0.25157578019075566</c:v>
                </c:pt>
                <c:pt idx="20">
                  <c:v>9.6794299857182617E-2</c:v>
                </c:pt>
                <c:pt idx="21">
                  <c:v>6.2457950000000005E-2</c:v>
                </c:pt>
                <c:pt idx="22">
                  <c:v>4.24839500949949E-2</c:v>
                </c:pt>
                <c:pt idx="23">
                  <c:v>3.5904350000000002E-2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653336"/>
        <c:axId val="274653728"/>
      </c:barChart>
      <c:lineChart>
        <c:grouping val="standard"/>
        <c:varyColors val="0"/>
        <c:ser>
          <c:idx val="1"/>
          <c:order val="1"/>
          <c:tx>
            <c:strRef>
              <c:f>'PROE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'PROE Dpto'!$N$7:$N$30</c:f>
              <c:strCache>
                <c:ptCount val="24"/>
                <c:pt idx="0">
                  <c:v>Huancavelica</c:v>
                </c:pt>
                <c:pt idx="1">
                  <c:v>Lima</c:v>
                </c:pt>
                <c:pt idx="2">
                  <c:v>La Libertad</c:v>
                </c:pt>
                <c:pt idx="3">
                  <c:v>Junín</c:v>
                </c:pt>
                <c:pt idx="4">
                  <c:v>Piura</c:v>
                </c:pt>
                <c:pt idx="5">
                  <c:v>Ancash</c:v>
                </c:pt>
                <c:pt idx="6">
                  <c:v>Puno</c:v>
                </c:pt>
                <c:pt idx="7">
                  <c:v>Tumbes</c:v>
                </c:pt>
                <c:pt idx="8">
                  <c:v>Huánuco</c:v>
                </c:pt>
                <c:pt idx="9">
                  <c:v>Cusco</c:v>
                </c:pt>
                <c:pt idx="10">
                  <c:v>Loreto</c:v>
                </c:pt>
                <c:pt idx="11">
                  <c:v>Arequipa</c:v>
                </c:pt>
                <c:pt idx="12">
                  <c:v>Apurímac</c:v>
                </c:pt>
                <c:pt idx="13">
                  <c:v>San Martín</c:v>
                </c:pt>
                <c:pt idx="14">
                  <c:v>Cajamarca</c:v>
                </c:pt>
                <c:pt idx="15">
                  <c:v>Moquegua</c:v>
                </c:pt>
                <c:pt idx="16">
                  <c:v>Lambayeque</c:v>
                </c:pt>
                <c:pt idx="17">
                  <c:v>Ayacucho</c:v>
                </c:pt>
                <c:pt idx="18">
                  <c:v>Ucayali</c:v>
                </c:pt>
                <c:pt idx="19">
                  <c:v>Ica</c:v>
                </c:pt>
                <c:pt idx="20">
                  <c:v>Tacna</c:v>
                </c:pt>
                <c:pt idx="21">
                  <c:v>Amazonas</c:v>
                </c:pt>
                <c:pt idx="22">
                  <c:v>Madre de Dios</c:v>
                </c:pt>
                <c:pt idx="23">
                  <c:v>Pasco</c:v>
                </c:pt>
              </c:strCache>
            </c:strRef>
          </c:cat>
          <c:val>
            <c:numRef>
              <c:f>'PROE Dpto'!$P$7:$P$30</c:f>
              <c:numCache>
                <c:formatCode>0%</c:formatCode>
                <c:ptCount val="24"/>
                <c:pt idx="0">
                  <c:v>0.37346991058266743</c:v>
                </c:pt>
                <c:pt idx="1">
                  <c:v>0.3477780695475638</c:v>
                </c:pt>
                <c:pt idx="2">
                  <c:v>0.3464113026988947</c:v>
                </c:pt>
                <c:pt idx="3">
                  <c:v>0.31228094721908928</c:v>
                </c:pt>
                <c:pt idx="4">
                  <c:v>0.2946231640847945</c:v>
                </c:pt>
                <c:pt idx="5">
                  <c:v>0.29251558696600138</c:v>
                </c:pt>
                <c:pt idx="6">
                  <c:v>0.28547495118011934</c:v>
                </c:pt>
                <c:pt idx="7">
                  <c:v>0.26909331670881398</c:v>
                </c:pt>
                <c:pt idx="8">
                  <c:v>0.25373626994350451</c:v>
                </c:pt>
                <c:pt idx="9">
                  <c:v>0.24890318619140644</c:v>
                </c:pt>
                <c:pt idx="10">
                  <c:v>0.23317074806481131</c:v>
                </c:pt>
                <c:pt idx="11">
                  <c:v>0.22650950067140319</c:v>
                </c:pt>
                <c:pt idx="12">
                  <c:v>0.22489242805252863</c:v>
                </c:pt>
                <c:pt idx="13">
                  <c:v>0.21234573847595092</c:v>
                </c:pt>
                <c:pt idx="14">
                  <c:v>0.18454606293740652</c:v>
                </c:pt>
                <c:pt idx="15">
                  <c:v>0.16886755591263802</c:v>
                </c:pt>
                <c:pt idx="16">
                  <c:v>0.1660950098858944</c:v>
                </c:pt>
                <c:pt idx="17">
                  <c:v>0.1612763057317152</c:v>
                </c:pt>
                <c:pt idx="18">
                  <c:v>0.16124742167845046</c:v>
                </c:pt>
                <c:pt idx="19">
                  <c:v>0.148157790393525</c:v>
                </c:pt>
                <c:pt idx="20">
                  <c:v>0.13373128081103211</c:v>
                </c:pt>
                <c:pt idx="21">
                  <c:v>0.12976792262702447</c:v>
                </c:pt>
                <c:pt idx="22">
                  <c:v>7.9083016593221783E-2</c:v>
                </c:pt>
                <c:pt idx="23">
                  <c:v>7.2473865134201704E-2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654512"/>
        <c:axId val="274654120"/>
      </c:lineChart>
      <c:catAx>
        <c:axId val="274653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4653728"/>
        <c:crosses val="autoZero"/>
        <c:auto val="1"/>
        <c:lblAlgn val="ctr"/>
        <c:lblOffset val="100"/>
        <c:noMultiLvlLbl val="0"/>
      </c:catAx>
      <c:valAx>
        <c:axId val="27465372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46533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46541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4654512"/>
        <c:crosses val="max"/>
        <c:crossBetween val="between"/>
      </c:valAx>
      <c:catAx>
        <c:axId val="274654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46541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'AONA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'AONA Dpto'!$N$7:$N$29</c:f>
              <c:strCache>
                <c:ptCount val="23"/>
                <c:pt idx="0">
                  <c:v>Tacna</c:v>
                </c:pt>
                <c:pt idx="1">
                  <c:v>La Libertad</c:v>
                </c:pt>
                <c:pt idx="2">
                  <c:v>Huánuco</c:v>
                </c:pt>
                <c:pt idx="3">
                  <c:v>Ica</c:v>
                </c:pt>
                <c:pt idx="4">
                  <c:v>Lambayeque</c:v>
                </c:pt>
                <c:pt idx="5">
                  <c:v>Pasco</c:v>
                </c:pt>
                <c:pt idx="6">
                  <c:v>Apurímac</c:v>
                </c:pt>
                <c:pt idx="7">
                  <c:v>Cajamarca</c:v>
                </c:pt>
                <c:pt idx="8">
                  <c:v>Provincia Constitucional del Callao</c:v>
                </c:pt>
                <c:pt idx="9">
                  <c:v>Puno</c:v>
                </c:pt>
                <c:pt idx="10">
                  <c:v>Junín</c:v>
                </c:pt>
                <c:pt idx="11">
                  <c:v>Arequipa</c:v>
                </c:pt>
                <c:pt idx="12">
                  <c:v>Lima</c:v>
                </c:pt>
                <c:pt idx="13">
                  <c:v>Huancavelica</c:v>
                </c:pt>
                <c:pt idx="14">
                  <c:v>Cusco</c:v>
                </c:pt>
                <c:pt idx="15">
                  <c:v>Loreto</c:v>
                </c:pt>
                <c:pt idx="16">
                  <c:v>Tumbes</c:v>
                </c:pt>
                <c:pt idx="17">
                  <c:v>Ayacucho</c:v>
                </c:pt>
                <c:pt idx="18">
                  <c:v>Ucayali</c:v>
                </c:pt>
                <c:pt idx="19">
                  <c:v>Ancash</c:v>
                </c:pt>
                <c:pt idx="20">
                  <c:v>Piura</c:v>
                </c:pt>
                <c:pt idx="21">
                  <c:v>Moquegua</c:v>
                </c:pt>
                <c:pt idx="22">
                  <c:v>Madre de Dios</c:v>
                </c:pt>
              </c:strCache>
            </c:strRef>
          </c:cat>
          <c:val>
            <c:numRef>
              <c:f>'AONA Dpto'!$O$7:$O$29</c:f>
              <c:numCache>
                <c:formatCode>#,##0.0</c:formatCode>
                <c:ptCount val="23"/>
                <c:pt idx="0">
                  <c:v>0.56008563984027471</c:v>
                </c:pt>
                <c:pt idx="1">
                  <c:v>0.91954292841728613</c:v>
                </c:pt>
                <c:pt idx="2">
                  <c:v>0.92119884481713132</c:v>
                </c:pt>
                <c:pt idx="3">
                  <c:v>1.1226046824148992</c:v>
                </c:pt>
                <c:pt idx="4">
                  <c:v>1.2527812467911099</c:v>
                </c:pt>
                <c:pt idx="5">
                  <c:v>7.6958509630959335E-2</c:v>
                </c:pt>
                <c:pt idx="6">
                  <c:v>6.3642918785028743E-2</c:v>
                </c:pt>
                <c:pt idx="7">
                  <c:v>0.10672643040897982</c:v>
                </c:pt>
                <c:pt idx="8">
                  <c:v>1.3215014114821795</c:v>
                </c:pt>
                <c:pt idx="9">
                  <c:v>1.3907769259438398</c:v>
                </c:pt>
                <c:pt idx="10">
                  <c:v>1.0474909402567241</c:v>
                </c:pt>
                <c:pt idx="11">
                  <c:v>1.4939096145855952</c:v>
                </c:pt>
                <c:pt idx="12">
                  <c:v>17.919377262707197</c:v>
                </c:pt>
                <c:pt idx="13">
                  <c:v>6.0150299410843024E-2</c:v>
                </c:pt>
                <c:pt idx="14">
                  <c:v>1.4203668323097665</c:v>
                </c:pt>
                <c:pt idx="15">
                  <c:v>0.51668785927827676</c:v>
                </c:pt>
                <c:pt idx="16">
                  <c:v>0.23646125097405163</c:v>
                </c:pt>
                <c:pt idx="17">
                  <c:v>0.31140393230486507</c:v>
                </c:pt>
                <c:pt idx="18">
                  <c:v>4.0184200955508814E-2</c:v>
                </c:pt>
                <c:pt idx="19">
                  <c:v>0.52976500267771431</c:v>
                </c:pt>
                <c:pt idx="20">
                  <c:v>0.40309961351430035</c:v>
                </c:pt>
                <c:pt idx="21">
                  <c:v>0.11483131143735949</c:v>
                </c:pt>
                <c:pt idx="22">
                  <c:v>0.1468857291650745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649024"/>
        <c:axId val="274654904"/>
      </c:barChart>
      <c:lineChart>
        <c:grouping val="standard"/>
        <c:varyColors val="0"/>
        <c:ser>
          <c:idx val="1"/>
          <c:order val="1"/>
          <c:tx>
            <c:strRef>
              <c:f>'AONA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'AONA Dpto'!$N$7:$N$29</c:f>
              <c:strCache>
                <c:ptCount val="23"/>
                <c:pt idx="0">
                  <c:v>Tacna</c:v>
                </c:pt>
                <c:pt idx="1">
                  <c:v>La Libertad</c:v>
                </c:pt>
                <c:pt idx="2">
                  <c:v>Huánuco</c:v>
                </c:pt>
                <c:pt idx="3">
                  <c:v>Ica</c:v>
                </c:pt>
                <c:pt idx="4">
                  <c:v>Lambayeque</c:v>
                </c:pt>
                <c:pt idx="5">
                  <c:v>Pasco</c:v>
                </c:pt>
                <c:pt idx="6">
                  <c:v>Apurímac</c:v>
                </c:pt>
                <c:pt idx="7">
                  <c:v>Cajamarca</c:v>
                </c:pt>
                <c:pt idx="8">
                  <c:v>Provincia Constitucional del Callao</c:v>
                </c:pt>
                <c:pt idx="9">
                  <c:v>Puno</c:v>
                </c:pt>
                <c:pt idx="10">
                  <c:v>Junín</c:v>
                </c:pt>
                <c:pt idx="11">
                  <c:v>Arequipa</c:v>
                </c:pt>
                <c:pt idx="12">
                  <c:v>Lima</c:v>
                </c:pt>
                <c:pt idx="13">
                  <c:v>Huancavelica</c:v>
                </c:pt>
                <c:pt idx="14">
                  <c:v>Cusco</c:v>
                </c:pt>
                <c:pt idx="15">
                  <c:v>Loreto</c:v>
                </c:pt>
                <c:pt idx="16">
                  <c:v>Tumbes</c:v>
                </c:pt>
                <c:pt idx="17">
                  <c:v>Ayacucho</c:v>
                </c:pt>
                <c:pt idx="18">
                  <c:v>Ucayali</c:v>
                </c:pt>
                <c:pt idx="19">
                  <c:v>Ancash</c:v>
                </c:pt>
                <c:pt idx="20">
                  <c:v>Piura</c:v>
                </c:pt>
                <c:pt idx="21">
                  <c:v>Moquegua</c:v>
                </c:pt>
                <c:pt idx="22">
                  <c:v>Madre de Dios</c:v>
                </c:pt>
              </c:strCache>
            </c:strRef>
          </c:cat>
          <c:val>
            <c:numRef>
              <c:f>'AONA Dpto'!$P$7:$P$29</c:f>
              <c:numCache>
                <c:formatCode>0%</c:formatCode>
                <c:ptCount val="23"/>
                <c:pt idx="0">
                  <c:v>0.40142717062939498</c:v>
                </c:pt>
                <c:pt idx="1">
                  <c:v>0.38133788750633918</c:v>
                </c:pt>
                <c:pt idx="2">
                  <c:v>0.37439878268103965</c:v>
                </c:pt>
                <c:pt idx="3">
                  <c:v>0.36668836075206379</c:v>
                </c:pt>
                <c:pt idx="4">
                  <c:v>0.34632588481702892</c:v>
                </c:pt>
                <c:pt idx="5">
                  <c:v>0.34248381061097044</c:v>
                </c:pt>
                <c:pt idx="6">
                  <c:v>0.34128732342531187</c:v>
                </c:pt>
                <c:pt idx="7">
                  <c:v>0.33951357052778519</c:v>
                </c:pt>
                <c:pt idx="8">
                  <c:v>0.33326055613528621</c:v>
                </c:pt>
                <c:pt idx="9">
                  <c:v>0.31872309862838621</c:v>
                </c:pt>
                <c:pt idx="10">
                  <c:v>0.31855138917181214</c:v>
                </c:pt>
                <c:pt idx="11">
                  <c:v>0.30877154702366633</c:v>
                </c:pt>
                <c:pt idx="12">
                  <c:v>0.30112130181929792</c:v>
                </c:pt>
                <c:pt idx="13">
                  <c:v>0.26084258200712501</c:v>
                </c:pt>
                <c:pt idx="14">
                  <c:v>0.25250193812913924</c:v>
                </c:pt>
                <c:pt idx="15">
                  <c:v>0.24988349906939628</c:v>
                </c:pt>
                <c:pt idx="16">
                  <c:v>0.24758033122991852</c:v>
                </c:pt>
                <c:pt idx="17">
                  <c:v>0.23537534282043604</c:v>
                </c:pt>
                <c:pt idx="18">
                  <c:v>0.21612775351484884</c:v>
                </c:pt>
                <c:pt idx="19">
                  <c:v>0.21127496500560694</c:v>
                </c:pt>
                <c:pt idx="20">
                  <c:v>0.20792714007024468</c:v>
                </c:pt>
                <c:pt idx="21">
                  <c:v>0.12063088236901458</c:v>
                </c:pt>
                <c:pt idx="22">
                  <c:v>6.2356581493652939E-2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229024"/>
        <c:axId val="276228632"/>
      </c:lineChart>
      <c:catAx>
        <c:axId val="27464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4654904"/>
        <c:crosses val="autoZero"/>
        <c:auto val="1"/>
        <c:lblAlgn val="ctr"/>
        <c:lblOffset val="100"/>
        <c:noMultiLvlLbl val="0"/>
      </c:catAx>
      <c:valAx>
        <c:axId val="2746549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46490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62286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6229024"/>
        <c:crosses val="max"/>
        <c:crossBetween val="between"/>
      </c:valAx>
      <c:catAx>
        <c:axId val="276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62286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'AHRE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'AHRE Dpto'!$N$7:$N$26</c:f>
              <c:strCache>
                <c:ptCount val="20"/>
                <c:pt idx="0">
                  <c:v>Lima</c:v>
                </c:pt>
                <c:pt idx="1">
                  <c:v>Ica</c:v>
                </c:pt>
                <c:pt idx="2">
                  <c:v>Ayacucho</c:v>
                </c:pt>
                <c:pt idx="3">
                  <c:v>Apurímac</c:v>
                </c:pt>
                <c:pt idx="4">
                  <c:v>Puno</c:v>
                </c:pt>
                <c:pt idx="5">
                  <c:v>Lambayeque</c:v>
                </c:pt>
                <c:pt idx="6">
                  <c:v>Huánuco</c:v>
                </c:pt>
                <c:pt idx="7">
                  <c:v>Ucayali</c:v>
                </c:pt>
                <c:pt idx="8">
                  <c:v>Cajamarca</c:v>
                </c:pt>
                <c:pt idx="9">
                  <c:v>Cusco</c:v>
                </c:pt>
                <c:pt idx="10">
                  <c:v>Pasco</c:v>
                </c:pt>
                <c:pt idx="11">
                  <c:v>Huancavelica</c:v>
                </c:pt>
                <c:pt idx="12">
                  <c:v>Loreto</c:v>
                </c:pt>
                <c:pt idx="13">
                  <c:v>La Libertad</c:v>
                </c:pt>
                <c:pt idx="14">
                  <c:v>Piura</c:v>
                </c:pt>
                <c:pt idx="15">
                  <c:v>Arequipa</c:v>
                </c:pt>
                <c:pt idx="16">
                  <c:v>Junín</c:v>
                </c:pt>
                <c:pt idx="17">
                  <c:v>Ancash</c:v>
                </c:pt>
                <c:pt idx="18">
                  <c:v>Amazonas</c:v>
                </c:pt>
                <c:pt idx="19">
                  <c:v>San Martín</c:v>
                </c:pt>
              </c:strCache>
            </c:strRef>
          </c:cat>
          <c:val>
            <c:numRef>
              <c:f>'AHRE Dpto'!$O$7:$O$26</c:f>
              <c:numCache>
                <c:formatCode>#,##0.0</c:formatCode>
                <c:ptCount val="20"/>
                <c:pt idx="0">
                  <c:v>4.2993341023629661</c:v>
                </c:pt>
                <c:pt idx="1">
                  <c:v>3.7914680951087472E-2</c:v>
                </c:pt>
                <c:pt idx="2">
                  <c:v>0.87500821422257591</c:v>
                </c:pt>
                <c:pt idx="3">
                  <c:v>0.1406118207344097</c:v>
                </c:pt>
                <c:pt idx="4">
                  <c:v>0.90232813837845927</c:v>
                </c:pt>
                <c:pt idx="5">
                  <c:v>8.9811049912710189E-2</c:v>
                </c:pt>
                <c:pt idx="6">
                  <c:v>0.31291191060775891</c:v>
                </c:pt>
                <c:pt idx="7">
                  <c:v>7.6307260443300162E-2</c:v>
                </c:pt>
                <c:pt idx="8">
                  <c:v>0.25795375912519602</c:v>
                </c:pt>
                <c:pt idx="9">
                  <c:v>0.24022196053057543</c:v>
                </c:pt>
                <c:pt idx="10">
                  <c:v>7.3085059984665357E-2</c:v>
                </c:pt>
                <c:pt idx="11">
                  <c:v>0.20455811957309589</c:v>
                </c:pt>
                <c:pt idx="12">
                  <c:v>0.24096771970986991</c:v>
                </c:pt>
                <c:pt idx="13">
                  <c:v>0.17346974980552643</c:v>
                </c:pt>
                <c:pt idx="14">
                  <c:v>0.3486831899409425</c:v>
                </c:pt>
                <c:pt idx="15">
                  <c:v>5.1033079996328501E-2</c:v>
                </c:pt>
                <c:pt idx="16">
                  <c:v>0.3478645195804706</c:v>
                </c:pt>
                <c:pt idx="17">
                  <c:v>0.14254987824001908</c:v>
                </c:pt>
                <c:pt idx="18">
                  <c:v>0.12463635060404793</c:v>
                </c:pt>
                <c:pt idx="19">
                  <c:v>0.22605010069449233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229808"/>
        <c:axId val="276230200"/>
      </c:barChart>
      <c:lineChart>
        <c:grouping val="standard"/>
        <c:varyColors val="0"/>
        <c:ser>
          <c:idx val="1"/>
          <c:order val="1"/>
          <c:tx>
            <c:strRef>
              <c:f>'AHRE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'AHRE Dpto'!$N$7:$N$26</c:f>
              <c:strCache>
                <c:ptCount val="20"/>
                <c:pt idx="0">
                  <c:v>Lima</c:v>
                </c:pt>
                <c:pt idx="1">
                  <c:v>Ica</c:v>
                </c:pt>
                <c:pt idx="2">
                  <c:v>Ayacucho</c:v>
                </c:pt>
                <c:pt idx="3">
                  <c:v>Apurímac</c:v>
                </c:pt>
                <c:pt idx="4">
                  <c:v>Puno</c:v>
                </c:pt>
                <c:pt idx="5">
                  <c:v>Lambayeque</c:v>
                </c:pt>
                <c:pt idx="6">
                  <c:v>Huánuco</c:v>
                </c:pt>
                <c:pt idx="7">
                  <c:v>Ucayali</c:v>
                </c:pt>
                <c:pt idx="8">
                  <c:v>Cajamarca</c:v>
                </c:pt>
                <c:pt idx="9">
                  <c:v>Cusco</c:v>
                </c:pt>
                <c:pt idx="10">
                  <c:v>Pasco</c:v>
                </c:pt>
                <c:pt idx="11">
                  <c:v>Huancavelica</c:v>
                </c:pt>
                <c:pt idx="12">
                  <c:v>Loreto</c:v>
                </c:pt>
                <c:pt idx="13">
                  <c:v>La Libertad</c:v>
                </c:pt>
                <c:pt idx="14">
                  <c:v>Piura</c:v>
                </c:pt>
                <c:pt idx="15">
                  <c:v>Arequipa</c:v>
                </c:pt>
                <c:pt idx="16">
                  <c:v>Junín</c:v>
                </c:pt>
                <c:pt idx="17">
                  <c:v>Ancash</c:v>
                </c:pt>
                <c:pt idx="18">
                  <c:v>Amazonas</c:v>
                </c:pt>
                <c:pt idx="19">
                  <c:v>San Martín</c:v>
                </c:pt>
              </c:strCache>
            </c:strRef>
          </c:cat>
          <c:val>
            <c:numRef>
              <c:f>'AHRE Dpto'!$P$7:$P$26</c:f>
              <c:numCache>
                <c:formatCode>0%</c:formatCode>
                <c:ptCount val="20"/>
                <c:pt idx="0">
                  <c:v>0.35215645297339937</c:v>
                </c:pt>
                <c:pt idx="1">
                  <c:v>0.12607674386100173</c:v>
                </c:pt>
                <c:pt idx="2">
                  <c:v>0.11110662354617726</c:v>
                </c:pt>
                <c:pt idx="3">
                  <c:v>7.7939715834627429E-2</c:v>
                </c:pt>
                <c:pt idx="4">
                  <c:v>6.4919850147128783E-2</c:v>
                </c:pt>
                <c:pt idx="5">
                  <c:v>4.9760591198728207E-2</c:v>
                </c:pt>
                <c:pt idx="6">
                  <c:v>4.7748623004065877E-2</c:v>
                </c:pt>
                <c:pt idx="7">
                  <c:v>4.2616350523997301E-2</c:v>
                </c:pt>
                <c:pt idx="8">
                  <c:v>4.1362971279683212E-2</c:v>
                </c:pt>
                <c:pt idx="9">
                  <c:v>4.1213819698400656E-2</c:v>
                </c:pt>
                <c:pt idx="10">
                  <c:v>3.9504818564825392E-2</c:v>
                </c:pt>
                <c:pt idx="11">
                  <c:v>3.8492942940705696E-2</c:v>
                </c:pt>
                <c:pt idx="12">
                  <c:v>3.7868149281763401E-2</c:v>
                </c:pt>
                <c:pt idx="13">
                  <c:v>3.6709204529526335E-2</c:v>
                </c:pt>
                <c:pt idx="14">
                  <c:v>3.407782922079125E-2</c:v>
                </c:pt>
                <c:pt idx="15">
                  <c:v>3.2656823921249842E-2</c:v>
                </c:pt>
                <c:pt idx="16">
                  <c:v>3.0880676363821479E-2</c:v>
                </c:pt>
                <c:pt idx="17">
                  <c:v>2.5108709663104252E-2</c:v>
                </c:pt>
                <c:pt idx="18">
                  <c:v>2.4348729694041352E-2</c:v>
                </c:pt>
                <c:pt idx="19">
                  <c:v>2.3903050907130404E-2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230984"/>
        <c:axId val="276230592"/>
      </c:lineChart>
      <c:catAx>
        <c:axId val="27622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6230200"/>
        <c:crosses val="autoZero"/>
        <c:auto val="1"/>
        <c:lblAlgn val="ctr"/>
        <c:lblOffset val="100"/>
        <c:noMultiLvlLbl val="0"/>
      </c:catAx>
      <c:valAx>
        <c:axId val="2762302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62298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62305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6230984"/>
        <c:crosses val="max"/>
        <c:crossBetween val="between"/>
      </c:valAx>
      <c:catAx>
        <c:axId val="276230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62305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'CPJCC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'CPJCC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'CPJCC Dpto'!$O$7</c:f>
              <c:numCache>
                <c:formatCode>#,##0.0</c:formatCode>
                <c:ptCount val="1"/>
                <c:pt idx="0">
                  <c:v>4.2138448792286018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231768"/>
        <c:axId val="276232160"/>
      </c:barChart>
      <c:lineChart>
        <c:grouping val="standard"/>
        <c:varyColors val="0"/>
        <c:ser>
          <c:idx val="1"/>
          <c:order val="1"/>
          <c:tx>
            <c:strRef>
              <c:f>'CPJCC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'CPJCC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'CPJCC Dpto'!$P$7</c:f>
              <c:numCache>
                <c:formatCode>0%</c:formatCode>
                <c:ptCount val="1"/>
                <c:pt idx="0">
                  <c:v>0.51763358782278057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232944"/>
        <c:axId val="276232552"/>
      </c:lineChart>
      <c:catAx>
        <c:axId val="276231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6232160"/>
        <c:crosses val="autoZero"/>
        <c:auto val="1"/>
        <c:lblAlgn val="ctr"/>
        <c:lblOffset val="100"/>
        <c:noMultiLvlLbl val="0"/>
      </c:catAx>
      <c:valAx>
        <c:axId val="2762321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62317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62325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6232944"/>
        <c:crosses val="max"/>
        <c:crossBetween val="between"/>
      </c:valAx>
      <c:catAx>
        <c:axId val="276232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62325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'RPAM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'RPAM Dpto'!$N$7:$N$9</c:f>
              <c:strCache>
                <c:ptCount val="3"/>
                <c:pt idx="0">
                  <c:v>Tacna</c:v>
                </c:pt>
                <c:pt idx="1">
                  <c:v>Puno</c:v>
                </c:pt>
                <c:pt idx="2">
                  <c:v>Lima</c:v>
                </c:pt>
              </c:strCache>
            </c:strRef>
          </c:cat>
          <c:val>
            <c:numRef>
              <c:f>'RPAM Dpto'!$O$7:$O$9</c:f>
              <c:numCache>
                <c:formatCode>#,##0.0</c:formatCode>
                <c:ptCount val="3"/>
                <c:pt idx="0">
                  <c:v>5.5500000715255737E-2</c:v>
                </c:pt>
                <c:pt idx="1">
                  <c:v>0.21702363941473074</c:v>
                </c:pt>
                <c:pt idx="2">
                  <c:v>0.17531355951643482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233728"/>
        <c:axId val="276234120"/>
      </c:barChart>
      <c:lineChart>
        <c:grouping val="standard"/>
        <c:varyColors val="0"/>
        <c:ser>
          <c:idx val="1"/>
          <c:order val="1"/>
          <c:tx>
            <c:strRef>
              <c:f>'RPAM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'RPAM Dpto'!$N$7:$N$9</c:f>
              <c:strCache>
                <c:ptCount val="3"/>
                <c:pt idx="0">
                  <c:v>Tacna</c:v>
                </c:pt>
                <c:pt idx="1">
                  <c:v>Puno</c:v>
                </c:pt>
                <c:pt idx="2">
                  <c:v>Lima</c:v>
                </c:pt>
              </c:strCache>
            </c:strRef>
          </c:cat>
          <c:val>
            <c:numRef>
              <c:f>'RPAM Dpto'!$P$7:$P$9</c:f>
              <c:numCache>
                <c:formatCode>0%</c:formatCode>
                <c:ptCount val="3"/>
                <c:pt idx="0">
                  <c:v>0.42857143409463888</c:v>
                </c:pt>
                <c:pt idx="1">
                  <c:v>0.1061504498746782</c:v>
                </c:pt>
                <c:pt idx="2">
                  <c:v>4.463620475368979E-2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234904"/>
        <c:axId val="276234512"/>
      </c:lineChart>
      <c:catAx>
        <c:axId val="27623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6234120"/>
        <c:crosses val="autoZero"/>
        <c:auto val="1"/>
        <c:lblAlgn val="ctr"/>
        <c:lblOffset val="100"/>
        <c:noMultiLvlLbl val="0"/>
      </c:catAx>
      <c:valAx>
        <c:axId val="2762341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62337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62345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6234904"/>
        <c:crosses val="max"/>
        <c:crossBetween val="between"/>
      </c:valAx>
      <c:catAx>
        <c:axId val="276234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62345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'MAPP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'MAPP Dpto'!$N$7:$N$31</c:f>
              <c:strCache>
                <c:ptCount val="25"/>
                <c:pt idx="0">
                  <c:v>Tacna</c:v>
                </c:pt>
                <c:pt idx="1">
                  <c:v>San Martín</c:v>
                </c:pt>
                <c:pt idx="2">
                  <c:v>Moquegua</c:v>
                </c:pt>
                <c:pt idx="3">
                  <c:v>Ancash</c:v>
                </c:pt>
                <c:pt idx="4">
                  <c:v>Amazonas</c:v>
                </c:pt>
                <c:pt idx="5">
                  <c:v>Puno</c:v>
                </c:pt>
                <c:pt idx="6">
                  <c:v>Ucayali</c:v>
                </c:pt>
                <c:pt idx="7">
                  <c:v>Ica</c:v>
                </c:pt>
                <c:pt idx="8">
                  <c:v>Cusco</c:v>
                </c:pt>
                <c:pt idx="9">
                  <c:v>Arequipa</c:v>
                </c:pt>
                <c:pt idx="10">
                  <c:v>Ayacucho</c:v>
                </c:pt>
                <c:pt idx="11">
                  <c:v>Loreto</c:v>
                </c:pt>
                <c:pt idx="12">
                  <c:v>Lambayeque</c:v>
                </c:pt>
                <c:pt idx="13">
                  <c:v>Huánuco</c:v>
                </c:pt>
                <c:pt idx="14">
                  <c:v>Tumbes</c:v>
                </c:pt>
                <c:pt idx="15">
                  <c:v>Piura</c:v>
                </c:pt>
                <c:pt idx="16">
                  <c:v>Cajamarca</c:v>
                </c:pt>
                <c:pt idx="17">
                  <c:v>Madre de Dios</c:v>
                </c:pt>
                <c:pt idx="18">
                  <c:v>La Libertad</c:v>
                </c:pt>
                <c:pt idx="19">
                  <c:v>Junín</c:v>
                </c:pt>
                <c:pt idx="20">
                  <c:v>Lima</c:v>
                </c:pt>
                <c:pt idx="21">
                  <c:v>Apurímac</c:v>
                </c:pt>
                <c:pt idx="22">
                  <c:v>Huancavelica</c:v>
                </c:pt>
                <c:pt idx="23">
                  <c:v>Pasco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'MAPP Dpto'!$O$7:$O$31</c:f>
              <c:numCache>
                <c:formatCode>#,##0.0</c:formatCode>
                <c:ptCount val="25"/>
                <c:pt idx="0">
                  <c:v>0.97850668187338774</c:v>
                </c:pt>
                <c:pt idx="1">
                  <c:v>36.12619860563494</c:v>
                </c:pt>
                <c:pt idx="2">
                  <c:v>0.82964734986908018</c:v>
                </c:pt>
                <c:pt idx="3">
                  <c:v>0.54965871040917391</c:v>
                </c:pt>
                <c:pt idx="4">
                  <c:v>21.924209659798606</c:v>
                </c:pt>
                <c:pt idx="5">
                  <c:v>13.885781472827485</c:v>
                </c:pt>
                <c:pt idx="6">
                  <c:v>7.7667800966406819</c:v>
                </c:pt>
                <c:pt idx="7">
                  <c:v>2.1813587515736552</c:v>
                </c:pt>
                <c:pt idx="8">
                  <c:v>23.615847243812347</c:v>
                </c:pt>
                <c:pt idx="9">
                  <c:v>4.0242811204137903</c:v>
                </c:pt>
                <c:pt idx="10">
                  <c:v>21.8216309966834</c:v>
                </c:pt>
                <c:pt idx="11">
                  <c:v>4.0639893989783893</c:v>
                </c:pt>
                <c:pt idx="12">
                  <c:v>3.4013304268651732</c:v>
                </c:pt>
                <c:pt idx="13">
                  <c:v>12.837579270508742</c:v>
                </c:pt>
                <c:pt idx="14">
                  <c:v>1.2562119380944825</c:v>
                </c:pt>
                <c:pt idx="15">
                  <c:v>2.9917377181093188</c:v>
                </c:pt>
                <c:pt idx="16">
                  <c:v>14.322624672232285</c:v>
                </c:pt>
                <c:pt idx="17">
                  <c:v>0.71533304125871899</c:v>
                </c:pt>
                <c:pt idx="18">
                  <c:v>3.507622394050832</c:v>
                </c:pt>
                <c:pt idx="19">
                  <c:v>6.3727021359141567</c:v>
                </c:pt>
                <c:pt idx="20">
                  <c:v>75.597009322918893</c:v>
                </c:pt>
                <c:pt idx="21">
                  <c:v>2.7911854279248365</c:v>
                </c:pt>
                <c:pt idx="22">
                  <c:v>1.1563435957806205</c:v>
                </c:pt>
                <c:pt idx="23">
                  <c:v>0.22321715652830187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235688"/>
        <c:axId val="276236080"/>
      </c:barChart>
      <c:lineChart>
        <c:grouping val="standard"/>
        <c:varyColors val="0"/>
        <c:ser>
          <c:idx val="1"/>
          <c:order val="1"/>
          <c:tx>
            <c:strRef>
              <c:f>'MAPP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'MAPP Dpto'!$N$7:$N$31</c:f>
              <c:strCache>
                <c:ptCount val="25"/>
                <c:pt idx="0">
                  <c:v>Tacna</c:v>
                </c:pt>
                <c:pt idx="1">
                  <c:v>San Martín</c:v>
                </c:pt>
                <c:pt idx="2">
                  <c:v>Moquegua</c:v>
                </c:pt>
                <c:pt idx="3">
                  <c:v>Ancash</c:v>
                </c:pt>
                <c:pt idx="4">
                  <c:v>Amazonas</c:v>
                </c:pt>
                <c:pt idx="5">
                  <c:v>Puno</c:v>
                </c:pt>
                <c:pt idx="6">
                  <c:v>Ucayali</c:v>
                </c:pt>
                <c:pt idx="7">
                  <c:v>Ica</c:v>
                </c:pt>
                <c:pt idx="8">
                  <c:v>Cusco</c:v>
                </c:pt>
                <c:pt idx="9">
                  <c:v>Arequipa</c:v>
                </c:pt>
                <c:pt idx="10">
                  <c:v>Ayacucho</c:v>
                </c:pt>
                <c:pt idx="11">
                  <c:v>Loreto</c:v>
                </c:pt>
                <c:pt idx="12">
                  <c:v>Lambayeque</c:v>
                </c:pt>
                <c:pt idx="13">
                  <c:v>Huánuco</c:v>
                </c:pt>
                <c:pt idx="14">
                  <c:v>Tumbes</c:v>
                </c:pt>
                <c:pt idx="15">
                  <c:v>Piura</c:v>
                </c:pt>
                <c:pt idx="16">
                  <c:v>Cajamarca</c:v>
                </c:pt>
                <c:pt idx="17">
                  <c:v>Madre de Dios</c:v>
                </c:pt>
                <c:pt idx="18">
                  <c:v>La Libertad</c:v>
                </c:pt>
                <c:pt idx="19">
                  <c:v>Junín</c:v>
                </c:pt>
                <c:pt idx="20">
                  <c:v>Lima</c:v>
                </c:pt>
                <c:pt idx="21">
                  <c:v>Apurímac</c:v>
                </c:pt>
                <c:pt idx="22">
                  <c:v>Huancavelica</c:v>
                </c:pt>
                <c:pt idx="23">
                  <c:v>Pasco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'MAPP Dpto'!$P$7:$P$31</c:f>
              <c:numCache>
                <c:formatCode>0%</c:formatCode>
                <c:ptCount val="25"/>
                <c:pt idx="0">
                  <c:v>0.94841260161164831</c:v>
                </c:pt>
                <c:pt idx="1">
                  <c:v>0.85228432945496324</c:v>
                </c:pt>
                <c:pt idx="2">
                  <c:v>0.83057011326491748</c:v>
                </c:pt>
                <c:pt idx="3">
                  <c:v>0.82660665847944381</c:v>
                </c:pt>
                <c:pt idx="4">
                  <c:v>0.81382141140534359</c:v>
                </c:pt>
                <c:pt idx="5">
                  <c:v>0.79936435963738717</c:v>
                </c:pt>
                <c:pt idx="6">
                  <c:v>0.79789909353555866</c:v>
                </c:pt>
                <c:pt idx="7">
                  <c:v>0.74163687854307281</c:v>
                </c:pt>
                <c:pt idx="8">
                  <c:v>0.6794588877043457</c:v>
                </c:pt>
                <c:pt idx="9">
                  <c:v>0.64495085084033921</c:v>
                </c:pt>
                <c:pt idx="10">
                  <c:v>0.60216074549443577</c:v>
                </c:pt>
                <c:pt idx="11">
                  <c:v>0.56508945010818468</c:v>
                </c:pt>
                <c:pt idx="12">
                  <c:v>0.54644393330483942</c:v>
                </c:pt>
                <c:pt idx="13">
                  <c:v>0.53073490177604599</c:v>
                </c:pt>
                <c:pt idx="14">
                  <c:v>0.50439157715607386</c:v>
                </c:pt>
                <c:pt idx="15">
                  <c:v>0.44386996527797551</c:v>
                </c:pt>
                <c:pt idx="16">
                  <c:v>0.4413045057847681</c:v>
                </c:pt>
                <c:pt idx="17">
                  <c:v>0.43049095322213526</c:v>
                </c:pt>
                <c:pt idx="18">
                  <c:v>0.41923827082777526</c:v>
                </c:pt>
                <c:pt idx="19">
                  <c:v>0.4064467739299728</c:v>
                </c:pt>
                <c:pt idx="20">
                  <c:v>0.38844148947430096</c:v>
                </c:pt>
                <c:pt idx="21">
                  <c:v>0.30862381255725074</c:v>
                </c:pt>
                <c:pt idx="22">
                  <c:v>0.14793129734689608</c:v>
                </c:pt>
                <c:pt idx="23">
                  <c:v>9.4311715356122691E-2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128288"/>
        <c:axId val="276127896"/>
      </c:lineChart>
      <c:catAx>
        <c:axId val="276235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6236080"/>
        <c:crosses val="autoZero"/>
        <c:auto val="1"/>
        <c:lblAlgn val="ctr"/>
        <c:lblOffset val="100"/>
        <c:noMultiLvlLbl val="0"/>
      </c:catAx>
      <c:valAx>
        <c:axId val="2762360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62356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61278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6128288"/>
        <c:crosses val="max"/>
        <c:crossBetween val="between"/>
      </c:valAx>
      <c:catAx>
        <c:axId val="27612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612789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'SC Dpto'!$N$7:$N$31</c:f>
              <c:strCache>
                <c:ptCount val="25"/>
                <c:pt idx="0">
                  <c:v>Amazonas</c:v>
                </c:pt>
                <c:pt idx="1">
                  <c:v>Arequipa</c:v>
                </c:pt>
                <c:pt idx="2">
                  <c:v>Huancavelica</c:v>
                </c:pt>
                <c:pt idx="3">
                  <c:v>Junín</c:v>
                </c:pt>
                <c:pt idx="4">
                  <c:v>Lambayeque</c:v>
                </c:pt>
                <c:pt idx="5">
                  <c:v>Ica</c:v>
                </c:pt>
                <c:pt idx="6">
                  <c:v>Ancash</c:v>
                </c:pt>
                <c:pt idx="7">
                  <c:v>Cusco</c:v>
                </c:pt>
                <c:pt idx="8">
                  <c:v>La Libertad</c:v>
                </c:pt>
                <c:pt idx="9">
                  <c:v>Cajamarca</c:v>
                </c:pt>
                <c:pt idx="10">
                  <c:v>Apurímac</c:v>
                </c:pt>
                <c:pt idx="11">
                  <c:v>Lima</c:v>
                </c:pt>
                <c:pt idx="12">
                  <c:v>Provincia Constitucional del Callao</c:v>
                </c:pt>
                <c:pt idx="13">
                  <c:v>Ayacucho</c:v>
                </c:pt>
                <c:pt idx="14">
                  <c:v>Huánuco</c:v>
                </c:pt>
                <c:pt idx="15">
                  <c:v>Ucayali</c:v>
                </c:pt>
                <c:pt idx="16">
                  <c:v>Puno</c:v>
                </c:pt>
                <c:pt idx="17">
                  <c:v>Pasco</c:v>
                </c:pt>
                <c:pt idx="18">
                  <c:v>Piura</c:v>
                </c:pt>
                <c:pt idx="19">
                  <c:v>Loreto</c:v>
                </c:pt>
                <c:pt idx="20">
                  <c:v>Tumbes</c:v>
                </c:pt>
                <c:pt idx="21">
                  <c:v>San Martín</c:v>
                </c:pt>
                <c:pt idx="22">
                  <c:v>Moquegua</c:v>
                </c:pt>
                <c:pt idx="23">
                  <c:v>Madre de Dios</c:v>
                </c:pt>
                <c:pt idx="24">
                  <c:v>Tacna</c:v>
                </c:pt>
              </c:strCache>
            </c:strRef>
          </c:cat>
          <c:val>
            <c:numRef>
              <c:f>'SC Dpto'!$O$7:$O$31</c:f>
              <c:numCache>
                <c:formatCode>#,##0.0</c:formatCode>
                <c:ptCount val="25"/>
                <c:pt idx="0">
                  <c:v>40.950119964241068</c:v>
                </c:pt>
                <c:pt idx="1">
                  <c:v>188.47880837430438</c:v>
                </c:pt>
                <c:pt idx="2">
                  <c:v>19.279984779218964</c:v>
                </c:pt>
                <c:pt idx="3">
                  <c:v>74.965517938327665</c:v>
                </c:pt>
                <c:pt idx="4">
                  <c:v>100.88987305788667</c:v>
                </c:pt>
                <c:pt idx="5">
                  <c:v>50.934650185974888</c:v>
                </c:pt>
                <c:pt idx="6">
                  <c:v>71.191416195461485</c:v>
                </c:pt>
                <c:pt idx="7">
                  <c:v>110.04733585220809</c:v>
                </c:pt>
                <c:pt idx="8">
                  <c:v>87.902996125305734</c:v>
                </c:pt>
                <c:pt idx="9">
                  <c:v>40.815979858099041</c:v>
                </c:pt>
                <c:pt idx="10">
                  <c:v>27.95645189948997</c:v>
                </c:pt>
                <c:pt idx="11">
                  <c:v>830.51502826628803</c:v>
                </c:pt>
                <c:pt idx="12">
                  <c:v>63.591813537212836</c:v>
                </c:pt>
                <c:pt idx="13">
                  <c:v>22.29396368924192</c:v>
                </c:pt>
                <c:pt idx="14">
                  <c:v>22.11574760377318</c:v>
                </c:pt>
                <c:pt idx="15">
                  <c:v>17.997378117742315</c:v>
                </c:pt>
                <c:pt idx="16">
                  <c:v>54.502095746830818</c:v>
                </c:pt>
                <c:pt idx="17">
                  <c:v>9.9015324749221598</c:v>
                </c:pt>
                <c:pt idx="18">
                  <c:v>59.46424545632614</c:v>
                </c:pt>
                <c:pt idx="19">
                  <c:v>32.114495003636819</c:v>
                </c:pt>
                <c:pt idx="20">
                  <c:v>16.394223068633579</c:v>
                </c:pt>
                <c:pt idx="21">
                  <c:v>10.181131943418741</c:v>
                </c:pt>
                <c:pt idx="22">
                  <c:v>2.4624303952340538</c:v>
                </c:pt>
                <c:pt idx="23">
                  <c:v>1.3190090611200136</c:v>
                </c:pt>
                <c:pt idx="24">
                  <c:v>5.2771213182760128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258344"/>
        <c:axId val="252258736"/>
      </c:barChart>
      <c:lineChart>
        <c:grouping val="standard"/>
        <c:varyColors val="0"/>
        <c:ser>
          <c:idx val="1"/>
          <c:order val="1"/>
          <c:tx>
            <c:strRef>
              <c:f>'SC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'SC Dpto'!$N$7:$N$31</c:f>
              <c:strCache>
                <c:ptCount val="25"/>
                <c:pt idx="0">
                  <c:v>Amazonas</c:v>
                </c:pt>
                <c:pt idx="1">
                  <c:v>Arequipa</c:v>
                </c:pt>
                <c:pt idx="2">
                  <c:v>Huancavelica</c:v>
                </c:pt>
                <c:pt idx="3">
                  <c:v>Junín</c:v>
                </c:pt>
                <c:pt idx="4">
                  <c:v>Lambayeque</c:v>
                </c:pt>
                <c:pt idx="5">
                  <c:v>Ica</c:v>
                </c:pt>
                <c:pt idx="6">
                  <c:v>Ancash</c:v>
                </c:pt>
                <c:pt idx="7">
                  <c:v>Cusco</c:v>
                </c:pt>
                <c:pt idx="8">
                  <c:v>La Libertad</c:v>
                </c:pt>
                <c:pt idx="9">
                  <c:v>Cajamarca</c:v>
                </c:pt>
                <c:pt idx="10">
                  <c:v>Apurímac</c:v>
                </c:pt>
                <c:pt idx="11">
                  <c:v>Lima</c:v>
                </c:pt>
                <c:pt idx="12">
                  <c:v>Provincia Constitucional del Callao</c:v>
                </c:pt>
                <c:pt idx="13">
                  <c:v>Ayacucho</c:v>
                </c:pt>
                <c:pt idx="14">
                  <c:v>Huánuco</c:v>
                </c:pt>
                <c:pt idx="15">
                  <c:v>Ucayali</c:v>
                </c:pt>
                <c:pt idx="16">
                  <c:v>Puno</c:v>
                </c:pt>
                <c:pt idx="17">
                  <c:v>Pasco</c:v>
                </c:pt>
                <c:pt idx="18">
                  <c:v>Piura</c:v>
                </c:pt>
                <c:pt idx="19">
                  <c:v>Loreto</c:v>
                </c:pt>
                <c:pt idx="20">
                  <c:v>Tumbes</c:v>
                </c:pt>
                <c:pt idx="21">
                  <c:v>San Martín</c:v>
                </c:pt>
                <c:pt idx="22">
                  <c:v>Moquegua</c:v>
                </c:pt>
                <c:pt idx="23">
                  <c:v>Madre de Dios</c:v>
                </c:pt>
                <c:pt idx="24">
                  <c:v>Tacna</c:v>
                </c:pt>
              </c:strCache>
            </c:strRef>
          </c:cat>
          <c:val>
            <c:numRef>
              <c:f>'SC Dpto'!$P$7:$P$31</c:f>
              <c:numCache>
                <c:formatCode>0%</c:formatCode>
                <c:ptCount val="25"/>
                <c:pt idx="0">
                  <c:v>0.67839567041101989</c:v>
                </c:pt>
                <c:pt idx="1">
                  <c:v>0.57035306531775976</c:v>
                </c:pt>
                <c:pt idx="2">
                  <c:v>0.50760714354461978</c:v>
                </c:pt>
                <c:pt idx="3">
                  <c:v>0.49482505897135126</c:v>
                </c:pt>
                <c:pt idx="4">
                  <c:v>0.48614004534145433</c:v>
                </c:pt>
                <c:pt idx="5">
                  <c:v>0.48122470232951109</c:v>
                </c:pt>
                <c:pt idx="6">
                  <c:v>0.48037675171128369</c:v>
                </c:pt>
                <c:pt idx="7">
                  <c:v>0.47127577561776052</c:v>
                </c:pt>
                <c:pt idx="8">
                  <c:v>0.45003744795905531</c:v>
                </c:pt>
                <c:pt idx="9">
                  <c:v>0.44995472017626742</c:v>
                </c:pt>
                <c:pt idx="10">
                  <c:v>0.43942909688924825</c:v>
                </c:pt>
                <c:pt idx="11">
                  <c:v>0.42777289899133308</c:v>
                </c:pt>
                <c:pt idx="12">
                  <c:v>0.42363479195809972</c:v>
                </c:pt>
                <c:pt idx="13">
                  <c:v>0.41056772340253683</c:v>
                </c:pt>
                <c:pt idx="14">
                  <c:v>0.39592227632222932</c:v>
                </c:pt>
                <c:pt idx="15">
                  <c:v>0.39234088118390831</c:v>
                </c:pt>
                <c:pt idx="16">
                  <c:v>0.36525748718952733</c:v>
                </c:pt>
                <c:pt idx="17">
                  <c:v>0.35157832905919878</c:v>
                </c:pt>
                <c:pt idx="18">
                  <c:v>0.34972705126884923</c:v>
                </c:pt>
                <c:pt idx="19">
                  <c:v>0.30783327862863658</c:v>
                </c:pt>
                <c:pt idx="20">
                  <c:v>0.30514396728094095</c:v>
                </c:pt>
                <c:pt idx="21">
                  <c:v>0.16979968588914082</c:v>
                </c:pt>
                <c:pt idx="22">
                  <c:v>9.5067452128142813E-2</c:v>
                </c:pt>
                <c:pt idx="23">
                  <c:v>7.4068480760325628E-2</c:v>
                </c:pt>
                <c:pt idx="24">
                  <c:v>7.0972153158823853E-2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259520"/>
        <c:axId val="252259128"/>
      </c:lineChart>
      <c:catAx>
        <c:axId val="252258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2258736"/>
        <c:crosses val="autoZero"/>
        <c:auto val="1"/>
        <c:lblAlgn val="ctr"/>
        <c:lblOffset val="100"/>
        <c:noMultiLvlLbl val="0"/>
      </c:catAx>
      <c:valAx>
        <c:axId val="2522587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522583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22591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2259520"/>
        <c:crosses val="max"/>
        <c:crossBetween val="between"/>
      </c:valAx>
      <c:catAx>
        <c:axId val="252259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22591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'AARES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'AARES Dpto'!$N$7:$N$31</c:f>
              <c:strCache>
                <c:ptCount val="25"/>
                <c:pt idx="0">
                  <c:v>Lima</c:v>
                </c:pt>
                <c:pt idx="1">
                  <c:v>Amazonas</c:v>
                </c:pt>
                <c:pt idx="2">
                  <c:v>Ancash</c:v>
                </c:pt>
                <c:pt idx="3">
                  <c:v>Apurímac</c:v>
                </c:pt>
                <c:pt idx="4">
                  <c:v>Arequipa</c:v>
                </c:pt>
                <c:pt idx="5">
                  <c:v>Ayacucho</c:v>
                </c:pt>
                <c:pt idx="6">
                  <c:v>Cajamarca</c:v>
                </c:pt>
                <c:pt idx="7">
                  <c:v>Provincia Constitucional del Callao</c:v>
                </c:pt>
                <c:pt idx="8">
                  <c:v>Cusco</c:v>
                </c:pt>
                <c:pt idx="9">
                  <c:v>Huancavelica</c:v>
                </c:pt>
                <c:pt idx="10">
                  <c:v>Huánuco</c:v>
                </c:pt>
                <c:pt idx="11">
                  <c:v>Ica</c:v>
                </c:pt>
                <c:pt idx="12">
                  <c:v>Junín</c:v>
                </c:pt>
                <c:pt idx="13">
                  <c:v>La Libertad</c:v>
                </c:pt>
                <c:pt idx="14">
                  <c:v>Lambayeque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'AARES Dpto'!$O$7:$O$31</c:f>
              <c:numCache>
                <c:formatCode>#,##0.0</c:formatCode>
                <c:ptCount val="25"/>
                <c:pt idx="0">
                  <c:v>138.0925490679877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129072"/>
        <c:axId val="276129464"/>
      </c:barChart>
      <c:lineChart>
        <c:grouping val="standard"/>
        <c:varyColors val="0"/>
        <c:ser>
          <c:idx val="1"/>
          <c:order val="1"/>
          <c:tx>
            <c:strRef>
              <c:f>'AARES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'AARES Dpto'!$N$7:$N$31</c:f>
              <c:strCache>
                <c:ptCount val="25"/>
                <c:pt idx="0">
                  <c:v>Lima</c:v>
                </c:pt>
                <c:pt idx="1">
                  <c:v>Amazonas</c:v>
                </c:pt>
                <c:pt idx="2">
                  <c:v>Ancash</c:v>
                </c:pt>
                <c:pt idx="3">
                  <c:v>Apurímac</c:v>
                </c:pt>
                <c:pt idx="4">
                  <c:v>Arequipa</c:v>
                </c:pt>
                <c:pt idx="5">
                  <c:v>Ayacucho</c:v>
                </c:pt>
                <c:pt idx="6">
                  <c:v>Cajamarca</c:v>
                </c:pt>
                <c:pt idx="7">
                  <c:v>Provincia Constitucional del Callao</c:v>
                </c:pt>
                <c:pt idx="8">
                  <c:v>Cusco</c:v>
                </c:pt>
                <c:pt idx="9">
                  <c:v>Huancavelica</c:v>
                </c:pt>
                <c:pt idx="10">
                  <c:v>Huánuco</c:v>
                </c:pt>
                <c:pt idx="11">
                  <c:v>Ica</c:v>
                </c:pt>
                <c:pt idx="12">
                  <c:v>Junín</c:v>
                </c:pt>
                <c:pt idx="13">
                  <c:v>La Libertad</c:v>
                </c:pt>
                <c:pt idx="14">
                  <c:v>Lambayeque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'AARES Dpto'!$P$7:$P$31</c:f>
              <c:numCache>
                <c:formatCode>0%</c:formatCode>
                <c:ptCount val="25"/>
                <c:pt idx="0">
                  <c:v>0.2251720210054072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130248"/>
        <c:axId val="276129856"/>
      </c:lineChart>
      <c:catAx>
        <c:axId val="27612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6129464"/>
        <c:crosses val="autoZero"/>
        <c:auto val="1"/>
        <c:lblAlgn val="ctr"/>
        <c:lblOffset val="100"/>
        <c:noMultiLvlLbl val="0"/>
      </c:catAx>
      <c:valAx>
        <c:axId val="2761294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61290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61298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6130248"/>
        <c:crosses val="max"/>
        <c:crossBetween val="between"/>
      </c:valAx>
      <c:catAx>
        <c:axId val="276130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61298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'MCRS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'MCRS Dpto'!$N$7:$N$31</c:f>
              <c:strCache>
                <c:ptCount val="25"/>
                <c:pt idx="0">
                  <c:v>Pasco</c:v>
                </c:pt>
                <c:pt idx="1">
                  <c:v>Ancash</c:v>
                </c:pt>
                <c:pt idx="2">
                  <c:v>Ucayali</c:v>
                </c:pt>
                <c:pt idx="3">
                  <c:v>Tumbes</c:v>
                </c:pt>
                <c:pt idx="4">
                  <c:v>Tacna</c:v>
                </c:pt>
                <c:pt idx="5">
                  <c:v>Ayacucho</c:v>
                </c:pt>
                <c:pt idx="6">
                  <c:v>Loreto</c:v>
                </c:pt>
                <c:pt idx="7">
                  <c:v>Huancavelica</c:v>
                </c:pt>
                <c:pt idx="8">
                  <c:v>Provincia Constitucional del Callao</c:v>
                </c:pt>
                <c:pt idx="9">
                  <c:v>La Libertad</c:v>
                </c:pt>
                <c:pt idx="10">
                  <c:v>Lima</c:v>
                </c:pt>
                <c:pt idx="11">
                  <c:v>Cajamarca</c:v>
                </c:pt>
                <c:pt idx="12">
                  <c:v>Piura</c:v>
                </c:pt>
                <c:pt idx="13">
                  <c:v>Junín</c:v>
                </c:pt>
                <c:pt idx="14">
                  <c:v>Puno</c:v>
                </c:pt>
                <c:pt idx="15">
                  <c:v>Apurímac</c:v>
                </c:pt>
                <c:pt idx="16">
                  <c:v>Huánuco</c:v>
                </c:pt>
                <c:pt idx="17">
                  <c:v>Lambayeque</c:v>
                </c:pt>
                <c:pt idx="18">
                  <c:v>Cusco</c:v>
                </c:pt>
                <c:pt idx="19">
                  <c:v>Madre de Dios</c:v>
                </c:pt>
                <c:pt idx="20">
                  <c:v>San Martín</c:v>
                </c:pt>
                <c:pt idx="21">
                  <c:v>Amazonas</c:v>
                </c:pt>
                <c:pt idx="22">
                  <c:v>Ica</c:v>
                </c:pt>
                <c:pt idx="23">
                  <c:v>Arequipa</c:v>
                </c:pt>
                <c:pt idx="24">
                  <c:v>Moquegua</c:v>
                </c:pt>
              </c:strCache>
            </c:strRef>
          </c:cat>
          <c:val>
            <c:numRef>
              <c:f>'MCRS Dpto'!$O$7:$O$31</c:f>
              <c:numCache>
                <c:formatCode>#,##0.0</c:formatCode>
                <c:ptCount val="25"/>
                <c:pt idx="0">
                  <c:v>15.242863435799181</c:v>
                </c:pt>
                <c:pt idx="1">
                  <c:v>4.2487401597733676</c:v>
                </c:pt>
                <c:pt idx="2">
                  <c:v>10.562903324535259</c:v>
                </c:pt>
                <c:pt idx="3">
                  <c:v>0.59842993790788734</c:v>
                </c:pt>
                <c:pt idx="4">
                  <c:v>0.99582342533505452</c:v>
                </c:pt>
                <c:pt idx="5">
                  <c:v>1.7301163966371194</c:v>
                </c:pt>
                <c:pt idx="6">
                  <c:v>1.1972536142454688</c:v>
                </c:pt>
                <c:pt idx="7">
                  <c:v>0.17582647310359251</c:v>
                </c:pt>
                <c:pt idx="8">
                  <c:v>2.5397042696189747</c:v>
                </c:pt>
                <c:pt idx="9">
                  <c:v>3.5147729677273771</c:v>
                </c:pt>
                <c:pt idx="10">
                  <c:v>131.52878331906746</c:v>
                </c:pt>
                <c:pt idx="11">
                  <c:v>1.1283505681599784</c:v>
                </c:pt>
                <c:pt idx="12">
                  <c:v>2.4011631249658532</c:v>
                </c:pt>
                <c:pt idx="13">
                  <c:v>3.3778142686772377</c:v>
                </c:pt>
                <c:pt idx="14">
                  <c:v>7.4032870919419285</c:v>
                </c:pt>
                <c:pt idx="15">
                  <c:v>0.38670312145439423</c:v>
                </c:pt>
                <c:pt idx="16">
                  <c:v>2.3739532158804755</c:v>
                </c:pt>
                <c:pt idx="17">
                  <c:v>3.3619401712301284</c:v>
                </c:pt>
                <c:pt idx="18">
                  <c:v>2.7404969772365595</c:v>
                </c:pt>
                <c:pt idx="19">
                  <c:v>0.5801787193186948</c:v>
                </c:pt>
                <c:pt idx="20">
                  <c:v>2.7332307323423883</c:v>
                </c:pt>
                <c:pt idx="21">
                  <c:v>0.71537188775269245</c:v>
                </c:pt>
                <c:pt idx="22">
                  <c:v>4.5038820355647768</c:v>
                </c:pt>
                <c:pt idx="23">
                  <c:v>2.2413063145693082</c:v>
                </c:pt>
                <c:pt idx="24">
                  <c:v>0.2740146487614899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131032"/>
        <c:axId val="276131424"/>
      </c:barChart>
      <c:lineChart>
        <c:grouping val="standard"/>
        <c:varyColors val="0"/>
        <c:ser>
          <c:idx val="1"/>
          <c:order val="1"/>
          <c:tx>
            <c:strRef>
              <c:f>'MCRS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'MCRS Dpto'!$N$7:$N$31</c:f>
              <c:strCache>
                <c:ptCount val="25"/>
                <c:pt idx="0">
                  <c:v>Pasco</c:v>
                </c:pt>
                <c:pt idx="1">
                  <c:v>Ancash</c:v>
                </c:pt>
                <c:pt idx="2">
                  <c:v>Ucayali</c:v>
                </c:pt>
                <c:pt idx="3">
                  <c:v>Tumbes</c:v>
                </c:pt>
                <c:pt idx="4">
                  <c:v>Tacna</c:v>
                </c:pt>
                <c:pt idx="5">
                  <c:v>Ayacucho</c:v>
                </c:pt>
                <c:pt idx="6">
                  <c:v>Loreto</c:v>
                </c:pt>
                <c:pt idx="7">
                  <c:v>Huancavelica</c:v>
                </c:pt>
                <c:pt idx="8">
                  <c:v>Provincia Constitucional del Callao</c:v>
                </c:pt>
                <c:pt idx="9">
                  <c:v>La Libertad</c:v>
                </c:pt>
                <c:pt idx="10">
                  <c:v>Lima</c:v>
                </c:pt>
                <c:pt idx="11">
                  <c:v>Cajamarca</c:v>
                </c:pt>
                <c:pt idx="12">
                  <c:v>Piura</c:v>
                </c:pt>
                <c:pt idx="13">
                  <c:v>Junín</c:v>
                </c:pt>
                <c:pt idx="14">
                  <c:v>Puno</c:v>
                </c:pt>
                <c:pt idx="15">
                  <c:v>Apurímac</c:v>
                </c:pt>
                <c:pt idx="16">
                  <c:v>Huánuco</c:v>
                </c:pt>
                <c:pt idx="17">
                  <c:v>Lambayeque</c:v>
                </c:pt>
                <c:pt idx="18">
                  <c:v>Cusco</c:v>
                </c:pt>
                <c:pt idx="19">
                  <c:v>Madre de Dios</c:v>
                </c:pt>
                <c:pt idx="20">
                  <c:v>San Martín</c:v>
                </c:pt>
                <c:pt idx="21">
                  <c:v>Amazonas</c:v>
                </c:pt>
                <c:pt idx="22">
                  <c:v>Ica</c:v>
                </c:pt>
                <c:pt idx="23">
                  <c:v>Arequipa</c:v>
                </c:pt>
                <c:pt idx="24">
                  <c:v>Moquegua</c:v>
                </c:pt>
              </c:strCache>
            </c:strRef>
          </c:cat>
          <c:val>
            <c:numRef>
              <c:f>'MCRS Dpto'!$P$7:$P$31</c:f>
              <c:numCache>
                <c:formatCode>0%</c:formatCode>
                <c:ptCount val="25"/>
                <c:pt idx="0">
                  <c:v>0.65147666742526289</c:v>
                </c:pt>
                <c:pt idx="1">
                  <c:v>0.42569415834280006</c:v>
                </c:pt>
                <c:pt idx="2">
                  <c:v>0.4124629910176219</c:v>
                </c:pt>
                <c:pt idx="3">
                  <c:v>0.37774874394593072</c:v>
                </c:pt>
                <c:pt idx="4">
                  <c:v>0.37497149573321031</c:v>
                </c:pt>
                <c:pt idx="5">
                  <c:v>0.34886478298483536</c:v>
                </c:pt>
                <c:pt idx="6">
                  <c:v>0.33931153175219936</c:v>
                </c:pt>
                <c:pt idx="7">
                  <c:v>0.33849236312873959</c:v>
                </c:pt>
                <c:pt idx="8">
                  <c:v>0.33712326165430445</c:v>
                </c:pt>
                <c:pt idx="9">
                  <c:v>0.32854870408631415</c:v>
                </c:pt>
                <c:pt idx="10">
                  <c:v>0.32699051548453867</c:v>
                </c:pt>
                <c:pt idx="11">
                  <c:v>0.31810195218393955</c:v>
                </c:pt>
                <c:pt idx="12">
                  <c:v>0.31183527657180765</c:v>
                </c:pt>
                <c:pt idx="13">
                  <c:v>0.30470378905086559</c:v>
                </c:pt>
                <c:pt idx="14">
                  <c:v>0.30361076484767108</c:v>
                </c:pt>
                <c:pt idx="15">
                  <c:v>0.29881273429170613</c:v>
                </c:pt>
                <c:pt idx="16">
                  <c:v>0.28285127518879272</c:v>
                </c:pt>
                <c:pt idx="17">
                  <c:v>0.2684340650671263</c:v>
                </c:pt>
                <c:pt idx="18">
                  <c:v>0.2669448016605786</c:v>
                </c:pt>
                <c:pt idx="19">
                  <c:v>0.26213336097778828</c:v>
                </c:pt>
                <c:pt idx="20">
                  <c:v>0.25876642666843286</c:v>
                </c:pt>
                <c:pt idx="21">
                  <c:v>0.22315865436740659</c:v>
                </c:pt>
                <c:pt idx="22">
                  <c:v>3.4039640892069158E-2</c:v>
                </c:pt>
                <c:pt idx="23">
                  <c:v>1.923192157545409E-2</c:v>
                </c:pt>
                <c:pt idx="24">
                  <c:v>1.437136349264047E-2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132208"/>
        <c:axId val="276131816"/>
      </c:lineChart>
      <c:catAx>
        <c:axId val="276131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6131424"/>
        <c:crosses val="autoZero"/>
        <c:auto val="1"/>
        <c:lblAlgn val="ctr"/>
        <c:lblOffset val="100"/>
        <c:noMultiLvlLbl val="0"/>
      </c:catAx>
      <c:valAx>
        <c:axId val="2761314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61310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61318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6132208"/>
        <c:crosses val="max"/>
        <c:crossBetween val="between"/>
      </c:valAx>
      <c:catAx>
        <c:axId val="276132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61318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'MST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'MST Dpto'!$O$7</c:f>
              <c:numCache>
                <c:formatCode>#,##0.0</c:formatCode>
                <c:ptCount val="1"/>
                <c:pt idx="0">
                  <c:v>17.591820223915192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132992"/>
        <c:axId val="276133384"/>
      </c:barChart>
      <c:lineChart>
        <c:grouping val="standard"/>
        <c:varyColors val="0"/>
        <c:ser>
          <c:idx val="1"/>
          <c:order val="1"/>
          <c:tx>
            <c:strRef>
              <c:f>'MST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'MST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'MST Dpto'!$P$7</c:f>
              <c:numCache>
                <c:formatCode>0%</c:formatCode>
                <c:ptCount val="1"/>
                <c:pt idx="0">
                  <c:v>0.28737709548005852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134168"/>
        <c:axId val="276133776"/>
      </c:lineChart>
      <c:catAx>
        <c:axId val="27613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6133384"/>
        <c:crosses val="autoZero"/>
        <c:auto val="1"/>
        <c:lblAlgn val="ctr"/>
        <c:lblOffset val="100"/>
        <c:noMultiLvlLbl val="0"/>
      </c:catAx>
      <c:valAx>
        <c:axId val="2761333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61329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61337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6134168"/>
        <c:crosses val="max"/>
        <c:crossBetween val="between"/>
      </c:valAx>
      <c:catAx>
        <c:axId val="276134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61337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'MPE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'MPE Dpto'!$O$7</c:f>
              <c:numCache>
                <c:formatCode>#,##0.0</c:formatCode>
                <c:ptCount val="1"/>
                <c:pt idx="0">
                  <c:v>28.696706064674171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134952"/>
        <c:axId val="276135344"/>
      </c:barChart>
      <c:lineChart>
        <c:grouping val="standard"/>
        <c:varyColors val="0"/>
        <c:ser>
          <c:idx val="1"/>
          <c:order val="1"/>
          <c:tx>
            <c:strRef>
              <c:f>'MPE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'MPE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'MPE Dpto'!$P$7</c:f>
              <c:numCache>
                <c:formatCode>0%</c:formatCode>
                <c:ptCount val="1"/>
                <c:pt idx="0">
                  <c:v>0.18387237080656182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136128"/>
        <c:axId val="276135736"/>
      </c:lineChart>
      <c:catAx>
        <c:axId val="276134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6135344"/>
        <c:crosses val="autoZero"/>
        <c:auto val="1"/>
        <c:lblAlgn val="ctr"/>
        <c:lblOffset val="100"/>
        <c:noMultiLvlLbl val="0"/>
      </c:catAx>
      <c:valAx>
        <c:axId val="27613534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61349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61357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6136128"/>
        <c:crosses val="max"/>
        <c:crossBetween val="between"/>
      </c:valAx>
      <c:catAx>
        <c:axId val="276136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613573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'FMIN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'FMIN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'FMIN Dpto'!$O$7</c:f>
              <c:numCache>
                <c:formatCode>#,##0.0</c:formatCode>
                <c:ptCount val="1"/>
                <c:pt idx="0">
                  <c:v>1.625427965971624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136912"/>
        <c:axId val="276137304"/>
      </c:barChart>
      <c:lineChart>
        <c:grouping val="standard"/>
        <c:varyColors val="0"/>
        <c:ser>
          <c:idx val="1"/>
          <c:order val="1"/>
          <c:tx>
            <c:strRef>
              <c:f>'FMIN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'FMIN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'FMIN Dpto'!$P$7</c:f>
              <c:numCache>
                <c:formatCode>0%</c:formatCode>
                <c:ptCount val="1"/>
                <c:pt idx="0">
                  <c:v>0.19587257125885477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138088"/>
        <c:axId val="276137696"/>
      </c:lineChart>
      <c:catAx>
        <c:axId val="27613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6137304"/>
        <c:crosses val="autoZero"/>
        <c:auto val="1"/>
        <c:lblAlgn val="ctr"/>
        <c:lblOffset val="100"/>
        <c:noMultiLvlLbl val="0"/>
      </c:catAx>
      <c:valAx>
        <c:axId val="2761373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61369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61376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6138088"/>
        <c:crosses val="max"/>
        <c:crossBetween val="between"/>
      </c:valAx>
      <c:catAx>
        <c:axId val="276138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613769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'MCDT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'MCDT Dpto'!$N$7:$N$32</c:f>
              <c:strCache>
                <c:ptCount val="26"/>
                <c:pt idx="0">
                  <c:v>Huancavelica</c:v>
                </c:pt>
                <c:pt idx="1">
                  <c:v>Huánuco</c:v>
                </c:pt>
                <c:pt idx="2">
                  <c:v>Embajadas en el Exterior</c:v>
                </c:pt>
                <c:pt idx="3">
                  <c:v>Ayacucho</c:v>
                </c:pt>
                <c:pt idx="4">
                  <c:v>San Martín</c:v>
                </c:pt>
                <c:pt idx="5">
                  <c:v>Apurímac</c:v>
                </c:pt>
                <c:pt idx="6">
                  <c:v>Cajamarca</c:v>
                </c:pt>
                <c:pt idx="7">
                  <c:v>La Libertad</c:v>
                </c:pt>
                <c:pt idx="8">
                  <c:v>Pasco</c:v>
                </c:pt>
                <c:pt idx="9">
                  <c:v>Lima</c:v>
                </c:pt>
                <c:pt idx="10">
                  <c:v>Loreto</c:v>
                </c:pt>
                <c:pt idx="11">
                  <c:v>Piura</c:v>
                </c:pt>
                <c:pt idx="12">
                  <c:v>Cusco</c:v>
                </c:pt>
                <c:pt idx="13">
                  <c:v>Tacna</c:v>
                </c:pt>
                <c:pt idx="14">
                  <c:v>Junín</c:v>
                </c:pt>
                <c:pt idx="15">
                  <c:v>Provincia Constitucional del Callao</c:v>
                </c:pt>
                <c:pt idx="16">
                  <c:v>Arequipa</c:v>
                </c:pt>
                <c:pt idx="17">
                  <c:v>Madre de Dios</c:v>
                </c:pt>
                <c:pt idx="18">
                  <c:v>Puno</c:v>
                </c:pt>
                <c:pt idx="19">
                  <c:v>Lambayeque</c:v>
                </c:pt>
                <c:pt idx="20">
                  <c:v>Moquegua</c:v>
                </c:pt>
                <c:pt idx="21">
                  <c:v>Tumbes</c:v>
                </c:pt>
                <c:pt idx="22">
                  <c:v>Amazonas</c:v>
                </c:pt>
                <c:pt idx="23">
                  <c:v>Ancash</c:v>
                </c:pt>
                <c:pt idx="24">
                  <c:v>Ica</c:v>
                </c:pt>
                <c:pt idx="25">
                  <c:v>Ucayali</c:v>
                </c:pt>
              </c:strCache>
            </c:strRef>
          </c:cat>
          <c:val>
            <c:numRef>
              <c:f>'MCDT Dpto'!$O$7:$O$32</c:f>
              <c:numCache>
                <c:formatCode>#,##0.0</c:formatCode>
                <c:ptCount val="26"/>
                <c:pt idx="0">
                  <c:v>6.9099999382160604E-3</c:v>
                </c:pt>
                <c:pt idx="1">
                  <c:v>1.1101166061206684</c:v>
                </c:pt>
                <c:pt idx="2">
                  <c:v>22.061706582723083</c:v>
                </c:pt>
                <c:pt idx="3">
                  <c:v>1.2471399020943885</c:v>
                </c:pt>
                <c:pt idx="4">
                  <c:v>1.8591635489297778</c:v>
                </c:pt>
                <c:pt idx="5">
                  <c:v>2.7128599964371322E-2</c:v>
                </c:pt>
                <c:pt idx="6">
                  <c:v>0.55753782336138702</c:v>
                </c:pt>
                <c:pt idx="7">
                  <c:v>0.81563715867272113</c:v>
                </c:pt>
                <c:pt idx="8">
                  <c:v>0.2525404498277069</c:v>
                </c:pt>
                <c:pt idx="9">
                  <c:v>24.069881435708094</c:v>
                </c:pt>
                <c:pt idx="10">
                  <c:v>0.31152849848096875</c:v>
                </c:pt>
                <c:pt idx="11">
                  <c:v>0.3658796700251406</c:v>
                </c:pt>
                <c:pt idx="12">
                  <c:v>2.9210486522174777</c:v>
                </c:pt>
                <c:pt idx="13">
                  <c:v>0.11598264984789967</c:v>
                </c:pt>
                <c:pt idx="14">
                  <c:v>0.35056847274151637</c:v>
                </c:pt>
                <c:pt idx="15">
                  <c:v>5.9894440327488183E-2</c:v>
                </c:pt>
                <c:pt idx="16">
                  <c:v>2.834489794696875</c:v>
                </c:pt>
                <c:pt idx="17">
                  <c:v>1.093E-2</c:v>
                </c:pt>
                <c:pt idx="18">
                  <c:v>0.92503801262684293</c:v>
                </c:pt>
                <c:pt idx="19">
                  <c:v>0.63539939947847635</c:v>
                </c:pt>
                <c:pt idx="20">
                  <c:v>0.18434340807874827</c:v>
                </c:pt>
                <c:pt idx="21">
                  <c:v>0.28906302900200892</c:v>
                </c:pt>
                <c:pt idx="22">
                  <c:v>0.73940612332890931</c:v>
                </c:pt>
                <c:pt idx="23">
                  <c:v>0.30279298392964726</c:v>
                </c:pt>
                <c:pt idx="24">
                  <c:v>0.17211337765283161</c:v>
                </c:pt>
                <c:pt idx="25">
                  <c:v>0.42117709009989485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138872"/>
        <c:axId val="276139264"/>
      </c:barChart>
      <c:lineChart>
        <c:grouping val="standard"/>
        <c:varyColors val="0"/>
        <c:ser>
          <c:idx val="1"/>
          <c:order val="1"/>
          <c:tx>
            <c:strRef>
              <c:f>'MCDT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'MCDT Dpto'!$N$7:$N$32</c:f>
              <c:strCache>
                <c:ptCount val="26"/>
                <c:pt idx="0">
                  <c:v>Huancavelica</c:v>
                </c:pt>
                <c:pt idx="1">
                  <c:v>Huánuco</c:v>
                </c:pt>
                <c:pt idx="2">
                  <c:v>Embajadas en el Exterior</c:v>
                </c:pt>
                <c:pt idx="3">
                  <c:v>Ayacucho</c:v>
                </c:pt>
                <c:pt idx="4">
                  <c:v>San Martín</c:v>
                </c:pt>
                <c:pt idx="5">
                  <c:v>Apurímac</c:v>
                </c:pt>
                <c:pt idx="6">
                  <c:v>Cajamarca</c:v>
                </c:pt>
                <c:pt idx="7">
                  <c:v>La Libertad</c:v>
                </c:pt>
                <c:pt idx="8">
                  <c:v>Pasco</c:v>
                </c:pt>
                <c:pt idx="9">
                  <c:v>Lima</c:v>
                </c:pt>
                <c:pt idx="10">
                  <c:v>Loreto</c:v>
                </c:pt>
                <c:pt idx="11">
                  <c:v>Piura</c:v>
                </c:pt>
                <c:pt idx="12">
                  <c:v>Cusco</c:v>
                </c:pt>
                <c:pt idx="13">
                  <c:v>Tacna</c:v>
                </c:pt>
                <c:pt idx="14">
                  <c:v>Junín</c:v>
                </c:pt>
                <c:pt idx="15">
                  <c:v>Provincia Constitucional del Callao</c:v>
                </c:pt>
                <c:pt idx="16">
                  <c:v>Arequipa</c:v>
                </c:pt>
                <c:pt idx="17">
                  <c:v>Madre de Dios</c:v>
                </c:pt>
                <c:pt idx="18">
                  <c:v>Puno</c:v>
                </c:pt>
                <c:pt idx="19">
                  <c:v>Lambayeque</c:v>
                </c:pt>
                <c:pt idx="20">
                  <c:v>Moquegua</c:v>
                </c:pt>
                <c:pt idx="21">
                  <c:v>Tumbes</c:v>
                </c:pt>
                <c:pt idx="22">
                  <c:v>Amazonas</c:v>
                </c:pt>
                <c:pt idx="23">
                  <c:v>Ancash</c:v>
                </c:pt>
                <c:pt idx="24">
                  <c:v>Ica</c:v>
                </c:pt>
                <c:pt idx="25">
                  <c:v>Ucayali</c:v>
                </c:pt>
              </c:strCache>
            </c:strRef>
          </c:cat>
          <c:val>
            <c:numRef>
              <c:f>'MCDT Dpto'!$P$7:$P$32</c:f>
              <c:numCache>
                <c:formatCode>0%</c:formatCode>
                <c:ptCount val="26"/>
                <c:pt idx="0">
                  <c:v>0.99999999105876425</c:v>
                </c:pt>
                <c:pt idx="1">
                  <c:v>0.49510857621760201</c:v>
                </c:pt>
                <c:pt idx="2">
                  <c:v>0.3987868234960375</c:v>
                </c:pt>
                <c:pt idx="3">
                  <c:v>0.39553834026829154</c:v>
                </c:pt>
                <c:pt idx="4">
                  <c:v>0.30753160340047725</c:v>
                </c:pt>
                <c:pt idx="5">
                  <c:v>0.305247878618846</c:v>
                </c:pt>
                <c:pt idx="6">
                  <c:v>0.27281566465443674</c:v>
                </c:pt>
                <c:pt idx="7">
                  <c:v>0.25428094665541046</c:v>
                </c:pt>
                <c:pt idx="8">
                  <c:v>0.24218347358005582</c:v>
                </c:pt>
                <c:pt idx="9">
                  <c:v>0.24102669502165364</c:v>
                </c:pt>
                <c:pt idx="10">
                  <c:v>0.21930286966996271</c:v>
                </c:pt>
                <c:pt idx="11">
                  <c:v>0.21425829076046338</c:v>
                </c:pt>
                <c:pt idx="12">
                  <c:v>0.20445188504980308</c:v>
                </c:pt>
                <c:pt idx="13">
                  <c:v>0.17531133730850748</c:v>
                </c:pt>
                <c:pt idx="14">
                  <c:v>0.1643113594737422</c:v>
                </c:pt>
                <c:pt idx="15">
                  <c:v>0.13712944785389247</c:v>
                </c:pt>
                <c:pt idx="16">
                  <c:v>0.1130462680836543</c:v>
                </c:pt>
                <c:pt idx="17">
                  <c:v>0.10904918687019854</c:v>
                </c:pt>
                <c:pt idx="18">
                  <c:v>9.9650871373554092E-2</c:v>
                </c:pt>
                <c:pt idx="19">
                  <c:v>9.8739431534221128E-2</c:v>
                </c:pt>
                <c:pt idx="20">
                  <c:v>7.7751977749843632E-2</c:v>
                </c:pt>
                <c:pt idx="21">
                  <c:v>5.4586489674168744E-2</c:v>
                </c:pt>
                <c:pt idx="22">
                  <c:v>5.1420292900533175E-2</c:v>
                </c:pt>
                <c:pt idx="23">
                  <c:v>4.88585005239578E-2</c:v>
                </c:pt>
                <c:pt idx="24">
                  <c:v>2.4209561942661644E-2</c:v>
                </c:pt>
                <c:pt idx="25">
                  <c:v>1.5119408726444499E-2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140048"/>
        <c:axId val="276139656"/>
      </c:lineChart>
      <c:catAx>
        <c:axId val="276138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6139264"/>
        <c:crosses val="autoZero"/>
        <c:auto val="1"/>
        <c:lblAlgn val="ctr"/>
        <c:lblOffset val="100"/>
        <c:noMultiLvlLbl val="0"/>
      </c:catAx>
      <c:valAx>
        <c:axId val="2761392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61388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61396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6140048"/>
        <c:crosses val="max"/>
        <c:crossBetween val="between"/>
      </c:valAx>
      <c:catAx>
        <c:axId val="276140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61396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'RMI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'RMI Dpto'!$N$7:$N$20</c:f>
              <c:strCache>
                <c:ptCount val="14"/>
                <c:pt idx="0">
                  <c:v>La Libertad</c:v>
                </c:pt>
                <c:pt idx="1">
                  <c:v>Ica</c:v>
                </c:pt>
                <c:pt idx="2">
                  <c:v>Huánuco</c:v>
                </c:pt>
                <c:pt idx="3">
                  <c:v>Cusco</c:v>
                </c:pt>
                <c:pt idx="4">
                  <c:v>Ancash</c:v>
                </c:pt>
                <c:pt idx="5">
                  <c:v>Ayacucho</c:v>
                </c:pt>
                <c:pt idx="6">
                  <c:v>Arequipa</c:v>
                </c:pt>
                <c:pt idx="7">
                  <c:v>Lima</c:v>
                </c:pt>
                <c:pt idx="8">
                  <c:v>Provincia Constitucional del Callao</c:v>
                </c:pt>
                <c:pt idx="9">
                  <c:v>Loreto</c:v>
                </c:pt>
                <c:pt idx="10">
                  <c:v>Madre de Dios</c:v>
                </c:pt>
                <c:pt idx="11">
                  <c:v>Piura</c:v>
                </c:pt>
                <c:pt idx="12">
                  <c:v>Puno</c:v>
                </c:pt>
                <c:pt idx="13">
                  <c:v>San Martín</c:v>
                </c:pt>
              </c:strCache>
            </c:strRef>
          </c:cat>
          <c:val>
            <c:numRef>
              <c:f>'RMI Dpto'!$O$7:$O$20</c:f>
              <c:numCache>
                <c:formatCode>#,##0.0</c:formatCode>
                <c:ptCount val="14"/>
                <c:pt idx="0">
                  <c:v>0.34316249999999998</c:v>
                </c:pt>
                <c:pt idx="1">
                  <c:v>4.1500000327196907E-3</c:v>
                </c:pt>
                <c:pt idx="2">
                  <c:v>7.5979499840063039E-2</c:v>
                </c:pt>
                <c:pt idx="3">
                  <c:v>1.0480149971961974</c:v>
                </c:pt>
                <c:pt idx="4">
                  <c:v>7.5713000000000004E-3</c:v>
                </c:pt>
                <c:pt idx="5">
                  <c:v>0.1573175</c:v>
                </c:pt>
                <c:pt idx="6">
                  <c:v>0.55891498521804805</c:v>
                </c:pt>
                <c:pt idx="7">
                  <c:v>1.5616476758558937</c:v>
                </c:pt>
                <c:pt idx="8">
                  <c:v>0.75569631000000004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140832"/>
        <c:axId val="276141224"/>
      </c:barChart>
      <c:lineChart>
        <c:grouping val="standard"/>
        <c:varyColors val="0"/>
        <c:ser>
          <c:idx val="1"/>
          <c:order val="1"/>
          <c:tx>
            <c:strRef>
              <c:f>'RMI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'RMI Dpto'!$N$7:$N$20</c:f>
              <c:strCache>
                <c:ptCount val="14"/>
                <c:pt idx="0">
                  <c:v>La Libertad</c:v>
                </c:pt>
                <c:pt idx="1">
                  <c:v>Ica</c:v>
                </c:pt>
                <c:pt idx="2">
                  <c:v>Huánuco</c:v>
                </c:pt>
                <c:pt idx="3">
                  <c:v>Cusco</c:v>
                </c:pt>
                <c:pt idx="4">
                  <c:v>Ancash</c:v>
                </c:pt>
                <c:pt idx="5">
                  <c:v>Ayacucho</c:v>
                </c:pt>
                <c:pt idx="6">
                  <c:v>Arequipa</c:v>
                </c:pt>
                <c:pt idx="7">
                  <c:v>Lima</c:v>
                </c:pt>
                <c:pt idx="8">
                  <c:v>Provincia Constitucional del Callao</c:v>
                </c:pt>
                <c:pt idx="9">
                  <c:v>Loreto</c:v>
                </c:pt>
                <c:pt idx="10">
                  <c:v>Madre de Dios</c:v>
                </c:pt>
                <c:pt idx="11">
                  <c:v>Piura</c:v>
                </c:pt>
                <c:pt idx="12">
                  <c:v>Puno</c:v>
                </c:pt>
                <c:pt idx="13">
                  <c:v>San Martín</c:v>
                </c:pt>
              </c:strCache>
            </c:strRef>
          </c:cat>
          <c:val>
            <c:numRef>
              <c:f>'RMI Dpto'!$P$7:$P$20</c:f>
              <c:numCache>
                <c:formatCode>0%</c:formatCode>
                <c:ptCount val="14"/>
                <c:pt idx="0">
                  <c:v>0.50348457616549902</c:v>
                </c:pt>
                <c:pt idx="1">
                  <c:v>0.40766208572884977</c:v>
                </c:pt>
                <c:pt idx="2">
                  <c:v>0.31539850494007071</c:v>
                </c:pt>
                <c:pt idx="3">
                  <c:v>0.21655005513810288</c:v>
                </c:pt>
                <c:pt idx="4">
                  <c:v>0.20593771249830004</c:v>
                </c:pt>
                <c:pt idx="5">
                  <c:v>0.1914536935621273</c:v>
                </c:pt>
                <c:pt idx="6">
                  <c:v>0.14041523639524839</c:v>
                </c:pt>
                <c:pt idx="7">
                  <c:v>9.8558908756958899E-2</c:v>
                </c:pt>
                <c:pt idx="8">
                  <c:v>5.9480832981302995E-2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142008"/>
        <c:axId val="276141616"/>
      </c:lineChart>
      <c:catAx>
        <c:axId val="27614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6141224"/>
        <c:crosses val="autoZero"/>
        <c:auto val="1"/>
        <c:lblAlgn val="ctr"/>
        <c:lblOffset val="100"/>
        <c:noMultiLvlLbl val="0"/>
      </c:catAx>
      <c:valAx>
        <c:axId val="2761412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61408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61416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6142008"/>
        <c:crosses val="max"/>
        <c:crossBetween val="between"/>
      </c:valAx>
      <c:catAx>
        <c:axId val="276142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61416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'PCSD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'PCSD Dpto'!$N$7:$N$31</c:f>
              <c:strCache>
                <c:ptCount val="25"/>
                <c:pt idx="0">
                  <c:v>La Libertad</c:v>
                </c:pt>
                <c:pt idx="1">
                  <c:v>Lima</c:v>
                </c:pt>
                <c:pt idx="2">
                  <c:v>Apurímac</c:v>
                </c:pt>
                <c:pt idx="3">
                  <c:v>Cusco</c:v>
                </c:pt>
                <c:pt idx="4">
                  <c:v>Arequipa</c:v>
                </c:pt>
                <c:pt idx="5">
                  <c:v>Lambayeque</c:v>
                </c:pt>
                <c:pt idx="6">
                  <c:v>Ica</c:v>
                </c:pt>
                <c:pt idx="7">
                  <c:v>Tacna</c:v>
                </c:pt>
                <c:pt idx="8">
                  <c:v>Provincia Constitucional del Callao</c:v>
                </c:pt>
                <c:pt idx="9">
                  <c:v>Madre de Dios</c:v>
                </c:pt>
                <c:pt idx="10">
                  <c:v>Cajamarca</c:v>
                </c:pt>
                <c:pt idx="11">
                  <c:v>Ucayali</c:v>
                </c:pt>
                <c:pt idx="12">
                  <c:v>Ancash</c:v>
                </c:pt>
                <c:pt idx="13">
                  <c:v>Junín</c:v>
                </c:pt>
                <c:pt idx="14">
                  <c:v>Moquegua</c:v>
                </c:pt>
                <c:pt idx="15">
                  <c:v>Pasco</c:v>
                </c:pt>
                <c:pt idx="16">
                  <c:v>Huancavelica</c:v>
                </c:pt>
                <c:pt idx="17">
                  <c:v>Ayacucho</c:v>
                </c:pt>
                <c:pt idx="18">
                  <c:v>Huánuco</c:v>
                </c:pt>
                <c:pt idx="19">
                  <c:v>Piura</c:v>
                </c:pt>
                <c:pt idx="20">
                  <c:v>Tumbes</c:v>
                </c:pt>
                <c:pt idx="21">
                  <c:v>Amazonas</c:v>
                </c:pt>
                <c:pt idx="22">
                  <c:v>San Martín</c:v>
                </c:pt>
                <c:pt idx="23">
                  <c:v>Loreto</c:v>
                </c:pt>
                <c:pt idx="24">
                  <c:v>Puno</c:v>
                </c:pt>
              </c:strCache>
            </c:strRef>
          </c:cat>
          <c:val>
            <c:numRef>
              <c:f>'PCSD Dpto'!$O$7:$O$31</c:f>
              <c:numCache>
                <c:formatCode>#,##0.0</c:formatCode>
                <c:ptCount val="25"/>
                <c:pt idx="0">
                  <c:v>0.20125035628936266</c:v>
                </c:pt>
                <c:pt idx="1">
                  <c:v>13.072869347692672</c:v>
                </c:pt>
                <c:pt idx="2">
                  <c:v>0.19883599598065368</c:v>
                </c:pt>
                <c:pt idx="3">
                  <c:v>0.16295539000810999</c:v>
                </c:pt>
                <c:pt idx="4">
                  <c:v>0.31829220047090218</c:v>
                </c:pt>
                <c:pt idx="5">
                  <c:v>0.19110694003389456</c:v>
                </c:pt>
                <c:pt idx="6">
                  <c:v>0.14824302999409944</c:v>
                </c:pt>
                <c:pt idx="7">
                  <c:v>0.10327460933334617</c:v>
                </c:pt>
                <c:pt idx="8">
                  <c:v>0.28418278162445809</c:v>
                </c:pt>
                <c:pt idx="9">
                  <c:v>0.2059926715990732</c:v>
                </c:pt>
                <c:pt idx="10">
                  <c:v>4.2288279772964191E-2</c:v>
                </c:pt>
                <c:pt idx="11">
                  <c:v>4.3129800027492645E-3</c:v>
                </c:pt>
                <c:pt idx="12">
                  <c:v>6.0911540040785556E-2</c:v>
                </c:pt>
                <c:pt idx="13">
                  <c:v>3.2769760331437477E-2</c:v>
                </c:pt>
                <c:pt idx="14">
                  <c:v>9.5137600467094761E-3</c:v>
                </c:pt>
                <c:pt idx="15">
                  <c:v>7.8314999999999999E-3</c:v>
                </c:pt>
                <c:pt idx="16">
                  <c:v>1.0227970000000001E-2</c:v>
                </c:pt>
                <c:pt idx="17">
                  <c:v>9.2797000286784018E-3</c:v>
                </c:pt>
                <c:pt idx="18">
                  <c:v>4.76122E-3</c:v>
                </c:pt>
                <c:pt idx="19">
                  <c:v>0.01</c:v>
                </c:pt>
                <c:pt idx="20">
                  <c:v>9.0191200837026163E-3</c:v>
                </c:pt>
                <c:pt idx="21">
                  <c:v>1.8116200000000001E-3</c:v>
                </c:pt>
                <c:pt idx="22">
                  <c:v>2.9E-4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142792"/>
        <c:axId val="276143184"/>
      </c:barChart>
      <c:lineChart>
        <c:grouping val="standard"/>
        <c:varyColors val="0"/>
        <c:ser>
          <c:idx val="1"/>
          <c:order val="1"/>
          <c:tx>
            <c:strRef>
              <c:f>'PCSD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'PCSD Dpto'!$N$7:$N$31</c:f>
              <c:strCache>
                <c:ptCount val="25"/>
                <c:pt idx="0">
                  <c:v>La Libertad</c:v>
                </c:pt>
                <c:pt idx="1">
                  <c:v>Lima</c:v>
                </c:pt>
                <c:pt idx="2">
                  <c:v>Apurímac</c:v>
                </c:pt>
                <c:pt idx="3">
                  <c:v>Cusco</c:v>
                </c:pt>
                <c:pt idx="4">
                  <c:v>Arequipa</c:v>
                </c:pt>
                <c:pt idx="5">
                  <c:v>Lambayeque</c:v>
                </c:pt>
                <c:pt idx="6">
                  <c:v>Ica</c:v>
                </c:pt>
                <c:pt idx="7">
                  <c:v>Tacna</c:v>
                </c:pt>
                <c:pt idx="8">
                  <c:v>Provincia Constitucional del Callao</c:v>
                </c:pt>
                <c:pt idx="9">
                  <c:v>Madre de Dios</c:v>
                </c:pt>
                <c:pt idx="10">
                  <c:v>Cajamarca</c:v>
                </c:pt>
                <c:pt idx="11">
                  <c:v>Ucayali</c:v>
                </c:pt>
                <c:pt idx="12">
                  <c:v>Ancash</c:v>
                </c:pt>
                <c:pt idx="13">
                  <c:v>Junín</c:v>
                </c:pt>
                <c:pt idx="14">
                  <c:v>Moquegua</c:v>
                </c:pt>
                <c:pt idx="15">
                  <c:v>Pasco</c:v>
                </c:pt>
                <c:pt idx="16">
                  <c:v>Huancavelica</c:v>
                </c:pt>
                <c:pt idx="17">
                  <c:v>Ayacucho</c:v>
                </c:pt>
                <c:pt idx="18">
                  <c:v>Huánuco</c:v>
                </c:pt>
                <c:pt idx="19">
                  <c:v>Piura</c:v>
                </c:pt>
                <c:pt idx="20">
                  <c:v>Tumbes</c:v>
                </c:pt>
                <c:pt idx="21">
                  <c:v>Amazonas</c:v>
                </c:pt>
                <c:pt idx="22">
                  <c:v>San Martín</c:v>
                </c:pt>
                <c:pt idx="23">
                  <c:v>Loreto</c:v>
                </c:pt>
                <c:pt idx="24">
                  <c:v>Puno</c:v>
                </c:pt>
              </c:strCache>
            </c:strRef>
          </c:cat>
          <c:val>
            <c:numRef>
              <c:f>'PCSD Dpto'!$P$7:$P$31</c:f>
              <c:numCache>
                <c:formatCode>0%</c:formatCode>
                <c:ptCount val="25"/>
                <c:pt idx="0">
                  <c:v>0.33607484693276957</c:v>
                </c:pt>
                <c:pt idx="1">
                  <c:v>0.32994261136179648</c:v>
                </c:pt>
                <c:pt idx="2">
                  <c:v>0.32664392397975728</c:v>
                </c:pt>
                <c:pt idx="3">
                  <c:v>0.30494233516556546</c:v>
                </c:pt>
                <c:pt idx="4">
                  <c:v>0.28514495489878333</c:v>
                </c:pt>
                <c:pt idx="5">
                  <c:v>0.24964949756289623</c:v>
                </c:pt>
                <c:pt idx="6">
                  <c:v>0.23639983988495911</c:v>
                </c:pt>
                <c:pt idx="7">
                  <c:v>0.22265472558732596</c:v>
                </c:pt>
                <c:pt idx="8">
                  <c:v>0.15778219941528107</c:v>
                </c:pt>
                <c:pt idx="9">
                  <c:v>0.13965699536883175</c:v>
                </c:pt>
                <c:pt idx="10">
                  <c:v>0.13235561187763631</c:v>
                </c:pt>
                <c:pt idx="11">
                  <c:v>9.1502705054614691E-2</c:v>
                </c:pt>
                <c:pt idx="12">
                  <c:v>8.6853201753254672E-2</c:v>
                </c:pt>
                <c:pt idx="13">
                  <c:v>8.2877072780202135E-2</c:v>
                </c:pt>
                <c:pt idx="14">
                  <c:v>4.1707810204552623E-2</c:v>
                </c:pt>
                <c:pt idx="15">
                  <c:v>3.5427033384601458E-2</c:v>
                </c:pt>
                <c:pt idx="16">
                  <c:v>3.4965506160346785E-2</c:v>
                </c:pt>
                <c:pt idx="17">
                  <c:v>2.8408346533881114E-2</c:v>
                </c:pt>
                <c:pt idx="18">
                  <c:v>1.5942634615449008E-2</c:v>
                </c:pt>
                <c:pt idx="19">
                  <c:v>1.5810976612403396E-2</c:v>
                </c:pt>
                <c:pt idx="20">
                  <c:v>1.031114819743387E-2</c:v>
                </c:pt>
                <c:pt idx="21">
                  <c:v>8.787574518449531E-3</c:v>
                </c:pt>
                <c:pt idx="22">
                  <c:v>9.6877213143231286E-4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621872"/>
        <c:axId val="276143576"/>
      </c:lineChart>
      <c:catAx>
        <c:axId val="276142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6143184"/>
        <c:crosses val="autoZero"/>
        <c:auto val="1"/>
        <c:lblAlgn val="ctr"/>
        <c:lblOffset val="100"/>
        <c:noMultiLvlLbl val="0"/>
      </c:catAx>
      <c:valAx>
        <c:axId val="2761431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61427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61435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6621872"/>
        <c:crosses val="max"/>
        <c:crossBetween val="between"/>
      </c:valAx>
      <c:catAx>
        <c:axId val="276621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61435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'CSRF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'CSRF Dpto'!$N$7:$N$30</c:f>
              <c:strCache>
                <c:ptCount val="24"/>
                <c:pt idx="0">
                  <c:v>Huánuco</c:v>
                </c:pt>
                <c:pt idx="1">
                  <c:v>Ayacucho</c:v>
                </c:pt>
                <c:pt idx="2">
                  <c:v>Tacna</c:v>
                </c:pt>
                <c:pt idx="3">
                  <c:v>Cajamarca</c:v>
                </c:pt>
                <c:pt idx="4">
                  <c:v>Junín</c:v>
                </c:pt>
                <c:pt idx="5">
                  <c:v>Puno</c:v>
                </c:pt>
                <c:pt idx="6">
                  <c:v>Apurímac</c:v>
                </c:pt>
                <c:pt idx="7">
                  <c:v>Ica</c:v>
                </c:pt>
                <c:pt idx="8">
                  <c:v>Arequipa</c:v>
                </c:pt>
                <c:pt idx="9">
                  <c:v>San Martín</c:v>
                </c:pt>
                <c:pt idx="10">
                  <c:v>Lambayeque</c:v>
                </c:pt>
                <c:pt idx="11">
                  <c:v>Cusco</c:v>
                </c:pt>
                <c:pt idx="12">
                  <c:v>La Libertad</c:v>
                </c:pt>
                <c:pt idx="13">
                  <c:v>Huancavelica</c:v>
                </c:pt>
                <c:pt idx="14">
                  <c:v>Piura</c:v>
                </c:pt>
                <c:pt idx="15">
                  <c:v>Ucayali</c:v>
                </c:pt>
                <c:pt idx="16">
                  <c:v>Madre de Dios</c:v>
                </c:pt>
                <c:pt idx="17">
                  <c:v>Pasco</c:v>
                </c:pt>
                <c:pt idx="18">
                  <c:v>Lima</c:v>
                </c:pt>
                <c:pt idx="19">
                  <c:v>Ancash</c:v>
                </c:pt>
                <c:pt idx="20">
                  <c:v>Loreto</c:v>
                </c:pt>
                <c:pt idx="21">
                  <c:v>Tumbes</c:v>
                </c:pt>
                <c:pt idx="22">
                  <c:v>Amazonas</c:v>
                </c:pt>
                <c:pt idx="23">
                  <c:v>Moquegua</c:v>
                </c:pt>
              </c:strCache>
            </c:strRef>
          </c:cat>
          <c:val>
            <c:numRef>
              <c:f>'CSRF Dpto'!$O$7:$O$30</c:f>
              <c:numCache>
                <c:formatCode>#,##0.0</c:formatCode>
                <c:ptCount val="24"/>
                <c:pt idx="0">
                  <c:v>2.2701895684516211</c:v>
                </c:pt>
                <c:pt idx="1">
                  <c:v>1.1083265285607915</c:v>
                </c:pt>
                <c:pt idx="2">
                  <c:v>0.56012078968314383</c:v>
                </c:pt>
                <c:pt idx="3">
                  <c:v>1.3882151159216463</c:v>
                </c:pt>
                <c:pt idx="4">
                  <c:v>1.9815763469864922</c:v>
                </c:pt>
                <c:pt idx="5">
                  <c:v>0.37960616517918233</c:v>
                </c:pt>
                <c:pt idx="6">
                  <c:v>0.27193523521591739</c:v>
                </c:pt>
                <c:pt idx="7">
                  <c:v>0.24879384557750439</c:v>
                </c:pt>
                <c:pt idx="8">
                  <c:v>0.21181154504672023</c:v>
                </c:pt>
                <c:pt idx="9">
                  <c:v>0.27144250096577405</c:v>
                </c:pt>
                <c:pt idx="10">
                  <c:v>0.40550618951320411</c:v>
                </c:pt>
                <c:pt idx="11">
                  <c:v>2.062786220142196</c:v>
                </c:pt>
                <c:pt idx="12">
                  <c:v>0.20598683966500875</c:v>
                </c:pt>
                <c:pt idx="13">
                  <c:v>1.9262000000000001E-2</c:v>
                </c:pt>
                <c:pt idx="14">
                  <c:v>0.3116010857025121</c:v>
                </c:pt>
                <c:pt idx="15">
                  <c:v>0.47490879233199146</c:v>
                </c:pt>
                <c:pt idx="16">
                  <c:v>0.55380489440796055</c:v>
                </c:pt>
                <c:pt idx="17">
                  <c:v>8.2229999999999994E-3</c:v>
                </c:pt>
                <c:pt idx="18">
                  <c:v>8.2975828178245798</c:v>
                </c:pt>
                <c:pt idx="19">
                  <c:v>0.33289058689394901</c:v>
                </c:pt>
                <c:pt idx="20">
                  <c:v>5.8000180164770987E-2</c:v>
                </c:pt>
                <c:pt idx="21">
                  <c:v>2.5000000000000001E-3</c:v>
                </c:pt>
                <c:pt idx="22">
                  <c:v>0.10228834987692535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624224"/>
        <c:axId val="276624616"/>
      </c:barChart>
      <c:lineChart>
        <c:grouping val="standard"/>
        <c:varyColors val="0"/>
        <c:ser>
          <c:idx val="1"/>
          <c:order val="1"/>
          <c:tx>
            <c:strRef>
              <c:f>'CSRF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'CSRF Dpto'!$N$7:$N$30</c:f>
              <c:strCache>
                <c:ptCount val="24"/>
                <c:pt idx="0">
                  <c:v>Huánuco</c:v>
                </c:pt>
                <c:pt idx="1">
                  <c:v>Ayacucho</c:v>
                </c:pt>
                <c:pt idx="2">
                  <c:v>Tacna</c:v>
                </c:pt>
                <c:pt idx="3">
                  <c:v>Cajamarca</c:v>
                </c:pt>
                <c:pt idx="4">
                  <c:v>Junín</c:v>
                </c:pt>
                <c:pt idx="5">
                  <c:v>Puno</c:v>
                </c:pt>
                <c:pt idx="6">
                  <c:v>Apurímac</c:v>
                </c:pt>
                <c:pt idx="7">
                  <c:v>Ica</c:v>
                </c:pt>
                <c:pt idx="8">
                  <c:v>Arequipa</c:v>
                </c:pt>
                <c:pt idx="9">
                  <c:v>San Martín</c:v>
                </c:pt>
                <c:pt idx="10">
                  <c:v>Lambayeque</c:v>
                </c:pt>
                <c:pt idx="11">
                  <c:v>Cusco</c:v>
                </c:pt>
                <c:pt idx="12">
                  <c:v>La Libertad</c:v>
                </c:pt>
                <c:pt idx="13">
                  <c:v>Huancavelica</c:v>
                </c:pt>
                <c:pt idx="14">
                  <c:v>Piura</c:v>
                </c:pt>
                <c:pt idx="15">
                  <c:v>Ucayali</c:v>
                </c:pt>
                <c:pt idx="16">
                  <c:v>Madre de Dios</c:v>
                </c:pt>
                <c:pt idx="17">
                  <c:v>Pasco</c:v>
                </c:pt>
                <c:pt idx="18">
                  <c:v>Lima</c:v>
                </c:pt>
                <c:pt idx="19">
                  <c:v>Ancash</c:v>
                </c:pt>
                <c:pt idx="20">
                  <c:v>Loreto</c:v>
                </c:pt>
                <c:pt idx="21">
                  <c:v>Tumbes</c:v>
                </c:pt>
                <c:pt idx="22">
                  <c:v>Amazonas</c:v>
                </c:pt>
                <c:pt idx="23">
                  <c:v>Moquegua</c:v>
                </c:pt>
              </c:strCache>
            </c:strRef>
          </c:cat>
          <c:val>
            <c:numRef>
              <c:f>'CSRF Dpto'!$P$7:$P$30</c:f>
              <c:numCache>
                <c:formatCode>0%</c:formatCode>
                <c:ptCount val="24"/>
                <c:pt idx="0">
                  <c:v>0.41971783791473888</c:v>
                </c:pt>
                <c:pt idx="1">
                  <c:v>0.40123540060522045</c:v>
                </c:pt>
                <c:pt idx="2">
                  <c:v>0.37563058105777813</c:v>
                </c:pt>
                <c:pt idx="3">
                  <c:v>0.35781082470905212</c:v>
                </c:pt>
                <c:pt idx="4">
                  <c:v>0.3512029672869198</c:v>
                </c:pt>
                <c:pt idx="5">
                  <c:v>0.34689437272553697</c:v>
                </c:pt>
                <c:pt idx="6">
                  <c:v>0.3387744099821694</c:v>
                </c:pt>
                <c:pt idx="7">
                  <c:v>0.33140388660259262</c:v>
                </c:pt>
                <c:pt idx="8">
                  <c:v>0.31413321465744626</c:v>
                </c:pt>
                <c:pt idx="9">
                  <c:v>0.31033278490442695</c:v>
                </c:pt>
                <c:pt idx="10">
                  <c:v>0.30360622500299783</c:v>
                </c:pt>
                <c:pt idx="11">
                  <c:v>0.30353598240076907</c:v>
                </c:pt>
                <c:pt idx="12">
                  <c:v>0.27389281020676065</c:v>
                </c:pt>
                <c:pt idx="13">
                  <c:v>0.2647297315869766</c:v>
                </c:pt>
                <c:pt idx="14">
                  <c:v>0.26067028310778145</c:v>
                </c:pt>
                <c:pt idx="15">
                  <c:v>0.2583903446457449</c:v>
                </c:pt>
                <c:pt idx="16">
                  <c:v>0.22770421837371807</c:v>
                </c:pt>
                <c:pt idx="17">
                  <c:v>0.21897052166271666</c:v>
                </c:pt>
                <c:pt idx="18">
                  <c:v>0.19669338006322942</c:v>
                </c:pt>
                <c:pt idx="19">
                  <c:v>0.1529642483145193</c:v>
                </c:pt>
                <c:pt idx="20">
                  <c:v>3.4976466437935949E-2</c:v>
                </c:pt>
                <c:pt idx="21">
                  <c:v>2.4999999999999994E-2</c:v>
                </c:pt>
                <c:pt idx="22">
                  <c:v>6.9148183843525703E-3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625400"/>
        <c:axId val="276625008"/>
      </c:lineChart>
      <c:catAx>
        <c:axId val="27662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6624616"/>
        <c:crosses val="autoZero"/>
        <c:auto val="1"/>
        <c:lblAlgn val="ctr"/>
        <c:lblOffset val="100"/>
        <c:noMultiLvlLbl val="0"/>
      </c:catAx>
      <c:valAx>
        <c:axId val="2766246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66242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66250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6625400"/>
        <c:crosses val="max"/>
        <c:crossBetween val="between"/>
      </c:valAx>
      <c:catAx>
        <c:axId val="276625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66250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'CPSM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'CPSM Dpto'!$N$7:$N$31</c:f>
              <c:strCache>
                <c:ptCount val="25"/>
                <c:pt idx="0">
                  <c:v>Cusco</c:v>
                </c:pt>
                <c:pt idx="1">
                  <c:v>Lima</c:v>
                </c:pt>
                <c:pt idx="2">
                  <c:v>Provincia Constitucional del Callao</c:v>
                </c:pt>
                <c:pt idx="3">
                  <c:v>Pasco</c:v>
                </c:pt>
                <c:pt idx="4">
                  <c:v>Ica</c:v>
                </c:pt>
                <c:pt idx="5">
                  <c:v>Ucayali</c:v>
                </c:pt>
                <c:pt idx="6">
                  <c:v>Huancavelica</c:v>
                </c:pt>
                <c:pt idx="7">
                  <c:v>Cajamarca</c:v>
                </c:pt>
                <c:pt idx="8">
                  <c:v>San Martín</c:v>
                </c:pt>
                <c:pt idx="9">
                  <c:v>Apurímac</c:v>
                </c:pt>
                <c:pt idx="10">
                  <c:v>Ancash</c:v>
                </c:pt>
                <c:pt idx="11">
                  <c:v>Amazonas</c:v>
                </c:pt>
                <c:pt idx="12">
                  <c:v>Junín</c:v>
                </c:pt>
                <c:pt idx="13">
                  <c:v>Tacna</c:v>
                </c:pt>
                <c:pt idx="14">
                  <c:v>Madre de Dios</c:v>
                </c:pt>
                <c:pt idx="15">
                  <c:v>Huánuco</c:v>
                </c:pt>
                <c:pt idx="16">
                  <c:v>Moquegua</c:v>
                </c:pt>
                <c:pt idx="17">
                  <c:v>Piura</c:v>
                </c:pt>
                <c:pt idx="18">
                  <c:v>Lambayeque</c:v>
                </c:pt>
                <c:pt idx="19">
                  <c:v>La Libertad</c:v>
                </c:pt>
                <c:pt idx="20">
                  <c:v>Loreto</c:v>
                </c:pt>
                <c:pt idx="21">
                  <c:v>Tumbes</c:v>
                </c:pt>
                <c:pt idx="22">
                  <c:v>Puno</c:v>
                </c:pt>
                <c:pt idx="23">
                  <c:v>Arequipa</c:v>
                </c:pt>
                <c:pt idx="24">
                  <c:v>Ayacucho</c:v>
                </c:pt>
              </c:strCache>
            </c:strRef>
          </c:cat>
          <c:val>
            <c:numRef>
              <c:f>'CPSM Dpto'!$O$7:$O$31</c:f>
              <c:numCache>
                <c:formatCode>#,##0.0</c:formatCode>
                <c:ptCount val="25"/>
                <c:pt idx="0">
                  <c:v>0.52679104188647896</c:v>
                </c:pt>
                <c:pt idx="1">
                  <c:v>11.506005103921391</c:v>
                </c:pt>
                <c:pt idx="2">
                  <c:v>1.0350200093463773</c:v>
                </c:pt>
                <c:pt idx="3">
                  <c:v>0.14866662174538758</c:v>
                </c:pt>
                <c:pt idx="4">
                  <c:v>0.21592417871127489</c:v>
                </c:pt>
                <c:pt idx="5">
                  <c:v>0.19599729990148146</c:v>
                </c:pt>
                <c:pt idx="6">
                  <c:v>0.58741586848911409</c:v>
                </c:pt>
                <c:pt idx="7">
                  <c:v>0.3351192203895379</c:v>
                </c:pt>
                <c:pt idx="8">
                  <c:v>0.34122167975023415</c:v>
                </c:pt>
                <c:pt idx="9">
                  <c:v>0.49567014107851604</c:v>
                </c:pt>
                <c:pt idx="10">
                  <c:v>0.19434448990562925</c:v>
                </c:pt>
                <c:pt idx="11">
                  <c:v>0.18914081871034363</c:v>
                </c:pt>
                <c:pt idx="12">
                  <c:v>0.23467147170576752</c:v>
                </c:pt>
                <c:pt idx="13">
                  <c:v>0.24680238617979386</c:v>
                </c:pt>
                <c:pt idx="14">
                  <c:v>0.15935653947253883</c:v>
                </c:pt>
                <c:pt idx="15">
                  <c:v>0.10995495811771047</c:v>
                </c:pt>
                <c:pt idx="16">
                  <c:v>0.23914637243011627</c:v>
                </c:pt>
                <c:pt idx="17">
                  <c:v>0.10807145010488847</c:v>
                </c:pt>
                <c:pt idx="18">
                  <c:v>0.19582149822062783</c:v>
                </c:pt>
                <c:pt idx="19">
                  <c:v>0.40574817472577884</c:v>
                </c:pt>
                <c:pt idx="20">
                  <c:v>0.13318164077384342</c:v>
                </c:pt>
                <c:pt idx="21">
                  <c:v>4.6624199923200771E-2</c:v>
                </c:pt>
                <c:pt idx="22">
                  <c:v>4.8978999861665068E-2</c:v>
                </c:pt>
                <c:pt idx="23">
                  <c:v>0.13433496145055027</c:v>
                </c:pt>
                <c:pt idx="24">
                  <c:v>1.6577249999999998E-2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622656"/>
        <c:axId val="276625792"/>
      </c:barChart>
      <c:lineChart>
        <c:grouping val="standard"/>
        <c:varyColors val="0"/>
        <c:ser>
          <c:idx val="1"/>
          <c:order val="1"/>
          <c:tx>
            <c:strRef>
              <c:f>'CPSM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'CPSM Dpto'!$N$7:$N$31</c:f>
              <c:strCache>
                <c:ptCount val="25"/>
                <c:pt idx="0">
                  <c:v>Cusco</c:v>
                </c:pt>
                <c:pt idx="1">
                  <c:v>Lima</c:v>
                </c:pt>
                <c:pt idx="2">
                  <c:v>Provincia Constitucional del Callao</c:v>
                </c:pt>
                <c:pt idx="3">
                  <c:v>Pasco</c:v>
                </c:pt>
                <c:pt idx="4">
                  <c:v>Ica</c:v>
                </c:pt>
                <c:pt idx="5">
                  <c:v>Ucayali</c:v>
                </c:pt>
                <c:pt idx="6">
                  <c:v>Huancavelica</c:v>
                </c:pt>
                <c:pt idx="7">
                  <c:v>Cajamarca</c:v>
                </c:pt>
                <c:pt idx="8">
                  <c:v>San Martín</c:v>
                </c:pt>
                <c:pt idx="9">
                  <c:v>Apurímac</c:v>
                </c:pt>
                <c:pt idx="10">
                  <c:v>Ancash</c:v>
                </c:pt>
                <c:pt idx="11">
                  <c:v>Amazonas</c:v>
                </c:pt>
                <c:pt idx="12">
                  <c:v>Junín</c:v>
                </c:pt>
                <c:pt idx="13">
                  <c:v>Tacna</c:v>
                </c:pt>
                <c:pt idx="14">
                  <c:v>Madre de Dios</c:v>
                </c:pt>
                <c:pt idx="15">
                  <c:v>Huánuco</c:v>
                </c:pt>
                <c:pt idx="16">
                  <c:v>Moquegua</c:v>
                </c:pt>
                <c:pt idx="17">
                  <c:v>Piura</c:v>
                </c:pt>
                <c:pt idx="18">
                  <c:v>Lambayeque</c:v>
                </c:pt>
                <c:pt idx="19">
                  <c:v>La Libertad</c:v>
                </c:pt>
                <c:pt idx="20">
                  <c:v>Loreto</c:v>
                </c:pt>
                <c:pt idx="21">
                  <c:v>Tumbes</c:v>
                </c:pt>
                <c:pt idx="22">
                  <c:v>Puno</c:v>
                </c:pt>
                <c:pt idx="23">
                  <c:v>Arequipa</c:v>
                </c:pt>
                <c:pt idx="24">
                  <c:v>Ayacucho</c:v>
                </c:pt>
              </c:strCache>
            </c:strRef>
          </c:cat>
          <c:val>
            <c:numRef>
              <c:f>'CPSM Dpto'!$P$7:$P$31</c:f>
              <c:numCache>
                <c:formatCode>0%</c:formatCode>
                <c:ptCount val="25"/>
                <c:pt idx="0">
                  <c:v>0.38121744301106048</c:v>
                </c:pt>
                <c:pt idx="1">
                  <c:v>0.31353168197060088</c:v>
                </c:pt>
                <c:pt idx="2">
                  <c:v>0.29882220403716214</c:v>
                </c:pt>
                <c:pt idx="3">
                  <c:v>0.2420929567951674</c:v>
                </c:pt>
                <c:pt idx="4">
                  <c:v>0.22765981448833394</c:v>
                </c:pt>
                <c:pt idx="5">
                  <c:v>0.22710632418887336</c:v>
                </c:pt>
                <c:pt idx="6">
                  <c:v>0.22610615173380474</c:v>
                </c:pt>
                <c:pt idx="7">
                  <c:v>0.22267117014898236</c:v>
                </c:pt>
                <c:pt idx="8">
                  <c:v>0.22071674032063615</c:v>
                </c:pt>
                <c:pt idx="9">
                  <c:v>0.20672233856732669</c:v>
                </c:pt>
                <c:pt idx="10">
                  <c:v>0.19528145030418875</c:v>
                </c:pt>
                <c:pt idx="11">
                  <c:v>0.1766959465022441</c:v>
                </c:pt>
                <c:pt idx="12">
                  <c:v>0.17532330552306982</c:v>
                </c:pt>
                <c:pt idx="13">
                  <c:v>0.17487505282677249</c:v>
                </c:pt>
                <c:pt idx="14">
                  <c:v>0.17231329290602129</c:v>
                </c:pt>
                <c:pt idx="15">
                  <c:v>0.13773345440183593</c:v>
                </c:pt>
                <c:pt idx="16">
                  <c:v>0.12603327372645504</c:v>
                </c:pt>
                <c:pt idx="17">
                  <c:v>9.2319365967344399E-2</c:v>
                </c:pt>
                <c:pt idx="18">
                  <c:v>8.2076164111098249E-2</c:v>
                </c:pt>
                <c:pt idx="19">
                  <c:v>8.0027678898076285E-2</c:v>
                </c:pt>
                <c:pt idx="20">
                  <c:v>6.7415514374262075E-2</c:v>
                </c:pt>
                <c:pt idx="21">
                  <c:v>5.1138726717852821E-2</c:v>
                </c:pt>
                <c:pt idx="22">
                  <c:v>5.0963254162481278E-2</c:v>
                </c:pt>
                <c:pt idx="23">
                  <c:v>2.8860564654160863E-2</c:v>
                </c:pt>
                <c:pt idx="24">
                  <c:v>2.2390252006407537E-2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626576"/>
        <c:axId val="276626184"/>
      </c:lineChart>
      <c:catAx>
        <c:axId val="27662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6625792"/>
        <c:crosses val="autoZero"/>
        <c:auto val="1"/>
        <c:lblAlgn val="ctr"/>
        <c:lblOffset val="100"/>
        <c:noMultiLvlLbl val="0"/>
      </c:catAx>
      <c:valAx>
        <c:axId val="2766257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66226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66261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6626576"/>
        <c:crosses val="max"/>
        <c:crossBetween val="between"/>
      </c:valAx>
      <c:catAx>
        <c:axId val="276626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66261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'RTID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'RTID Dpto'!$N$7:$N$15</c:f>
              <c:strCache>
                <c:ptCount val="9"/>
                <c:pt idx="0">
                  <c:v>Madre de Dios</c:v>
                </c:pt>
                <c:pt idx="1">
                  <c:v>Huánuco</c:v>
                </c:pt>
                <c:pt idx="2">
                  <c:v>Ancash</c:v>
                </c:pt>
                <c:pt idx="3">
                  <c:v>Piura</c:v>
                </c:pt>
                <c:pt idx="4">
                  <c:v>Cusco</c:v>
                </c:pt>
                <c:pt idx="5">
                  <c:v>Lima</c:v>
                </c:pt>
                <c:pt idx="6">
                  <c:v>Ucayali</c:v>
                </c:pt>
                <c:pt idx="7">
                  <c:v>Junín</c:v>
                </c:pt>
                <c:pt idx="8">
                  <c:v>San Martín</c:v>
                </c:pt>
              </c:strCache>
            </c:strRef>
          </c:cat>
          <c:val>
            <c:numRef>
              <c:f>'RTID Dpto'!$O$7:$O$15</c:f>
              <c:numCache>
                <c:formatCode>#,##0.0</c:formatCode>
                <c:ptCount val="9"/>
                <c:pt idx="0">
                  <c:v>18.957183936752742</c:v>
                </c:pt>
                <c:pt idx="1">
                  <c:v>7.2060859343276498</c:v>
                </c:pt>
                <c:pt idx="2">
                  <c:v>0.41040797891757963</c:v>
                </c:pt>
                <c:pt idx="3">
                  <c:v>0.41040797891757963</c:v>
                </c:pt>
                <c:pt idx="4">
                  <c:v>0.41040797891757963</c:v>
                </c:pt>
                <c:pt idx="5">
                  <c:v>75.443456422397233</c:v>
                </c:pt>
                <c:pt idx="6">
                  <c:v>2.8744774747873114</c:v>
                </c:pt>
                <c:pt idx="7">
                  <c:v>0.54926823611377718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669216"/>
        <c:axId val="253669608"/>
      </c:barChart>
      <c:lineChart>
        <c:grouping val="standard"/>
        <c:varyColors val="0"/>
        <c:ser>
          <c:idx val="1"/>
          <c:order val="1"/>
          <c:tx>
            <c:strRef>
              <c:f>'RTID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'RTID Dpto'!$N$7:$N$15</c:f>
              <c:strCache>
                <c:ptCount val="9"/>
                <c:pt idx="0">
                  <c:v>Madre de Dios</c:v>
                </c:pt>
                <c:pt idx="1">
                  <c:v>Huánuco</c:v>
                </c:pt>
                <c:pt idx="2">
                  <c:v>Ancash</c:v>
                </c:pt>
                <c:pt idx="3">
                  <c:v>Piura</c:v>
                </c:pt>
                <c:pt idx="4">
                  <c:v>Cusco</c:v>
                </c:pt>
                <c:pt idx="5">
                  <c:v>Lima</c:v>
                </c:pt>
                <c:pt idx="6">
                  <c:v>Ucayali</c:v>
                </c:pt>
                <c:pt idx="7">
                  <c:v>Junín</c:v>
                </c:pt>
                <c:pt idx="8">
                  <c:v>San Martín</c:v>
                </c:pt>
              </c:strCache>
            </c:strRef>
          </c:cat>
          <c:val>
            <c:numRef>
              <c:f>'RTID Dpto'!$P$7:$P$15</c:f>
              <c:numCache>
                <c:formatCode>0%</c:formatCode>
                <c:ptCount val="9"/>
                <c:pt idx="0">
                  <c:v>0.99999999666367856</c:v>
                </c:pt>
                <c:pt idx="1">
                  <c:v>0.65379606236625165</c:v>
                </c:pt>
                <c:pt idx="2">
                  <c:v>0.46365400483254965</c:v>
                </c:pt>
                <c:pt idx="3">
                  <c:v>0.45129136638074402</c:v>
                </c:pt>
                <c:pt idx="4">
                  <c:v>0.45004033059072091</c:v>
                </c:pt>
                <c:pt idx="5">
                  <c:v>0.34241475801718296</c:v>
                </c:pt>
                <c:pt idx="6">
                  <c:v>0.15629895288327533</c:v>
                </c:pt>
                <c:pt idx="7">
                  <c:v>2.1075328921101272E-2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670392"/>
        <c:axId val="253670000"/>
      </c:lineChart>
      <c:catAx>
        <c:axId val="25366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3669608"/>
        <c:crosses val="autoZero"/>
        <c:auto val="1"/>
        <c:lblAlgn val="ctr"/>
        <c:lblOffset val="100"/>
        <c:noMultiLvlLbl val="0"/>
      </c:catAx>
      <c:valAx>
        <c:axId val="2536696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536692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36700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3670392"/>
        <c:crosses val="max"/>
        <c:crossBetween val="between"/>
      </c:valAx>
      <c:catAx>
        <c:axId val="253670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36700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'PVPC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'PVPC Dpto'!$N$7:$N$23</c:f>
              <c:strCache>
                <c:ptCount val="17"/>
                <c:pt idx="0">
                  <c:v>Lambayeque</c:v>
                </c:pt>
                <c:pt idx="1">
                  <c:v>Ancash</c:v>
                </c:pt>
                <c:pt idx="2">
                  <c:v>Ica</c:v>
                </c:pt>
                <c:pt idx="3">
                  <c:v>Amazonas</c:v>
                </c:pt>
                <c:pt idx="4">
                  <c:v>Tacna</c:v>
                </c:pt>
                <c:pt idx="5">
                  <c:v>La Libertad</c:v>
                </c:pt>
                <c:pt idx="6">
                  <c:v>Huancavelica</c:v>
                </c:pt>
                <c:pt idx="7">
                  <c:v>Lima</c:v>
                </c:pt>
                <c:pt idx="8">
                  <c:v>Tumbes</c:v>
                </c:pt>
                <c:pt idx="9">
                  <c:v>Provincia Constitucional del Callao</c:v>
                </c:pt>
                <c:pt idx="10">
                  <c:v>Junín</c:v>
                </c:pt>
                <c:pt idx="11">
                  <c:v>Cusco</c:v>
                </c:pt>
                <c:pt idx="12">
                  <c:v>Arequipa</c:v>
                </c:pt>
                <c:pt idx="13">
                  <c:v>Ayacucho</c:v>
                </c:pt>
                <c:pt idx="14">
                  <c:v>Puno</c:v>
                </c:pt>
                <c:pt idx="15">
                  <c:v>Moquegua</c:v>
                </c:pt>
                <c:pt idx="16">
                  <c:v>Apurímac</c:v>
                </c:pt>
              </c:strCache>
            </c:strRef>
          </c:cat>
          <c:val>
            <c:numRef>
              <c:f>'PVPC Dpto'!$O$7:$O$23</c:f>
              <c:numCache>
                <c:formatCode>#,##0.0</c:formatCode>
                <c:ptCount val="17"/>
                <c:pt idx="0">
                  <c:v>0.21183158037778554</c:v>
                </c:pt>
                <c:pt idx="1">
                  <c:v>0.40195384547217428</c:v>
                </c:pt>
                <c:pt idx="2">
                  <c:v>0.34419047870340075</c:v>
                </c:pt>
                <c:pt idx="3">
                  <c:v>0.16760064008883419</c:v>
                </c:pt>
                <c:pt idx="4">
                  <c:v>0.19386236622292399</c:v>
                </c:pt>
                <c:pt idx="5">
                  <c:v>1.2635291478603916</c:v>
                </c:pt>
                <c:pt idx="6">
                  <c:v>0.10262102034787171</c:v>
                </c:pt>
                <c:pt idx="7">
                  <c:v>12.096058610490823</c:v>
                </c:pt>
                <c:pt idx="8">
                  <c:v>0.12320128012791812</c:v>
                </c:pt>
                <c:pt idx="9">
                  <c:v>0.65414294369384285</c:v>
                </c:pt>
                <c:pt idx="10">
                  <c:v>0.18789885808373213</c:v>
                </c:pt>
                <c:pt idx="11">
                  <c:v>22.478683377631882</c:v>
                </c:pt>
                <c:pt idx="12">
                  <c:v>0.22496846145519317</c:v>
                </c:pt>
                <c:pt idx="13">
                  <c:v>1.0838942337870721</c:v>
                </c:pt>
                <c:pt idx="14">
                  <c:v>0.11402024041790902</c:v>
                </c:pt>
                <c:pt idx="15">
                  <c:v>2.2559589999999997E-2</c:v>
                </c:pt>
                <c:pt idx="16">
                  <c:v>8.8540129999999995E-2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627360"/>
        <c:axId val="276627752"/>
      </c:barChart>
      <c:lineChart>
        <c:grouping val="standard"/>
        <c:varyColors val="0"/>
        <c:ser>
          <c:idx val="1"/>
          <c:order val="1"/>
          <c:tx>
            <c:strRef>
              <c:f>'PVPC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'PVPC Dpto'!$N$7:$N$23</c:f>
              <c:strCache>
                <c:ptCount val="17"/>
                <c:pt idx="0">
                  <c:v>Lambayeque</c:v>
                </c:pt>
                <c:pt idx="1">
                  <c:v>Ancash</c:v>
                </c:pt>
                <c:pt idx="2">
                  <c:v>Ica</c:v>
                </c:pt>
                <c:pt idx="3">
                  <c:v>Amazonas</c:v>
                </c:pt>
                <c:pt idx="4">
                  <c:v>Tacna</c:v>
                </c:pt>
                <c:pt idx="5">
                  <c:v>La Libertad</c:v>
                </c:pt>
                <c:pt idx="6">
                  <c:v>Huancavelica</c:v>
                </c:pt>
                <c:pt idx="7">
                  <c:v>Lima</c:v>
                </c:pt>
                <c:pt idx="8">
                  <c:v>Tumbes</c:v>
                </c:pt>
                <c:pt idx="9">
                  <c:v>Provincia Constitucional del Callao</c:v>
                </c:pt>
                <c:pt idx="10">
                  <c:v>Junín</c:v>
                </c:pt>
                <c:pt idx="11">
                  <c:v>Cusco</c:v>
                </c:pt>
                <c:pt idx="12">
                  <c:v>Arequipa</c:v>
                </c:pt>
                <c:pt idx="13">
                  <c:v>Ayacucho</c:v>
                </c:pt>
                <c:pt idx="14">
                  <c:v>Puno</c:v>
                </c:pt>
                <c:pt idx="15">
                  <c:v>Moquegua</c:v>
                </c:pt>
                <c:pt idx="16">
                  <c:v>Apurímac</c:v>
                </c:pt>
              </c:strCache>
            </c:strRef>
          </c:cat>
          <c:val>
            <c:numRef>
              <c:f>'PVPC Dpto'!$P$7:$P$23</c:f>
              <c:numCache>
                <c:formatCode>0%</c:formatCode>
                <c:ptCount val="17"/>
                <c:pt idx="0">
                  <c:v>0.38541882189643201</c:v>
                </c:pt>
                <c:pt idx="1">
                  <c:v>0.38366492229146254</c:v>
                </c:pt>
                <c:pt idx="2">
                  <c:v>0.38289504103097588</c:v>
                </c:pt>
                <c:pt idx="3">
                  <c:v>0.37149566351140573</c:v>
                </c:pt>
                <c:pt idx="4">
                  <c:v>0.35499621170400875</c:v>
                </c:pt>
                <c:pt idx="5">
                  <c:v>0.34647878942264332</c:v>
                </c:pt>
                <c:pt idx="6">
                  <c:v>0.33868547101918728</c:v>
                </c:pt>
                <c:pt idx="7">
                  <c:v>0.3326365473970635</c:v>
                </c:pt>
                <c:pt idx="8">
                  <c:v>0.32403311870198243</c:v>
                </c:pt>
                <c:pt idx="9">
                  <c:v>0.27627091426696843</c:v>
                </c:pt>
                <c:pt idx="10">
                  <c:v>0.27301237801725864</c:v>
                </c:pt>
                <c:pt idx="11">
                  <c:v>0.26609988700665849</c:v>
                </c:pt>
                <c:pt idx="12">
                  <c:v>0.16757102764132178</c:v>
                </c:pt>
                <c:pt idx="13">
                  <c:v>0.15354884502534963</c:v>
                </c:pt>
                <c:pt idx="14">
                  <c:v>0.12458015246112372</c:v>
                </c:pt>
                <c:pt idx="15">
                  <c:v>0.11279794999999998</c:v>
                </c:pt>
                <c:pt idx="16">
                  <c:v>0.10440683702227516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628536"/>
        <c:axId val="276628144"/>
      </c:lineChart>
      <c:catAx>
        <c:axId val="27662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6627752"/>
        <c:crosses val="autoZero"/>
        <c:auto val="1"/>
        <c:lblAlgn val="ctr"/>
        <c:lblOffset val="100"/>
        <c:noMultiLvlLbl val="0"/>
      </c:catAx>
      <c:valAx>
        <c:axId val="2766277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66273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66281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6628536"/>
        <c:crosses val="max"/>
        <c:crossBetween val="between"/>
      </c:valAx>
      <c:catAx>
        <c:axId val="276628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66281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'FPE Dpto'!$N$7:$N$8</c:f>
              <c:strCache>
                <c:ptCount val="2"/>
                <c:pt idx="0">
                  <c:v>Lima</c:v>
                </c:pt>
                <c:pt idx="1">
                  <c:v>Embajadas en el Exterior</c:v>
                </c:pt>
              </c:strCache>
            </c:strRef>
          </c:cat>
          <c:val>
            <c:numRef>
              <c:f>'FPE Dpto'!$O$7:$O$8</c:f>
              <c:numCache>
                <c:formatCode>#,##0.0</c:formatCode>
                <c:ptCount val="2"/>
                <c:pt idx="0">
                  <c:v>83.603358789123405</c:v>
                </c:pt>
                <c:pt idx="1">
                  <c:v>12.326324245496796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629320"/>
        <c:axId val="276629712"/>
      </c:barChart>
      <c:lineChart>
        <c:grouping val="standard"/>
        <c:varyColors val="0"/>
        <c:ser>
          <c:idx val="1"/>
          <c:order val="1"/>
          <c:tx>
            <c:strRef>
              <c:f>'FPE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'FPE Dpto'!$N$7:$N$8</c:f>
              <c:strCache>
                <c:ptCount val="2"/>
                <c:pt idx="0">
                  <c:v>Lima</c:v>
                </c:pt>
                <c:pt idx="1">
                  <c:v>Embajadas en el Exterior</c:v>
                </c:pt>
              </c:strCache>
            </c:strRef>
          </c:cat>
          <c:val>
            <c:numRef>
              <c:f>'FPE Dpto'!$P$7:$P$8</c:f>
              <c:numCache>
                <c:formatCode>0%</c:formatCode>
                <c:ptCount val="2"/>
                <c:pt idx="0">
                  <c:v>0.41612450106697491</c:v>
                </c:pt>
                <c:pt idx="1">
                  <c:v>0.20936802389771034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630496"/>
        <c:axId val="276630104"/>
      </c:lineChart>
      <c:catAx>
        <c:axId val="276629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6629712"/>
        <c:crosses val="autoZero"/>
        <c:auto val="1"/>
        <c:lblAlgn val="ctr"/>
        <c:lblOffset val="100"/>
        <c:noMultiLvlLbl val="0"/>
      </c:catAx>
      <c:valAx>
        <c:axId val="2766297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66293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66301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6630496"/>
        <c:crosses val="max"/>
        <c:crossBetween val="between"/>
      </c:valAx>
      <c:catAx>
        <c:axId val="276630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66301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'PINP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'PINP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'PINP Dpto'!$O$7</c:f>
              <c:numCache>
                <c:formatCode>#,##0.0</c:formatCode>
                <c:ptCount val="1"/>
                <c:pt idx="0">
                  <c:v>14.312775004023688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631280"/>
        <c:axId val="276631672"/>
      </c:barChart>
      <c:lineChart>
        <c:grouping val="standard"/>
        <c:varyColors val="0"/>
        <c:ser>
          <c:idx val="1"/>
          <c:order val="1"/>
          <c:tx>
            <c:strRef>
              <c:f>'PINP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'PINP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'PINP Dpto'!$P$7</c:f>
              <c:numCache>
                <c:formatCode>0%</c:formatCode>
                <c:ptCount val="1"/>
                <c:pt idx="0">
                  <c:v>0.13853744614359173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632456"/>
        <c:axId val="276632064"/>
      </c:lineChart>
      <c:catAx>
        <c:axId val="27663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6631672"/>
        <c:crosses val="autoZero"/>
        <c:auto val="1"/>
        <c:lblAlgn val="ctr"/>
        <c:lblOffset val="100"/>
        <c:noMultiLvlLbl val="0"/>
      </c:catAx>
      <c:valAx>
        <c:axId val="2766316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66312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66320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6632456"/>
        <c:crosses val="max"/>
        <c:crossBetween val="between"/>
      </c:valAx>
      <c:catAx>
        <c:axId val="276632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66320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'MCM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'MCM Dpto'!$N$7:$N$32</c:f>
              <c:strCache>
                <c:ptCount val="26"/>
                <c:pt idx="0">
                  <c:v>Huánuco</c:v>
                </c:pt>
                <c:pt idx="1">
                  <c:v>Provincia Constitucional del Callao</c:v>
                </c:pt>
                <c:pt idx="2">
                  <c:v>Embajadas en el Exterior</c:v>
                </c:pt>
                <c:pt idx="3">
                  <c:v>Pasco</c:v>
                </c:pt>
                <c:pt idx="4">
                  <c:v>Madre de Dios</c:v>
                </c:pt>
                <c:pt idx="5">
                  <c:v>Tumbes</c:v>
                </c:pt>
                <c:pt idx="6">
                  <c:v>Cajamarca</c:v>
                </c:pt>
                <c:pt idx="7">
                  <c:v>Ayacucho</c:v>
                </c:pt>
                <c:pt idx="8">
                  <c:v>La Libertad</c:v>
                </c:pt>
                <c:pt idx="9">
                  <c:v>Ica</c:v>
                </c:pt>
                <c:pt idx="10">
                  <c:v>Lambayeque</c:v>
                </c:pt>
                <c:pt idx="11">
                  <c:v>Amazonas</c:v>
                </c:pt>
                <c:pt idx="12">
                  <c:v>Piura</c:v>
                </c:pt>
                <c:pt idx="13">
                  <c:v>Puno</c:v>
                </c:pt>
                <c:pt idx="14">
                  <c:v>Ancash</c:v>
                </c:pt>
                <c:pt idx="15">
                  <c:v>Lima</c:v>
                </c:pt>
                <c:pt idx="16">
                  <c:v>Apurímac</c:v>
                </c:pt>
                <c:pt idx="17">
                  <c:v>Ucayali</c:v>
                </c:pt>
                <c:pt idx="18">
                  <c:v>Arequipa</c:v>
                </c:pt>
                <c:pt idx="19">
                  <c:v>San Martín</c:v>
                </c:pt>
                <c:pt idx="20">
                  <c:v>Moquegua</c:v>
                </c:pt>
                <c:pt idx="21">
                  <c:v>Tacna</c:v>
                </c:pt>
                <c:pt idx="22">
                  <c:v>Loreto</c:v>
                </c:pt>
                <c:pt idx="23">
                  <c:v>Cusco</c:v>
                </c:pt>
                <c:pt idx="24">
                  <c:v>Junín</c:v>
                </c:pt>
                <c:pt idx="25">
                  <c:v>Huancavelica</c:v>
                </c:pt>
              </c:strCache>
            </c:strRef>
          </c:cat>
          <c:val>
            <c:numRef>
              <c:f>'MCM Dpto'!$O$7:$O$32</c:f>
              <c:numCache>
                <c:formatCode>#,##0.0</c:formatCode>
                <c:ptCount val="26"/>
                <c:pt idx="0">
                  <c:v>2.248376740240543</c:v>
                </c:pt>
                <c:pt idx="1">
                  <c:v>1182.052996675782</c:v>
                </c:pt>
                <c:pt idx="2">
                  <c:v>11.19131432745386</c:v>
                </c:pt>
                <c:pt idx="3">
                  <c:v>0.17124462042541311</c:v>
                </c:pt>
                <c:pt idx="4">
                  <c:v>1.8511158149659741</c:v>
                </c:pt>
                <c:pt idx="5">
                  <c:v>12.064854996233549</c:v>
                </c:pt>
                <c:pt idx="6">
                  <c:v>2.5051832478694704</c:v>
                </c:pt>
                <c:pt idx="7">
                  <c:v>44.171231961449571</c:v>
                </c:pt>
                <c:pt idx="8">
                  <c:v>7.716411920425573</c:v>
                </c:pt>
                <c:pt idx="9">
                  <c:v>6.8847650134715241</c:v>
                </c:pt>
                <c:pt idx="10">
                  <c:v>17.324606754400588</c:v>
                </c:pt>
                <c:pt idx="11">
                  <c:v>9.6625080921511657</c:v>
                </c:pt>
                <c:pt idx="12">
                  <c:v>45.283021083112637</c:v>
                </c:pt>
                <c:pt idx="13">
                  <c:v>18.840107833869151</c:v>
                </c:pt>
                <c:pt idx="14">
                  <c:v>1.711573980103495</c:v>
                </c:pt>
                <c:pt idx="15">
                  <c:v>886.04750667739552</c:v>
                </c:pt>
                <c:pt idx="16">
                  <c:v>2.037836170368676</c:v>
                </c:pt>
                <c:pt idx="17">
                  <c:v>27.685598802465186</c:v>
                </c:pt>
                <c:pt idx="18">
                  <c:v>45.737747647983895</c:v>
                </c:pt>
                <c:pt idx="19">
                  <c:v>9.9168242359082655</c:v>
                </c:pt>
                <c:pt idx="20">
                  <c:v>11.020574433952358</c:v>
                </c:pt>
                <c:pt idx="21">
                  <c:v>27.802867620729025</c:v>
                </c:pt>
                <c:pt idx="22">
                  <c:v>53.244900843318106</c:v>
                </c:pt>
                <c:pt idx="23">
                  <c:v>36.701188855742188</c:v>
                </c:pt>
                <c:pt idx="24">
                  <c:v>20.256543295370147</c:v>
                </c:pt>
                <c:pt idx="25">
                  <c:v>1.5164248614228559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633240"/>
        <c:axId val="276633632"/>
      </c:barChart>
      <c:lineChart>
        <c:grouping val="standard"/>
        <c:varyColors val="0"/>
        <c:ser>
          <c:idx val="1"/>
          <c:order val="1"/>
          <c:tx>
            <c:strRef>
              <c:f>'MCM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'MCM Dpto'!$N$7:$N$32</c:f>
              <c:strCache>
                <c:ptCount val="26"/>
                <c:pt idx="0">
                  <c:v>Huánuco</c:v>
                </c:pt>
                <c:pt idx="1">
                  <c:v>Provincia Constitucional del Callao</c:v>
                </c:pt>
                <c:pt idx="2">
                  <c:v>Embajadas en el Exterior</c:v>
                </c:pt>
                <c:pt idx="3">
                  <c:v>Pasco</c:v>
                </c:pt>
                <c:pt idx="4">
                  <c:v>Madre de Dios</c:v>
                </c:pt>
                <c:pt idx="5">
                  <c:v>Tumbes</c:v>
                </c:pt>
                <c:pt idx="6">
                  <c:v>Cajamarca</c:v>
                </c:pt>
                <c:pt idx="7">
                  <c:v>Ayacucho</c:v>
                </c:pt>
                <c:pt idx="8">
                  <c:v>La Libertad</c:v>
                </c:pt>
                <c:pt idx="9">
                  <c:v>Ica</c:v>
                </c:pt>
                <c:pt idx="10">
                  <c:v>Lambayeque</c:v>
                </c:pt>
                <c:pt idx="11">
                  <c:v>Amazonas</c:v>
                </c:pt>
                <c:pt idx="12">
                  <c:v>Piura</c:v>
                </c:pt>
                <c:pt idx="13">
                  <c:v>Puno</c:v>
                </c:pt>
                <c:pt idx="14">
                  <c:v>Ancash</c:v>
                </c:pt>
                <c:pt idx="15">
                  <c:v>Lima</c:v>
                </c:pt>
                <c:pt idx="16">
                  <c:v>Apurímac</c:v>
                </c:pt>
                <c:pt idx="17">
                  <c:v>Ucayali</c:v>
                </c:pt>
                <c:pt idx="18">
                  <c:v>Arequipa</c:v>
                </c:pt>
                <c:pt idx="19">
                  <c:v>San Martín</c:v>
                </c:pt>
                <c:pt idx="20">
                  <c:v>Moquegua</c:v>
                </c:pt>
                <c:pt idx="21">
                  <c:v>Tacna</c:v>
                </c:pt>
                <c:pt idx="22">
                  <c:v>Loreto</c:v>
                </c:pt>
                <c:pt idx="23">
                  <c:v>Cusco</c:v>
                </c:pt>
                <c:pt idx="24">
                  <c:v>Junín</c:v>
                </c:pt>
                <c:pt idx="25">
                  <c:v>Huancavelica</c:v>
                </c:pt>
              </c:strCache>
            </c:strRef>
          </c:cat>
          <c:val>
            <c:numRef>
              <c:f>'MCM Dpto'!$P$7:$P$32</c:f>
              <c:numCache>
                <c:formatCode>0%</c:formatCode>
                <c:ptCount val="26"/>
                <c:pt idx="0">
                  <c:v>0.59079547219602269</c:v>
                </c:pt>
                <c:pt idx="1">
                  <c:v>0.54562573045117646</c:v>
                </c:pt>
                <c:pt idx="2">
                  <c:v>0.49172625283764376</c:v>
                </c:pt>
                <c:pt idx="3">
                  <c:v>0.46121279323393211</c:v>
                </c:pt>
                <c:pt idx="4">
                  <c:v>0.45728806727370447</c:v>
                </c:pt>
                <c:pt idx="5">
                  <c:v>0.4462609869271349</c:v>
                </c:pt>
                <c:pt idx="6">
                  <c:v>0.44029326269990054</c:v>
                </c:pt>
                <c:pt idx="7">
                  <c:v>0.43602321084587781</c:v>
                </c:pt>
                <c:pt idx="8">
                  <c:v>0.42388525915665365</c:v>
                </c:pt>
                <c:pt idx="9">
                  <c:v>0.42319753731021004</c:v>
                </c:pt>
                <c:pt idx="10">
                  <c:v>0.4222964613897851</c:v>
                </c:pt>
                <c:pt idx="11">
                  <c:v>0.41080574413093185</c:v>
                </c:pt>
                <c:pt idx="12">
                  <c:v>0.40019474505926256</c:v>
                </c:pt>
                <c:pt idx="13">
                  <c:v>0.39949998820737814</c:v>
                </c:pt>
                <c:pt idx="14">
                  <c:v>0.39216554699138401</c:v>
                </c:pt>
                <c:pt idx="15">
                  <c:v>0.38776494547816526</c:v>
                </c:pt>
                <c:pt idx="16">
                  <c:v>0.37708266478776498</c:v>
                </c:pt>
                <c:pt idx="17">
                  <c:v>0.37559314625864371</c:v>
                </c:pt>
                <c:pt idx="18">
                  <c:v>0.37200752643897889</c:v>
                </c:pt>
                <c:pt idx="19">
                  <c:v>0.36229502626304688</c:v>
                </c:pt>
                <c:pt idx="20">
                  <c:v>0.35619824010241041</c:v>
                </c:pt>
                <c:pt idx="21">
                  <c:v>0.34687889132682892</c:v>
                </c:pt>
                <c:pt idx="22">
                  <c:v>0.34436765929970592</c:v>
                </c:pt>
                <c:pt idx="23">
                  <c:v>0.32919598973826364</c:v>
                </c:pt>
                <c:pt idx="24">
                  <c:v>0.29379964056588548</c:v>
                </c:pt>
                <c:pt idx="25">
                  <c:v>0.1281896185713699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634416"/>
        <c:axId val="276634024"/>
      </c:lineChart>
      <c:catAx>
        <c:axId val="276633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6633632"/>
        <c:crosses val="autoZero"/>
        <c:auto val="1"/>
        <c:lblAlgn val="ctr"/>
        <c:lblOffset val="100"/>
        <c:noMultiLvlLbl val="0"/>
      </c:catAx>
      <c:valAx>
        <c:axId val="2766336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66332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66340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6634416"/>
        <c:crosses val="max"/>
        <c:crossBetween val="between"/>
      </c:valAx>
      <c:catAx>
        <c:axId val="276634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66340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'PARA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'PARA Dpto'!$N$7:$N$14</c:f>
              <c:strCache>
                <c:ptCount val="8"/>
                <c:pt idx="0">
                  <c:v>Ancash</c:v>
                </c:pt>
                <c:pt idx="1">
                  <c:v>Tacna</c:v>
                </c:pt>
                <c:pt idx="2">
                  <c:v>Tumbes</c:v>
                </c:pt>
                <c:pt idx="3">
                  <c:v>Lima</c:v>
                </c:pt>
                <c:pt idx="4">
                  <c:v>Cusco</c:v>
                </c:pt>
                <c:pt idx="5">
                  <c:v>Ica</c:v>
                </c:pt>
                <c:pt idx="6">
                  <c:v>Pasco</c:v>
                </c:pt>
                <c:pt idx="7">
                  <c:v>San Martín</c:v>
                </c:pt>
              </c:strCache>
            </c:strRef>
          </c:cat>
          <c:val>
            <c:numRef>
              <c:f>'PARA Dpto'!$O$7:$O$14</c:f>
              <c:numCache>
                <c:formatCode>#,##0.0</c:formatCode>
                <c:ptCount val="8"/>
                <c:pt idx="0">
                  <c:v>0.51013228706430191</c:v>
                </c:pt>
                <c:pt idx="1">
                  <c:v>5.6214999999999998E-3</c:v>
                </c:pt>
                <c:pt idx="2">
                  <c:v>5.0000000000000001E-3</c:v>
                </c:pt>
                <c:pt idx="3">
                  <c:v>0.10776064076149493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635200"/>
        <c:axId val="276635592"/>
      </c:barChart>
      <c:lineChart>
        <c:grouping val="standard"/>
        <c:varyColors val="0"/>
        <c:ser>
          <c:idx val="1"/>
          <c:order val="1"/>
          <c:tx>
            <c:strRef>
              <c:f>'PARA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'PARA Dpto'!$N$7:$N$14</c:f>
              <c:strCache>
                <c:ptCount val="8"/>
                <c:pt idx="0">
                  <c:v>Ancash</c:v>
                </c:pt>
                <c:pt idx="1">
                  <c:v>Tacna</c:v>
                </c:pt>
                <c:pt idx="2">
                  <c:v>Tumbes</c:v>
                </c:pt>
                <c:pt idx="3">
                  <c:v>Lima</c:v>
                </c:pt>
                <c:pt idx="4">
                  <c:v>Cusco</c:v>
                </c:pt>
                <c:pt idx="5">
                  <c:v>Ica</c:v>
                </c:pt>
                <c:pt idx="6">
                  <c:v>Pasco</c:v>
                </c:pt>
                <c:pt idx="7">
                  <c:v>San Martín</c:v>
                </c:pt>
              </c:strCache>
            </c:strRef>
          </c:cat>
          <c:val>
            <c:numRef>
              <c:f>'PARA Dpto'!$P$7:$P$14</c:f>
              <c:numCache>
                <c:formatCode>0%</c:formatCode>
                <c:ptCount val="8"/>
                <c:pt idx="0">
                  <c:v>0.71950957272821137</c:v>
                </c:pt>
                <c:pt idx="1">
                  <c:v>0.34970451010886472</c:v>
                </c:pt>
                <c:pt idx="2">
                  <c:v>5.7471264367816091E-2</c:v>
                </c:pt>
                <c:pt idx="3">
                  <c:v>2.8004324522218019E-2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636376"/>
        <c:axId val="276635984"/>
      </c:lineChart>
      <c:catAx>
        <c:axId val="27663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6635592"/>
        <c:crosses val="autoZero"/>
        <c:auto val="1"/>
        <c:lblAlgn val="ctr"/>
        <c:lblOffset val="100"/>
        <c:noMultiLvlLbl val="0"/>
      </c:catAx>
      <c:valAx>
        <c:axId val="2766355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66352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66359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6636376"/>
        <c:crosses val="max"/>
        <c:crossBetween val="between"/>
      </c:valAx>
      <c:catAx>
        <c:axId val="276636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66359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'DCTI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'DCTI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'DCTI Dpto'!$O$7</c:f>
              <c:numCache>
                <c:formatCode>#,##0.0</c:formatCode>
                <c:ptCount val="1"/>
                <c:pt idx="0">
                  <c:v>5.453384363199163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637160"/>
        <c:axId val="276637552"/>
      </c:barChart>
      <c:lineChart>
        <c:grouping val="standard"/>
        <c:varyColors val="0"/>
        <c:ser>
          <c:idx val="1"/>
          <c:order val="1"/>
          <c:tx>
            <c:strRef>
              <c:f>'DCTI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'DCTI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'DCTI Dpto'!$P$7</c:f>
              <c:numCache>
                <c:formatCode>0%</c:formatCode>
                <c:ptCount val="1"/>
                <c:pt idx="0">
                  <c:v>8.6601863191994685E-2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177224"/>
        <c:axId val="278176832"/>
      </c:lineChart>
      <c:catAx>
        <c:axId val="276637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76637552"/>
        <c:crosses val="autoZero"/>
        <c:auto val="1"/>
        <c:lblAlgn val="ctr"/>
        <c:lblOffset val="100"/>
        <c:noMultiLvlLbl val="0"/>
      </c:catAx>
      <c:valAx>
        <c:axId val="2766375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766371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781768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8177224"/>
        <c:crosses val="max"/>
        <c:crossBetween val="between"/>
      </c:valAx>
      <c:catAx>
        <c:axId val="278177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81768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43"/>
          <c:y val="3.2635243511227825E-2"/>
          <c:w val="0.79695144356955439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'LCT Dpto'!$N$7:$N$14</c:f>
              <c:strCache>
                <c:ptCount val="8"/>
                <c:pt idx="0">
                  <c:v>San Martín</c:v>
                </c:pt>
                <c:pt idx="1">
                  <c:v>Lima</c:v>
                </c:pt>
                <c:pt idx="2">
                  <c:v>Cusco</c:v>
                </c:pt>
                <c:pt idx="3">
                  <c:v>Huánuco</c:v>
                </c:pt>
                <c:pt idx="4">
                  <c:v>Ayacucho</c:v>
                </c:pt>
                <c:pt idx="5">
                  <c:v>Provincia Constitucional del Callao</c:v>
                </c:pt>
                <c:pt idx="6">
                  <c:v>Huancavelica</c:v>
                </c:pt>
                <c:pt idx="7">
                  <c:v>Junín</c:v>
                </c:pt>
              </c:strCache>
            </c:strRef>
          </c:cat>
          <c:val>
            <c:numRef>
              <c:f>'LCT Dpto'!$O$7:$O$14</c:f>
              <c:numCache>
                <c:formatCode>#,##0.0</c:formatCode>
                <c:ptCount val="8"/>
                <c:pt idx="0">
                  <c:v>18.195370294326683</c:v>
                </c:pt>
                <c:pt idx="1">
                  <c:v>8.8406832973557243</c:v>
                </c:pt>
                <c:pt idx="2">
                  <c:v>77.161880888850433</c:v>
                </c:pt>
                <c:pt idx="3">
                  <c:v>0.13599999845027924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671176"/>
        <c:axId val="253671568"/>
      </c:barChart>
      <c:lineChart>
        <c:grouping val="standard"/>
        <c:varyColors val="0"/>
        <c:ser>
          <c:idx val="1"/>
          <c:order val="1"/>
          <c:tx>
            <c:strRef>
              <c:f>'LCT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'LCT Dpto'!$N$7:$N$14</c:f>
              <c:strCache>
                <c:ptCount val="8"/>
                <c:pt idx="0">
                  <c:v>San Martín</c:v>
                </c:pt>
                <c:pt idx="1">
                  <c:v>Lima</c:v>
                </c:pt>
                <c:pt idx="2">
                  <c:v>Cusco</c:v>
                </c:pt>
                <c:pt idx="3">
                  <c:v>Huánuco</c:v>
                </c:pt>
                <c:pt idx="4">
                  <c:v>Ayacucho</c:v>
                </c:pt>
                <c:pt idx="5">
                  <c:v>Provincia Constitucional del Callao</c:v>
                </c:pt>
                <c:pt idx="6">
                  <c:v>Huancavelica</c:v>
                </c:pt>
                <c:pt idx="7">
                  <c:v>Junín</c:v>
                </c:pt>
              </c:strCache>
            </c:strRef>
          </c:cat>
          <c:val>
            <c:numRef>
              <c:f>'LCT Dpto'!$P$7:$P$14</c:f>
              <c:numCache>
                <c:formatCode>0%</c:formatCode>
                <c:ptCount val="8"/>
                <c:pt idx="0">
                  <c:v>0.34134581302859551</c:v>
                </c:pt>
                <c:pt idx="1">
                  <c:v>0.24582177811938533</c:v>
                </c:pt>
                <c:pt idx="2">
                  <c:v>0.19010590135791683</c:v>
                </c:pt>
                <c:pt idx="3">
                  <c:v>3.1147310853436153E-2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672352"/>
        <c:axId val="253671960"/>
      </c:lineChart>
      <c:catAx>
        <c:axId val="253671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53671568"/>
        <c:crosses val="autoZero"/>
        <c:auto val="1"/>
        <c:lblAlgn val="ctr"/>
        <c:lblOffset val="100"/>
        <c:noMultiLvlLbl val="0"/>
      </c:catAx>
      <c:valAx>
        <c:axId val="2536715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536711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18E-3"/>
                <c:y val="0.175509623797025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536719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3672352"/>
        <c:crosses val="max"/>
        <c:crossBetween val="between"/>
      </c:valAx>
      <c:catAx>
        <c:axId val="253672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36719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38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1"/>
  <sheetViews>
    <sheetView workbookViewId="0">
      <selection activeCell="M4" sqref="M4"/>
    </sheetView>
  </sheetViews>
  <sheetFormatPr baseColWidth="10" defaultColWidth="11.7109375" defaultRowHeight="15" x14ac:dyDescent="0.25"/>
  <cols>
    <col min="1" max="1" width="4.28515625" customWidth="1"/>
    <col min="2" max="2" width="4.85546875" style="3" customWidth="1"/>
    <col min="3" max="3" width="48.7109375" customWidth="1"/>
    <col min="6" max="6" width="13.5703125" customWidth="1"/>
    <col min="7" max="9" width="0" hidden="1" customWidth="1"/>
  </cols>
  <sheetData>
    <row r="1" spans="1:13" x14ac:dyDescent="0.25">
      <c r="A1" s="1" t="s">
        <v>0</v>
      </c>
      <c r="B1" s="2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3" ht="15.75" thickBot="1" x14ac:dyDescent="0.3"/>
    <row r="3" spans="1:13" ht="15.75" thickBot="1" x14ac:dyDescent="0.3">
      <c r="A3" s="80" t="s">
        <v>1</v>
      </c>
      <c r="B3" s="81"/>
      <c r="C3" s="82"/>
      <c r="D3" s="81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4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4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12</v>
      </c>
      <c r="B6" s="11"/>
      <c r="C6" s="12"/>
      <c r="D6" s="13">
        <f ca="1">SUM(D7:OFFSET(D7,300,0))</f>
        <v>60148.45556599999</v>
      </c>
      <c r="E6" s="14">
        <f ca="1">SUM(E7:OFFSET(E7,300,0))</f>
        <v>70560.366271000079</v>
      </c>
      <c r="F6" s="14">
        <f ca="1">SUM(F7:OFFSET(F7,300,0))</f>
        <v>22250.811926669332</v>
      </c>
      <c r="G6" s="14">
        <f ca="1">SUM(G7:OFFSET(G7,300,0))</f>
        <v>12178.922455849328</v>
      </c>
      <c r="H6" s="14">
        <f ca="1">SUM(H7:OFFSET(H7,300,0))</f>
        <v>5062.3920785199989</v>
      </c>
      <c r="I6" s="14">
        <f ca="1">SUM(I7:OFFSET(I7,300,0))</f>
        <v>5009.4973923000016</v>
      </c>
      <c r="J6" s="15">
        <f ca="1">IFERROR(G6/E6,0)</f>
        <v>0.17260288033474674</v>
      </c>
      <c r="K6" s="15">
        <f ca="1">IFERROR(SUM(G6,H6)/E6,0)</f>
        <v>0.24434842738983073</v>
      </c>
      <c r="L6" s="16">
        <f ca="1">IFERROR(SUM(G6,H6,I6)/E6,0)</f>
        <v>0.31534433709160442</v>
      </c>
      <c r="M6" s="4"/>
    </row>
    <row r="7" spans="1:13" x14ac:dyDescent="0.25">
      <c r="A7" s="17"/>
      <c r="B7" s="18">
        <v>1</v>
      </c>
      <c r="C7" s="19" t="s">
        <v>13</v>
      </c>
      <c r="D7" s="20">
        <v>1626.886437999998</v>
      </c>
      <c r="E7" s="21">
        <v>1994.974296000001</v>
      </c>
      <c r="F7" s="21">
        <f t="shared" ref="F7:F70" si="0">SUM(G7,H7,I7)</f>
        <v>908.61302874762737</v>
      </c>
      <c r="G7" s="21">
        <v>610.71586101762728</v>
      </c>
      <c r="H7" s="21">
        <v>125.54655110000017</v>
      </c>
      <c r="I7" s="21">
        <v>172.35061662999982</v>
      </c>
      <c r="J7" s="22">
        <f t="shared" ref="J7:J70" si="1">IFERROR(G7/E7,0)</f>
        <v>0.30612718281239798</v>
      </c>
      <c r="K7" s="22">
        <f t="shared" ref="K7:K70" si="2">IFERROR(SUM(G7,H7)/E7,0)</f>
        <v>0.36905859568910815</v>
      </c>
      <c r="L7" s="23">
        <f t="shared" ref="L7:L70" si="3">IFERROR(SUM(G7,H7,I7)/E7,0)</f>
        <v>0.45545099531830102</v>
      </c>
      <c r="M7" s="4"/>
    </row>
    <row r="8" spans="1:13" x14ac:dyDescent="0.25">
      <c r="A8" s="17"/>
      <c r="B8" s="18">
        <v>2</v>
      </c>
      <c r="C8" s="19" t="s">
        <v>14</v>
      </c>
      <c r="D8" s="20">
        <v>1439.3825639999982</v>
      </c>
      <c r="E8" s="21">
        <v>1834.4223849999992</v>
      </c>
      <c r="F8" s="21">
        <f t="shared" si="0"/>
        <v>719.29145555411071</v>
      </c>
      <c r="G8" s="21">
        <v>462.06858926411098</v>
      </c>
      <c r="H8" s="21">
        <v>114.99717575000004</v>
      </c>
      <c r="I8" s="21">
        <v>142.22569053999973</v>
      </c>
      <c r="J8" s="22">
        <f t="shared" si="1"/>
        <v>0.25188778388359623</v>
      </c>
      <c r="K8" s="22">
        <f t="shared" si="2"/>
        <v>0.31457627737905697</v>
      </c>
      <c r="L8" s="23">
        <f t="shared" si="3"/>
        <v>0.39210787081303033</v>
      </c>
      <c r="M8" s="4"/>
    </row>
    <row r="9" spans="1:13" x14ac:dyDescent="0.25">
      <c r="A9" s="17"/>
      <c r="B9" s="18">
        <v>16</v>
      </c>
      <c r="C9" s="19" t="s">
        <v>15</v>
      </c>
      <c r="D9" s="20">
        <v>508.64130799999981</v>
      </c>
      <c r="E9" s="21">
        <v>552.59923699999831</v>
      </c>
      <c r="F9" s="21">
        <f t="shared" si="0"/>
        <v>219.24581999954114</v>
      </c>
      <c r="G9" s="21">
        <v>108.7396605195411</v>
      </c>
      <c r="H9" s="21">
        <v>53.209137810000009</v>
      </c>
      <c r="I9" s="21">
        <v>57.297021670000021</v>
      </c>
      <c r="J9" s="22">
        <f t="shared" si="1"/>
        <v>0.1967785209221008</v>
      </c>
      <c r="K9" s="22">
        <f t="shared" si="2"/>
        <v>0.29306735783556936</v>
      </c>
      <c r="L9" s="23">
        <f t="shared" si="3"/>
        <v>0.39675375085532705</v>
      </c>
      <c r="M9" s="4"/>
    </row>
    <row r="10" spans="1:13" x14ac:dyDescent="0.25">
      <c r="A10" s="17"/>
      <c r="B10" s="18">
        <v>17</v>
      </c>
      <c r="C10" s="19" t="s">
        <v>16</v>
      </c>
      <c r="D10" s="20">
        <v>265.0129290000001</v>
      </c>
      <c r="E10" s="21">
        <v>267.9852179999998</v>
      </c>
      <c r="F10" s="21">
        <f t="shared" si="0"/>
        <v>84.441722149253508</v>
      </c>
      <c r="G10" s="21">
        <v>41.43857766925349</v>
      </c>
      <c r="H10" s="21">
        <v>18.890147810000013</v>
      </c>
      <c r="I10" s="21">
        <v>24.112996670000005</v>
      </c>
      <c r="J10" s="22">
        <f t="shared" si="1"/>
        <v>0.15463008735524181</v>
      </c>
      <c r="K10" s="22">
        <f t="shared" si="2"/>
        <v>0.22511960148209947</v>
      </c>
      <c r="L10" s="23">
        <f t="shared" si="3"/>
        <v>0.31509843259061238</v>
      </c>
      <c r="M10" s="4"/>
    </row>
    <row r="11" spans="1:13" x14ac:dyDescent="0.25">
      <c r="A11" s="17"/>
      <c r="B11" s="18">
        <v>18</v>
      </c>
      <c r="C11" s="19" t="s">
        <v>17</v>
      </c>
      <c r="D11" s="20">
        <v>341.32211699999897</v>
      </c>
      <c r="E11" s="21">
        <v>346.24523299999896</v>
      </c>
      <c r="F11" s="21">
        <f t="shared" si="0"/>
        <v>130.74834866897805</v>
      </c>
      <c r="G11" s="21">
        <v>71.976631818978021</v>
      </c>
      <c r="H11" s="21">
        <v>28.149818319999991</v>
      </c>
      <c r="I11" s="21">
        <v>30.621898530000031</v>
      </c>
      <c r="J11" s="22">
        <f t="shared" si="1"/>
        <v>0.20787761089256132</v>
      </c>
      <c r="K11" s="22">
        <f t="shared" si="2"/>
        <v>0.2891778444758496</v>
      </c>
      <c r="L11" s="23">
        <f t="shared" si="3"/>
        <v>0.37761775818868371</v>
      </c>
      <c r="M11" s="4"/>
    </row>
    <row r="12" spans="1:13" x14ac:dyDescent="0.25">
      <c r="A12" s="17"/>
      <c r="B12" s="18">
        <v>24</v>
      </c>
      <c r="C12" s="19" t="s">
        <v>18</v>
      </c>
      <c r="D12" s="20">
        <v>519.42586399999857</v>
      </c>
      <c r="E12" s="21">
        <v>569.07330699999716</v>
      </c>
      <c r="F12" s="21">
        <f t="shared" si="0"/>
        <v>175.94302704616672</v>
      </c>
      <c r="G12" s="21">
        <v>97.836389316166816</v>
      </c>
      <c r="H12" s="21">
        <v>32.214725480000013</v>
      </c>
      <c r="I12" s="21">
        <v>45.891912249999919</v>
      </c>
      <c r="J12" s="22">
        <f t="shared" si="1"/>
        <v>0.17192229562116379</v>
      </c>
      <c r="K12" s="22">
        <f t="shared" si="2"/>
        <v>0.2285313916440074</v>
      </c>
      <c r="L12" s="23">
        <f t="shared" si="3"/>
        <v>0.30917462633011461</v>
      </c>
      <c r="M12" s="4"/>
    </row>
    <row r="13" spans="1:13" ht="25.5" x14ac:dyDescent="0.25">
      <c r="A13" s="17"/>
      <c r="B13" s="18">
        <v>30</v>
      </c>
      <c r="C13" s="19" t="s">
        <v>19</v>
      </c>
      <c r="D13" s="20">
        <v>4209.2621859999999</v>
      </c>
      <c r="E13" s="21">
        <v>4556.1547820000033</v>
      </c>
      <c r="F13" s="21">
        <f t="shared" si="0"/>
        <v>1961.543349913175</v>
      </c>
      <c r="G13" s="21">
        <v>1146.2130406331746</v>
      </c>
      <c r="H13" s="21">
        <v>343.59014286000024</v>
      </c>
      <c r="I13" s="21">
        <v>471.74016642000021</v>
      </c>
      <c r="J13" s="22">
        <f t="shared" si="1"/>
        <v>0.25157464912331723</v>
      </c>
      <c r="K13" s="22">
        <f t="shared" si="2"/>
        <v>0.32698695605753758</v>
      </c>
      <c r="L13" s="23">
        <f t="shared" si="3"/>
        <v>0.4305260562399334</v>
      </c>
      <c r="M13" s="4"/>
    </row>
    <row r="14" spans="1:13" x14ac:dyDescent="0.25">
      <c r="A14" s="17"/>
      <c r="B14" s="18">
        <v>31</v>
      </c>
      <c r="C14" s="19" t="s">
        <v>20</v>
      </c>
      <c r="D14" s="20">
        <v>299.35990499999997</v>
      </c>
      <c r="E14" s="21">
        <v>301.93940900000001</v>
      </c>
      <c r="F14" s="21">
        <f t="shared" si="0"/>
        <v>106.26169594113139</v>
      </c>
      <c r="G14" s="21">
        <v>47.41084361113144</v>
      </c>
      <c r="H14" s="21">
        <v>39.89815211999997</v>
      </c>
      <c r="I14" s="21">
        <v>18.952700209999996</v>
      </c>
      <c r="J14" s="22">
        <f t="shared" si="1"/>
        <v>0.15702105189962612</v>
      </c>
      <c r="K14" s="22">
        <f t="shared" si="2"/>
        <v>0.28916064988102097</v>
      </c>
      <c r="L14" s="23">
        <f t="shared" si="3"/>
        <v>0.35193052901925559</v>
      </c>
      <c r="M14" s="4"/>
    </row>
    <row r="15" spans="1:13" x14ac:dyDescent="0.25">
      <c r="A15" s="17"/>
      <c r="B15" s="18">
        <v>32</v>
      </c>
      <c r="C15" s="19" t="s">
        <v>21</v>
      </c>
      <c r="D15" s="20">
        <v>441.92581300000012</v>
      </c>
      <c r="E15" s="21">
        <v>499.79568799999998</v>
      </c>
      <c r="F15" s="21">
        <f t="shared" si="0"/>
        <v>104.33393447898312</v>
      </c>
      <c r="G15" s="21">
        <v>47.515780408983119</v>
      </c>
      <c r="H15" s="21">
        <v>27.41877994</v>
      </c>
      <c r="I15" s="21">
        <v>29.399374129999998</v>
      </c>
      <c r="J15" s="22">
        <f t="shared" si="1"/>
        <v>9.5070408868719813E-2</v>
      </c>
      <c r="K15" s="22">
        <f t="shared" si="2"/>
        <v>0.14993038585195462</v>
      </c>
      <c r="L15" s="23">
        <f t="shared" si="3"/>
        <v>0.20875317051351416</v>
      </c>
      <c r="M15" s="4"/>
    </row>
    <row r="16" spans="1:13" x14ac:dyDescent="0.25">
      <c r="A16" s="17"/>
      <c r="B16" s="18">
        <v>34</v>
      </c>
      <c r="C16" s="19" t="s">
        <v>22</v>
      </c>
      <c r="D16" s="20">
        <v>40.579333000000005</v>
      </c>
      <c r="E16" s="21">
        <v>65.336284000000006</v>
      </c>
      <c r="F16" s="21">
        <f t="shared" si="0"/>
        <v>17.328152388372025</v>
      </c>
      <c r="G16" s="21">
        <v>9.4170680583720241</v>
      </c>
      <c r="H16" s="21">
        <v>4.0815497000000001</v>
      </c>
      <c r="I16" s="21">
        <v>3.8295346299999999</v>
      </c>
      <c r="J16" s="22">
        <f t="shared" si="1"/>
        <v>0.14413228732708494</v>
      </c>
      <c r="K16" s="22">
        <f t="shared" si="2"/>
        <v>0.20660216547320051</v>
      </c>
      <c r="L16" s="23">
        <f t="shared" si="3"/>
        <v>0.26521484430262399</v>
      </c>
      <c r="M16" s="4"/>
    </row>
    <row r="17" spans="1:13" ht="25.5" x14ac:dyDescent="0.25">
      <c r="A17" s="17"/>
      <c r="B17" s="18">
        <v>35</v>
      </c>
      <c r="C17" s="19" t="s">
        <v>23</v>
      </c>
      <c r="D17" s="20">
        <v>234.73624099999989</v>
      </c>
      <c r="E17" s="21">
        <v>286.61134900000013</v>
      </c>
      <c r="F17" s="21">
        <f t="shared" si="0"/>
        <v>60.138526498723458</v>
      </c>
      <c r="G17" s="21">
        <v>29.710110048723436</v>
      </c>
      <c r="H17" s="21">
        <v>13.751818099999999</v>
      </c>
      <c r="I17" s="21">
        <v>16.67659835000002</v>
      </c>
      <c r="J17" s="22">
        <f t="shared" si="1"/>
        <v>0.10365992188510101</v>
      </c>
      <c r="K17" s="22">
        <f t="shared" si="2"/>
        <v>0.151640639145533</v>
      </c>
      <c r="L17" s="23">
        <f t="shared" si="3"/>
        <v>0.20982604739327132</v>
      </c>
      <c r="M17" s="4"/>
    </row>
    <row r="18" spans="1:13" x14ac:dyDescent="0.25">
      <c r="A18" s="17"/>
      <c r="B18" s="18">
        <v>36</v>
      </c>
      <c r="C18" s="19" t="s">
        <v>24</v>
      </c>
      <c r="D18" s="20">
        <v>905.84426599999756</v>
      </c>
      <c r="E18" s="21">
        <v>1096.3135809999997</v>
      </c>
      <c r="F18" s="21">
        <f t="shared" si="0"/>
        <v>390.42543726790046</v>
      </c>
      <c r="G18" s="21">
        <v>213.57917811790043</v>
      </c>
      <c r="H18" s="21">
        <v>87.108122720000026</v>
      </c>
      <c r="I18" s="21">
        <v>89.738136429999997</v>
      </c>
      <c r="J18" s="22">
        <f t="shared" si="1"/>
        <v>0.19481577335116537</v>
      </c>
      <c r="K18" s="22">
        <f t="shared" si="2"/>
        <v>0.27427125418224713</v>
      </c>
      <c r="L18" s="23">
        <f t="shared" si="3"/>
        <v>0.35612569618245071</v>
      </c>
      <c r="M18" s="4"/>
    </row>
    <row r="19" spans="1:13" x14ac:dyDescent="0.25">
      <c r="A19" s="17"/>
      <c r="B19" s="18">
        <v>39</v>
      </c>
      <c r="C19" s="19" t="s">
        <v>25</v>
      </c>
      <c r="D19" s="20">
        <v>98.759394</v>
      </c>
      <c r="E19" s="21">
        <v>94.685523000000074</v>
      </c>
      <c r="F19" s="21">
        <f t="shared" si="0"/>
        <v>19.25962832078082</v>
      </c>
      <c r="G19" s="21">
        <v>8.5866821807808265</v>
      </c>
      <c r="H19" s="21">
        <v>5.9171004499999995</v>
      </c>
      <c r="I19" s="21">
        <v>4.7558456899999957</v>
      </c>
      <c r="J19" s="22">
        <f t="shared" si="1"/>
        <v>9.0686325730923195E-2</v>
      </c>
      <c r="K19" s="22">
        <f t="shared" si="2"/>
        <v>0.1531784603521788</v>
      </c>
      <c r="L19" s="23">
        <f t="shared" si="3"/>
        <v>0.2034062622306137</v>
      </c>
      <c r="M19" s="4"/>
    </row>
    <row r="20" spans="1:13" x14ac:dyDescent="0.25">
      <c r="A20" s="17"/>
      <c r="B20" s="18">
        <v>40</v>
      </c>
      <c r="C20" s="19" t="s">
        <v>26</v>
      </c>
      <c r="D20" s="20">
        <v>130.69830799999997</v>
      </c>
      <c r="E20" s="21">
        <v>138.20664099999996</v>
      </c>
      <c r="F20" s="21">
        <f t="shared" si="0"/>
        <v>39.298020843118302</v>
      </c>
      <c r="G20" s="21">
        <v>24.153666283118298</v>
      </c>
      <c r="H20" s="21">
        <v>7.08418656</v>
      </c>
      <c r="I20" s="21">
        <v>8.0601680000000027</v>
      </c>
      <c r="J20" s="22">
        <f t="shared" si="1"/>
        <v>0.17476487459903106</v>
      </c>
      <c r="K20" s="22">
        <f t="shared" si="2"/>
        <v>0.22602280626383436</v>
      </c>
      <c r="L20" s="23">
        <f t="shared" si="3"/>
        <v>0.28434249294227704</v>
      </c>
      <c r="M20" s="4"/>
    </row>
    <row r="21" spans="1:13" x14ac:dyDescent="0.25">
      <c r="A21" s="17"/>
      <c r="B21" s="18">
        <v>41</v>
      </c>
      <c r="C21" s="19" t="s">
        <v>27</v>
      </c>
      <c r="D21" s="20">
        <v>35.32603499999999</v>
      </c>
      <c r="E21" s="21">
        <v>39.219048000000001</v>
      </c>
      <c r="F21" s="21">
        <f t="shared" si="0"/>
        <v>8.3818629457343885</v>
      </c>
      <c r="G21" s="21">
        <v>3.9818058857343885</v>
      </c>
      <c r="H21" s="21">
        <v>2.0385588599999998</v>
      </c>
      <c r="I21" s="21">
        <v>2.3614981999999998</v>
      </c>
      <c r="J21" s="22">
        <f t="shared" si="1"/>
        <v>0.1015273467559536</v>
      </c>
      <c r="K21" s="22">
        <f t="shared" si="2"/>
        <v>0.15350614185572248</v>
      </c>
      <c r="L21" s="23">
        <f t="shared" si="3"/>
        <v>0.213719184252876</v>
      </c>
      <c r="M21" s="4"/>
    </row>
    <row r="22" spans="1:13" ht="25.5" x14ac:dyDescent="0.25">
      <c r="A22" s="17"/>
      <c r="B22" s="18">
        <v>42</v>
      </c>
      <c r="C22" s="19" t="s">
        <v>28</v>
      </c>
      <c r="D22" s="20">
        <v>1173.7837239999949</v>
      </c>
      <c r="E22" s="21">
        <v>1821.6502479999958</v>
      </c>
      <c r="F22" s="21">
        <f t="shared" si="0"/>
        <v>525.79604315053098</v>
      </c>
      <c r="G22" s="21">
        <v>223.54173980053085</v>
      </c>
      <c r="H22" s="21">
        <v>167.81767966000015</v>
      </c>
      <c r="I22" s="21">
        <v>134.43662368999995</v>
      </c>
      <c r="J22" s="22">
        <f t="shared" si="1"/>
        <v>0.12271386345757594</v>
      </c>
      <c r="K22" s="22">
        <f t="shared" si="2"/>
        <v>0.21483784820396098</v>
      </c>
      <c r="L22" s="23">
        <f t="shared" si="3"/>
        <v>0.288637208886726</v>
      </c>
      <c r="M22" s="4"/>
    </row>
    <row r="23" spans="1:13" x14ac:dyDescent="0.25">
      <c r="A23" s="17"/>
      <c r="B23" s="18">
        <v>46</v>
      </c>
      <c r="C23" s="19" t="s">
        <v>29</v>
      </c>
      <c r="D23" s="20">
        <v>483.08867700000036</v>
      </c>
      <c r="E23" s="21">
        <v>501.6202959999992</v>
      </c>
      <c r="F23" s="21">
        <f t="shared" si="0"/>
        <v>83.240618462261011</v>
      </c>
      <c r="G23" s="21">
        <v>47.718485462261015</v>
      </c>
      <c r="H23" s="21">
        <v>17.545106590000007</v>
      </c>
      <c r="I23" s="21">
        <v>17.97702640999999</v>
      </c>
      <c r="J23" s="22">
        <f t="shared" si="1"/>
        <v>9.5128697628018399E-2</v>
      </c>
      <c r="K23" s="22">
        <f t="shared" si="2"/>
        <v>0.13010556505126164</v>
      </c>
      <c r="L23" s="23">
        <f t="shared" si="3"/>
        <v>0.16594348180493307</v>
      </c>
      <c r="M23" s="4"/>
    </row>
    <row r="24" spans="1:13" ht="25.5" x14ac:dyDescent="0.25">
      <c r="A24" s="17"/>
      <c r="B24" s="18">
        <v>47</v>
      </c>
      <c r="C24" s="19" t="s">
        <v>30</v>
      </c>
      <c r="D24" s="20">
        <v>107.95273800000031</v>
      </c>
      <c r="E24" s="21">
        <v>316.05923700000062</v>
      </c>
      <c r="F24" s="21">
        <f t="shared" si="0"/>
        <v>252.77772643478988</v>
      </c>
      <c r="G24" s="21">
        <v>12.131422494789149</v>
      </c>
      <c r="H24" s="21">
        <v>7.2049466599999956</v>
      </c>
      <c r="I24" s="21">
        <v>233.44135728000074</v>
      </c>
      <c r="J24" s="22">
        <f t="shared" si="1"/>
        <v>3.8383382210054266E-2</v>
      </c>
      <c r="K24" s="22">
        <f t="shared" si="2"/>
        <v>6.1179572976027621E-2</v>
      </c>
      <c r="L24" s="23">
        <f t="shared" si="3"/>
        <v>0.79977958826366902</v>
      </c>
      <c r="M24" s="4"/>
    </row>
    <row r="25" spans="1:13" ht="25.5" x14ac:dyDescent="0.25">
      <c r="A25" s="17"/>
      <c r="B25" s="18">
        <v>48</v>
      </c>
      <c r="C25" s="19" t="s">
        <v>31</v>
      </c>
      <c r="D25" s="20">
        <v>51.121884999999999</v>
      </c>
      <c r="E25" s="21">
        <v>67.516374999999996</v>
      </c>
      <c r="F25" s="21">
        <f t="shared" si="0"/>
        <v>13.37333552505627</v>
      </c>
      <c r="G25" s="21">
        <v>5.7996030050562695</v>
      </c>
      <c r="H25" s="21">
        <v>5.29608174</v>
      </c>
      <c r="I25" s="21">
        <v>2.2776507799999997</v>
      </c>
      <c r="J25" s="22">
        <f t="shared" si="1"/>
        <v>8.589920600826495E-2</v>
      </c>
      <c r="K25" s="22">
        <f t="shared" si="2"/>
        <v>0.16434064691797021</v>
      </c>
      <c r="L25" s="23">
        <f t="shared" si="3"/>
        <v>0.19807543762615026</v>
      </c>
      <c r="M25" s="4"/>
    </row>
    <row r="26" spans="1:13" x14ac:dyDescent="0.25">
      <c r="A26" s="17"/>
      <c r="B26" s="18">
        <v>49</v>
      </c>
      <c r="C26" s="19" t="s">
        <v>32</v>
      </c>
      <c r="D26" s="20">
        <v>1113.0443509999991</v>
      </c>
      <c r="E26" s="21">
        <v>1113.0443509999993</v>
      </c>
      <c r="F26" s="21">
        <f t="shared" si="0"/>
        <v>371.13799609649652</v>
      </c>
      <c r="G26" s="21">
        <v>180.86987493649656</v>
      </c>
      <c r="H26" s="21">
        <v>181.22988827999995</v>
      </c>
      <c r="I26" s="21">
        <v>9.0382328800000042</v>
      </c>
      <c r="J26" s="22">
        <f t="shared" si="1"/>
        <v>0.16250015084663655</v>
      </c>
      <c r="K26" s="22">
        <f t="shared" si="2"/>
        <v>0.32532375092795984</v>
      </c>
      <c r="L26" s="23">
        <f t="shared" si="3"/>
        <v>0.33344403191395988</v>
      </c>
      <c r="M26" s="4"/>
    </row>
    <row r="27" spans="1:13" x14ac:dyDescent="0.25">
      <c r="A27" s="17"/>
      <c r="B27" s="18">
        <v>51</v>
      </c>
      <c r="C27" s="19" t="s">
        <v>33</v>
      </c>
      <c r="D27" s="20">
        <v>33.741001000000004</v>
      </c>
      <c r="E27" s="21">
        <v>41.03526500000001</v>
      </c>
      <c r="F27" s="21">
        <f t="shared" si="0"/>
        <v>6.4632577568489626</v>
      </c>
      <c r="G27" s="21">
        <v>2.3118000868489617</v>
      </c>
      <c r="H27" s="21">
        <v>1.5589197799999999</v>
      </c>
      <c r="I27" s="21">
        <v>2.5925378900000005</v>
      </c>
      <c r="J27" s="22">
        <f t="shared" si="1"/>
        <v>5.6336911357803124E-2</v>
      </c>
      <c r="K27" s="22">
        <f t="shared" si="2"/>
        <v>9.4326669191705251E-2</v>
      </c>
      <c r="L27" s="23">
        <f t="shared" si="3"/>
        <v>0.15750495962068142</v>
      </c>
      <c r="M27" s="4"/>
    </row>
    <row r="28" spans="1:13" ht="38.25" x14ac:dyDescent="0.25">
      <c r="A28" s="17"/>
      <c r="B28" s="18">
        <v>57</v>
      </c>
      <c r="C28" s="19" t="s">
        <v>34</v>
      </c>
      <c r="D28" s="20">
        <v>65.552451000000019</v>
      </c>
      <c r="E28" s="21">
        <v>60.078522000000007</v>
      </c>
      <c r="F28" s="21">
        <f t="shared" si="0"/>
        <v>17.447201626345691</v>
      </c>
      <c r="G28" s="21">
        <v>9.9269020763456925</v>
      </c>
      <c r="H28" s="21">
        <v>3.4163666499999992</v>
      </c>
      <c r="I28" s="21">
        <v>4.1039328999999993</v>
      </c>
      <c r="J28" s="22">
        <f t="shared" si="1"/>
        <v>0.16523212865232756</v>
      </c>
      <c r="K28" s="22">
        <f t="shared" si="2"/>
        <v>0.22209715356089635</v>
      </c>
      <c r="L28" s="23">
        <f t="shared" si="3"/>
        <v>0.29040663860448646</v>
      </c>
      <c r="M28" s="4"/>
    </row>
    <row r="29" spans="1:13" x14ac:dyDescent="0.25">
      <c r="A29" s="17"/>
      <c r="B29" s="18">
        <v>58</v>
      </c>
      <c r="C29" s="19" t="s">
        <v>35</v>
      </c>
      <c r="D29" s="20">
        <v>49.601284</v>
      </c>
      <c r="E29" s="21">
        <v>50.946667000000005</v>
      </c>
      <c r="F29" s="21">
        <f t="shared" si="0"/>
        <v>17.354548243384784</v>
      </c>
      <c r="G29" s="21">
        <v>11.045909633384788</v>
      </c>
      <c r="H29" s="21">
        <v>2.9695417099999979</v>
      </c>
      <c r="I29" s="21">
        <v>3.3390968999999981</v>
      </c>
      <c r="J29" s="22">
        <f t="shared" si="1"/>
        <v>0.21681319473528635</v>
      </c>
      <c r="K29" s="22">
        <f t="shared" si="2"/>
        <v>0.27510045639265834</v>
      </c>
      <c r="L29" s="23">
        <f t="shared" si="3"/>
        <v>0.34064148383612186</v>
      </c>
      <c r="M29" s="4"/>
    </row>
    <row r="30" spans="1:13" x14ac:dyDescent="0.25">
      <c r="A30" s="17"/>
      <c r="B30" s="18">
        <v>59</v>
      </c>
      <c r="C30" s="19" t="s">
        <v>36</v>
      </c>
      <c r="D30" s="20">
        <v>867.2215490000001</v>
      </c>
      <c r="E30" s="21">
        <v>1268.6967999999999</v>
      </c>
      <c r="F30" s="21">
        <f t="shared" si="0"/>
        <v>795.90949156400814</v>
      </c>
      <c r="G30" s="21">
        <v>671.25750909400813</v>
      </c>
      <c r="H30" s="21">
        <v>67.180093549999995</v>
      </c>
      <c r="I30" s="21">
        <v>57.471888919999991</v>
      </c>
      <c r="J30" s="22">
        <f t="shared" si="1"/>
        <v>0.5290921432875122</v>
      </c>
      <c r="K30" s="22">
        <f t="shared" si="2"/>
        <v>0.58204419105022431</v>
      </c>
      <c r="L30" s="23">
        <f t="shared" si="3"/>
        <v>0.62734413105164932</v>
      </c>
      <c r="M30" s="4"/>
    </row>
    <row r="31" spans="1:13" x14ac:dyDescent="0.25">
      <c r="A31" s="17"/>
      <c r="B31" s="18">
        <v>60</v>
      </c>
      <c r="C31" s="19" t="s">
        <v>37</v>
      </c>
      <c r="D31" s="20">
        <v>6.7568010000000012</v>
      </c>
      <c r="E31" s="21">
        <v>13.281559</v>
      </c>
      <c r="F31" s="21">
        <f t="shared" si="0"/>
        <v>4.8985600825862603</v>
      </c>
      <c r="G31" s="21">
        <v>1.8984029625862604</v>
      </c>
      <c r="H31" s="21">
        <v>2.59370382</v>
      </c>
      <c r="I31" s="21">
        <v>0.40645330000000002</v>
      </c>
      <c r="J31" s="22">
        <f t="shared" si="1"/>
        <v>0.14293525049177289</v>
      </c>
      <c r="K31" s="22">
        <f t="shared" si="2"/>
        <v>0.33822134755311939</v>
      </c>
      <c r="L31" s="23">
        <f t="shared" si="3"/>
        <v>0.36882417813949858</v>
      </c>
      <c r="M31" s="4"/>
    </row>
    <row r="32" spans="1:13" ht="25.5" x14ac:dyDescent="0.25">
      <c r="A32" s="17"/>
      <c r="B32" s="18">
        <v>61</v>
      </c>
      <c r="C32" s="19" t="s">
        <v>38</v>
      </c>
      <c r="D32" s="20">
        <v>8533.6599670000123</v>
      </c>
      <c r="E32" s="21">
        <v>9870.8360700000085</v>
      </c>
      <c r="F32" s="21">
        <f t="shared" si="0"/>
        <v>2867.0291865667155</v>
      </c>
      <c r="G32" s="21">
        <v>1501.5042144967176</v>
      </c>
      <c r="H32" s="21">
        <v>834.02432854999779</v>
      </c>
      <c r="I32" s="21">
        <v>531.50064351999981</v>
      </c>
      <c r="J32" s="22">
        <f t="shared" si="1"/>
        <v>0.1521152011692477</v>
      </c>
      <c r="K32" s="22">
        <f t="shared" si="2"/>
        <v>0.23660898899384858</v>
      </c>
      <c r="L32" s="23">
        <f t="shared" si="3"/>
        <v>0.29045454369162804</v>
      </c>
      <c r="M32" s="4"/>
    </row>
    <row r="33" spans="1:13" ht="25.5" x14ac:dyDescent="0.25">
      <c r="A33" s="17"/>
      <c r="B33" s="18">
        <v>62</v>
      </c>
      <c r="C33" s="19" t="s">
        <v>39</v>
      </c>
      <c r="D33" s="20">
        <v>145.93673399999997</v>
      </c>
      <c r="E33" s="21">
        <v>147.97581100000002</v>
      </c>
      <c r="F33" s="21">
        <f t="shared" si="0"/>
        <v>63.409091490285263</v>
      </c>
      <c r="G33" s="21">
        <v>38.531436910285265</v>
      </c>
      <c r="H33" s="21">
        <v>10.89914357</v>
      </c>
      <c r="I33" s="21">
        <v>13.97851101</v>
      </c>
      <c r="J33" s="22">
        <f t="shared" si="1"/>
        <v>0.26039010463869167</v>
      </c>
      <c r="K33" s="22">
        <f t="shared" si="2"/>
        <v>0.33404500469529619</v>
      </c>
      <c r="L33" s="23">
        <f t="shared" si="3"/>
        <v>0.42850984266803749</v>
      </c>
      <c r="M33" s="4"/>
    </row>
    <row r="34" spans="1:13" ht="25.5" x14ac:dyDescent="0.25">
      <c r="A34" s="17"/>
      <c r="B34" s="18">
        <v>65</v>
      </c>
      <c r="C34" s="19" t="s">
        <v>40</v>
      </c>
      <c r="D34" s="20">
        <v>131.00786500000004</v>
      </c>
      <c r="E34" s="21">
        <v>136.78140300000001</v>
      </c>
      <c r="F34" s="21">
        <f t="shared" si="0"/>
        <v>60.997379342756162</v>
      </c>
      <c r="G34" s="21">
        <v>45.873016782756167</v>
      </c>
      <c r="H34" s="21">
        <v>9.8658407199999978</v>
      </c>
      <c r="I34" s="21">
        <v>5.2585218400000002</v>
      </c>
      <c r="J34" s="22">
        <f t="shared" si="1"/>
        <v>0.33537466188116349</v>
      </c>
      <c r="K34" s="22">
        <f t="shared" si="2"/>
        <v>0.40750318596129737</v>
      </c>
      <c r="L34" s="23">
        <f t="shared" si="3"/>
        <v>0.44594789938480273</v>
      </c>
      <c r="M34" s="4"/>
    </row>
    <row r="35" spans="1:13" x14ac:dyDescent="0.25">
      <c r="A35" s="17"/>
      <c r="B35" s="18">
        <v>66</v>
      </c>
      <c r="C35" s="19" t="s">
        <v>41</v>
      </c>
      <c r="D35" s="20">
        <v>2199.1120100000003</v>
      </c>
      <c r="E35" s="21">
        <v>2622.5428969999998</v>
      </c>
      <c r="F35" s="21">
        <f t="shared" si="0"/>
        <v>694.60790859456438</v>
      </c>
      <c r="G35" s="21">
        <v>398.25718512456427</v>
      </c>
      <c r="H35" s="21">
        <v>151.94730251000001</v>
      </c>
      <c r="I35" s="21">
        <v>144.40342096000006</v>
      </c>
      <c r="J35" s="22">
        <f t="shared" si="1"/>
        <v>0.15185916904548705</v>
      </c>
      <c r="K35" s="22">
        <f t="shared" si="2"/>
        <v>0.20979808881828343</v>
      </c>
      <c r="L35" s="23">
        <f t="shared" si="3"/>
        <v>0.26486045638725142</v>
      </c>
      <c r="M35" s="4"/>
    </row>
    <row r="36" spans="1:13" x14ac:dyDescent="0.25">
      <c r="A36" s="17"/>
      <c r="B36" s="18">
        <v>67</v>
      </c>
      <c r="C36" s="19" t="s">
        <v>42</v>
      </c>
      <c r="D36" s="20">
        <v>44.999914000000004</v>
      </c>
      <c r="E36" s="21">
        <v>47.370651999999993</v>
      </c>
      <c r="F36" s="21">
        <f t="shared" si="0"/>
        <v>19.604670751262518</v>
      </c>
      <c r="G36" s="21">
        <v>11.782429061262519</v>
      </c>
      <c r="H36" s="21">
        <v>3.9271268000000004</v>
      </c>
      <c r="I36" s="21">
        <v>3.8951148900000003</v>
      </c>
      <c r="J36" s="22">
        <f t="shared" si="1"/>
        <v>0.24872845451361997</v>
      </c>
      <c r="K36" s="22">
        <f t="shared" si="2"/>
        <v>0.33163056023088983</v>
      </c>
      <c r="L36" s="23">
        <f t="shared" si="3"/>
        <v>0.41385689078677912</v>
      </c>
      <c r="M36" s="4"/>
    </row>
    <row r="37" spans="1:13" ht="25.5" x14ac:dyDescent="0.25">
      <c r="A37" s="17"/>
      <c r="B37" s="18">
        <v>68</v>
      </c>
      <c r="C37" s="19" t="s">
        <v>43</v>
      </c>
      <c r="D37" s="20">
        <v>1028.434951999993</v>
      </c>
      <c r="E37" s="21">
        <v>1851.6064409999969</v>
      </c>
      <c r="F37" s="21">
        <f t="shared" si="0"/>
        <v>413.49368316488597</v>
      </c>
      <c r="G37" s="21">
        <v>181.69961719488603</v>
      </c>
      <c r="H37" s="21">
        <v>121.82103569999988</v>
      </c>
      <c r="I37" s="21">
        <v>109.97303027000007</v>
      </c>
      <c r="J37" s="22">
        <f t="shared" si="1"/>
        <v>9.8130797761081204E-2</v>
      </c>
      <c r="K37" s="22">
        <f t="shared" si="2"/>
        <v>0.16392287592765314</v>
      </c>
      <c r="L37" s="23">
        <f t="shared" si="3"/>
        <v>0.22331618318500257</v>
      </c>
      <c r="M37" s="4"/>
    </row>
    <row r="38" spans="1:13" ht="25.5" x14ac:dyDescent="0.25">
      <c r="A38" s="17"/>
      <c r="B38" s="18">
        <v>72</v>
      </c>
      <c r="C38" s="19" t="s">
        <v>44</v>
      </c>
      <c r="D38" s="20">
        <v>131.39445800000004</v>
      </c>
      <c r="E38" s="21">
        <v>211.893663</v>
      </c>
      <c r="F38" s="21">
        <f t="shared" si="0"/>
        <v>90.111140080337435</v>
      </c>
      <c r="G38" s="21">
        <v>69.370043680337432</v>
      </c>
      <c r="H38" s="21">
        <v>9.5068481899999995</v>
      </c>
      <c r="I38" s="21">
        <v>11.234248209999999</v>
      </c>
      <c r="J38" s="22">
        <f t="shared" si="1"/>
        <v>0.32738139828342783</v>
      </c>
      <c r="K38" s="22">
        <f t="shared" si="2"/>
        <v>0.37224752620533741</v>
      </c>
      <c r="L38" s="23">
        <f t="shared" si="3"/>
        <v>0.42526585648924026</v>
      </c>
      <c r="M38" s="4"/>
    </row>
    <row r="39" spans="1:13" ht="25.5" x14ac:dyDescent="0.25">
      <c r="A39" s="17"/>
      <c r="B39" s="18">
        <v>73</v>
      </c>
      <c r="C39" s="19" t="s">
        <v>45</v>
      </c>
      <c r="D39" s="20">
        <v>63.919643999999998</v>
      </c>
      <c r="E39" s="21">
        <v>131.67654400000006</v>
      </c>
      <c r="F39" s="21">
        <f t="shared" si="0"/>
        <v>48.348631187500445</v>
      </c>
      <c r="G39" s="21">
        <v>12.343039587500471</v>
      </c>
      <c r="H39" s="21">
        <v>4.8413780300000022</v>
      </c>
      <c r="I39" s="21">
        <v>31.164213569999973</v>
      </c>
      <c r="J39" s="22">
        <f t="shared" si="1"/>
        <v>9.3737572482920459E-2</v>
      </c>
      <c r="K39" s="22">
        <f t="shared" si="2"/>
        <v>0.13050477401275404</v>
      </c>
      <c r="L39" s="23">
        <f t="shared" si="3"/>
        <v>0.36717724902850141</v>
      </c>
      <c r="M39" s="4"/>
    </row>
    <row r="40" spans="1:13" ht="25.5" x14ac:dyDescent="0.25">
      <c r="A40" s="17"/>
      <c r="B40" s="18">
        <v>74</v>
      </c>
      <c r="C40" s="19" t="s">
        <v>46</v>
      </c>
      <c r="D40" s="20">
        <v>84.496459999999999</v>
      </c>
      <c r="E40" s="21">
        <v>94.899897999999993</v>
      </c>
      <c r="F40" s="21">
        <f t="shared" si="0"/>
        <v>74.563506859424095</v>
      </c>
      <c r="G40" s="21">
        <v>71.371435879424098</v>
      </c>
      <c r="H40" s="21">
        <v>1.8140270899999997</v>
      </c>
      <c r="I40" s="21">
        <v>1.3780438900000003</v>
      </c>
      <c r="J40" s="22">
        <f t="shared" si="1"/>
        <v>0.75207073330494101</v>
      </c>
      <c r="K40" s="22">
        <f t="shared" si="2"/>
        <v>0.77118589705358898</v>
      </c>
      <c r="L40" s="23">
        <f t="shared" si="3"/>
        <v>0.78570692309304802</v>
      </c>
      <c r="M40" s="4"/>
    </row>
    <row r="41" spans="1:13" x14ac:dyDescent="0.25">
      <c r="A41" s="17"/>
      <c r="B41" s="18">
        <v>79</v>
      </c>
      <c r="C41" s="19" t="s">
        <v>47</v>
      </c>
      <c r="D41" s="20">
        <v>134.33611799999997</v>
      </c>
      <c r="E41" s="21">
        <v>183.596442</v>
      </c>
      <c r="F41" s="21">
        <f t="shared" si="0"/>
        <v>60.643419474772926</v>
      </c>
      <c r="G41" s="21">
        <v>28.518590564772921</v>
      </c>
      <c r="H41" s="21">
        <v>12.508377000000001</v>
      </c>
      <c r="I41" s="21">
        <v>19.616451910000002</v>
      </c>
      <c r="J41" s="22">
        <f t="shared" si="1"/>
        <v>0.15533302418122527</v>
      </c>
      <c r="K41" s="22">
        <f t="shared" si="2"/>
        <v>0.22346275950583469</v>
      </c>
      <c r="L41" s="23">
        <f t="shared" si="3"/>
        <v>0.33030825006278131</v>
      </c>
      <c r="M41" s="4"/>
    </row>
    <row r="42" spans="1:13" x14ac:dyDescent="0.25">
      <c r="A42" s="17"/>
      <c r="B42" s="18">
        <v>80</v>
      </c>
      <c r="C42" s="19" t="s">
        <v>48</v>
      </c>
      <c r="D42" s="20">
        <v>81.326992000000004</v>
      </c>
      <c r="E42" s="21">
        <v>81.30831400000001</v>
      </c>
      <c r="F42" s="21">
        <f t="shared" si="0"/>
        <v>26.981433290515199</v>
      </c>
      <c r="G42" s="21">
        <v>15.901496600515202</v>
      </c>
      <c r="H42" s="21">
        <v>5.4764719699999986</v>
      </c>
      <c r="I42" s="21">
        <v>5.6034647199999998</v>
      </c>
      <c r="J42" s="22">
        <f t="shared" si="1"/>
        <v>0.19557036443425946</v>
      </c>
      <c r="K42" s="22">
        <f t="shared" si="2"/>
        <v>0.26292475540096916</v>
      </c>
      <c r="L42" s="23">
        <f t="shared" si="3"/>
        <v>0.33184101309141883</v>
      </c>
      <c r="M42" s="4"/>
    </row>
    <row r="43" spans="1:13" x14ac:dyDescent="0.25">
      <c r="A43" s="17"/>
      <c r="B43" s="18">
        <v>82</v>
      </c>
      <c r="C43" s="19" t="s">
        <v>49</v>
      </c>
      <c r="D43" s="20">
        <v>1755.3916849999973</v>
      </c>
      <c r="E43" s="21">
        <v>2209.6374589999978</v>
      </c>
      <c r="F43" s="21">
        <f t="shared" si="0"/>
        <v>346.90640167075355</v>
      </c>
      <c r="G43" s="21">
        <v>159.09037709075346</v>
      </c>
      <c r="H43" s="21">
        <v>78.752686829999988</v>
      </c>
      <c r="I43" s="21">
        <v>109.06333775000007</v>
      </c>
      <c r="J43" s="22">
        <f t="shared" si="1"/>
        <v>7.1998406997839381E-2</v>
      </c>
      <c r="K43" s="22">
        <f t="shared" si="2"/>
        <v>0.10763895359938035</v>
      </c>
      <c r="L43" s="23">
        <f t="shared" si="3"/>
        <v>0.15699697715468261</v>
      </c>
      <c r="M43" s="4"/>
    </row>
    <row r="44" spans="1:13" x14ac:dyDescent="0.25">
      <c r="A44" s="17"/>
      <c r="B44" s="18">
        <v>83</v>
      </c>
      <c r="C44" s="19" t="s">
        <v>50</v>
      </c>
      <c r="D44" s="20">
        <v>1221.572776999998</v>
      </c>
      <c r="E44" s="21">
        <v>2462.6476420000076</v>
      </c>
      <c r="F44" s="21">
        <f t="shared" si="0"/>
        <v>420.45038236202862</v>
      </c>
      <c r="G44" s="21">
        <v>175.76832112202857</v>
      </c>
      <c r="H44" s="21">
        <v>131.85712085</v>
      </c>
      <c r="I44" s="21">
        <v>112.82494039000007</v>
      </c>
      <c r="J44" s="22">
        <f t="shared" si="1"/>
        <v>7.1373719132340252E-2</v>
      </c>
      <c r="K44" s="22">
        <f t="shared" si="2"/>
        <v>0.12491654783475013</v>
      </c>
      <c r="L44" s="23">
        <f t="shared" si="3"/>
        <v>0.17073103565094894</v>
      </c>
      <c r="M44" s="4"/>
    </row>
    <row r="45" spans="1:13" x14ac:dyDescent="0.25">
      <c r="A45" s="17"/>
      <c r="B45" s="18">
        <v>86</v>
      </c>
      <c r="C45" s="19" t="s">
        <v>51</v>
      </c>
      <c r="D45" s="20">
        <v>1348.2934950000015</v>
      </c>
      <c r="E45" s="21">
        <v>1456.375225</v>
      </c>
      <c r="F45" s="21">
        <f t="shared" si="0"/>
        <v>500.90095948130352</v>
      </c>
      <c r="G45" s="21">
        <v>287.18842594130354</v>
      </c>
      <c r="H45" s="21">
        <v>105.66065538000005</v>
      </c>
      <c r="I45" s="21">
        <v>108.05187815999993</v>
      </c>
      <c r="J45" s="22">
        <f t="shared" si="1"/>
        <v>0.19719397927914048</v>
      </c>
      <c r="K45" s="22">
        <f t="shared" si="2"/>
        <v>0.26974441378684094</v>
      </c>
      <c r="L45" s="23">
        <f t="shared" si="3"/>
        <v>0.34393674849920874</v>
      </c>
      <c r="M45" s="4"/>
    </row>
    <row r="46" spans="1:13" x14ac:dyDescent="0.25">
      <c r="A46" s="17"/>
      <c r="B46" s="18">
        <v>87</v>
      </c>
      <c r="C46" s="19" t="s">
        <v>52</v>
      </c>
      <c r="D46" s="20">
        <v>20.510117999999999</v>
      </c>
      <c r="E46" s="21">
        <v>20.510117999999999</v>
      </c>
      <c r="F46" s="21">
        <f t="shared" si="0"/>
        <v>9.4328465716718028</v>
      </c>
      <c r="G46" s="21">
        <v>4.4444498116718023</v>
      </c>
      <c r="H46" s="21">
        <v>3.2851383100000002</v>
      </c>
      <c r="I46" s="21">
        <v>1.7032584500000001</v>
      </c>
      <c r="J46" s="22">
        <f t="shared" si="1"/>
        <v>0.21669547740640999</v>
      </c>
      <c r="K46" s="22">
        <f t="shared" si="2"/>
        <v>0.37686707222609855</v>
      </c>
      <c r="L46" s="23">
        <f t="shared" si="3"/>
        <v>0.45991186260711925</v>
      </c>
      <c r="M46" s="4"/>
    </row>
    <row r="47" spans="1:13" ht="25.5" x14ac:dyDescent="0.25">
      <c r="A47" s="17"/>
      <c r="B47" s="18">
        <v>88</v>
      </c>
      <c r="C47" s="19" t="s">
        <v>53</v>
      </c>
      <c r="D47" s="20">
        <v>14.881080000000001</v>
      </c>
      <c r="E47" s="21">
        <v>15.043584000000001</v>
      </c>
      <c r="F47" s="21">
        <f t="shared" si="0"/>
        <v>3.8173297580038028</v>
      </c>
      <c r="G47" s="21">
        <v>1.7932908080038032</v>
      </c>
      <c r="H47" s="21">
        <v>0.96783342999999999</v>
      </c>
      <c r="I47" s="21">
        <v>1.05620552</v>
      </c>
      <c r="J47" s="22">
        <f t="shared" si="1"/>
        <v>0.11920635454980695</v>
      </c>
      <c r="K47" s="22">
        <f t="shared" si="2"/>
        <v>0.18354165058032731</v>
      </c>
      <c r="L47" s="23">
        <f t="shared" si="3"/>
        <v>0.25375135060925658</v>
      </c>
      <c r="M47" s="4"/>
    </row>
    <row r="48" spans="1:13" x14ac:dyDescent="0.25">
      <c r="A48" s="17"/>
      <c r="B48" s="18">
        <v>89</v>
      </c>
      <c r="C48" s="19" t="s">
        <v>54</v>
      </c>
      <c r="D48" s="20">
        <v>29.666165999999997</v>
      </c>
      <c r="E48" s="21">
        <v>46.157795999999976</v>
      </c>
      <c r="F48" s="21">
        <f t="shared" si="0"/>
        <v>8.0271112511141585</v>
      </c>
      <c r="G48" s="21">
        <v>2.8054622811141599</v>
      </c>
      <c r="H48" s="21">
        <v>2.4526263199999994</v>
      </c>
      <c r="I48" s="21">
        <v>2.7690226499999988</v>
      </c>
      <c r="J48" s="22">
        <f t="shared" si="1"/>
        <v>6.0779814554277271E-2</v>
      </c>
      <c r="K48" s="22">
        <f t="shared" si="2"/>
        <v>0.11391550413529627</v>
      </c>
      <c r="L48" s="23">
        <f t="shared" si="3"/>
        <v>0.17390586091056345</v>
      </c>
      <c r="M48" s="4"/>
    </row>
    <row r="49" spans="1:13" ht="25.5" x14ac:dyDescent="0.25">
      <c r="A49" s="17"/>
      <c r="B49" s="18">
        <v>90</v>
      </c>
      <c r="C49" s="19" t="s">
        <v>55</v>
      </c>
      <c r="D49" s="20">
        <v>13421.251097000029</v>
      </c>
      <c r="E49" s="21">
        <v>14130.327740000062</v>
      </c>
      <c r="F49" s="21">
        <f t="shared" si="0"/>
        <v>4494.2021405303421</v>
      </c>
      <c r="G49" s="21">
        <v>2552.7673837503412</v>
      </c>
      <c r="H49" s="21">
        <v>1003.9552982200005</v>
      </c>
      <c r="I49" s="21">
        <v>937.47945856000069</v>
      </c>
      <c r="J49" s="22">
        <f t="shared" si="1"/>
        <v>0.18065875262921041</v>
      </c>
      <c r="K49" s="22">
        <f t="shared" si="2"/>
        <v>0.25170843503523199</v>
      </c>
      <c r="L49" s="23">
        <f t="shared" si="3"/>
        <v>0.31805363776582313</v>
      </c>
      <c r="M49" s="4"/>
    </row>
    <row r="50" spans="1:13" ht="38.25" x14ac:dyDescent="0.25">
      <c r="A50" s="17"/>
      <c r="B50" s="18">
        <v>91</v>
      </c>
      <c r="C50" s="19" t="s">
        <v>56</v>
      </c>
      <c r="D50" s="20">
        <v>669.03050600000029</v>
      </c>
      <c r="E50" s="21">
        <v>913.35603300000093</v>
      </c>
      <c r="F50" s="21">
        <f t="shared" si="0"/>
        <v>152.89509870924925</v>
      </c>
      <c r="G50" s="21">
        <v>57.750787569249212</v>
      </c>
      <c r="H50" s="21">
        <v>44.31601549999997</v>
      </c>
      <c r="I50" s="21">
        <v>50.828295640000078</v>
      </c>
      <c r="J50" s="22">
        <f t="shared" si="1"/>
        <v>6.322921783257017E-2</v>
      </c>
      <c r="K50" s="22">
        <f t="shared" si="2"/>
        <v>0.11174919678802743</v>
      </c>
      <c r="L50" s="23">
        <f t="shared" si="3"/>
        <v>0.16739923226548512</v>
      </c>
      <c r="M50" s="4"/>
    </row>
    <row r="51" spans="1:13" x14ac:dyDescent="0.25">
      <c r="A51" s="17"/>
      <c r="B51" s="18">
        <v>93</v>
      </c>
      <c r="C51" s="19" t="s">
        <v>57</v>
      </c>
      <c r="D51" s="20">
        <v>56.778783000000011</v>
      </c>
      <c r="E51" s="21">
        <v>65.398804000000013</v>
      </c>
      <c r="F51" s="21">
        <f t="shared" si="0"/>
        <v>14.0436164286834</v>
      </c>
      <c r="G51" s="21">
        <v>6.793770158683401</v>
      </c>
      <c r="H51" s="21">
        <v>3.5283538499999993</v>
      </c>
      <c r="I51" s="21">
        <v>3.7214924200000006</v>
      </c>
      <c r="J51" s="22">
        <f t="shared" si="1"/>
        <v>0.10388217739705759</v>
      </c>
      <c r="K51" s="22">
        <f t="shared" si="2"/>
        <v>0.1578335287092314</v>
      </c>
      <c r="L51" s="23">
        <f t="shared" si="3"/>
        <v>0.21473812317245736</v>
      </c>
      <c r="M51" s="4"/>
    </row>
    <row r="52" spans="1:13" x14ac:dyDescent="0.25">
      <c r="A52" s="17"/>
      <c r="B52" s="18">
        <v>94</v>
      </c>
      <c r="C52" s="19" t="s">
        <v>58</v>
      </c>
      <c r="D52" s="20">
        <v>24.960895000000001</v>
      </c>
      <c r="E52" s="21">
        <v>25.875192000000006</v>
      </c>
      <c r="F52" s="21">
        <f t="shared" si="0"/>
        <v>6.4268377332143043</v>
      </c>
      <c r="G52" s="21">
        <v>3.4263370632143051</v>
      </c>
      <c r="H52" s="21">
        <v>1.3511959299999998</v>
      </c>
      <c r="I52" s="21">
        <v>1.6493047399999998</v>
      </c>
      <c r="J52" s="22">
        <f t="shared" si="1"/>
        <v>0.13241784112034044</v>
      </c>
      <c r="K52" s="22">
        <f t="shared" si="2"/>
        <v>0.18463758619508228</v>
      </c>
      <c r="L52" s="23">
        <f t="shared" si="3"/>
        <v>0.24837835921040907</v>
      </c>
      <c r="M52" s="4"/>
    </row>
    <row r="53" spans="1:13" x14ac:dyDescent="0.25">
      <c r="A53" s="17"/>
      <c r="B53" s="18">
        <v>95</v>
      </c>
      <c r="C53" s="19" t="s">
        <v>59</v>
      </c>
      <c r="D53" s="20">
        <v>77.282775000000015</v>
      </c>
      <c r="E53" s="21">
        <v>114.70052199999999</v>
      </c>
      <c r="F53" s="21">
        <f t="shared" si="0"/>
        <v>24.324613054570875</v>
      </c>
      <c r="G53" s="21">
        <v>13.289854854570876</v>
      </c>
      <c r="H53" s="21">
        <v>5.2312048000000004</v>
      </c>
      <c r="I53" s="21">
        <v>5.8035534000000002</v>
      </c>
      <c r="J53" s="22">
        <f t="shared" si="1"/>
        <v>0.11586568764326005</v>
      </c>
      <c r="K53" s="22">
        <f t="shared" si="2"/>
        <v>0.16147319411999606</v>
      </c>
      <c r="L53" s="23">
        <f t="shared" si="3"/>
        <v>0.21207063952656532</v>
      </c>
      <c r="M53" s="4"/>
    </row>
    <row r="54" spans="1:13" x14ac:dyDescent="0.25">
      <c r="A54" s="17"/>
      <c r="B54" s="18">
        <v>96</v>
      </c>
      <c r="C54" s="19" t="s">
        <v>60</v>
      </c>
      <c r="D54" s="20">
        <v>4.5754659999999996</v>
      </c>
      <c r="E54" s="21">
        <v>7.1310190000000002</v>
      </c>
      <c r="F54" s="21">
        <f t="shared" si="0"/>
        <v>1.2552347427764912</v>
      </c>
      <c r="G54" s="21">
        <v>0.55818922277649108</v>
      </c>
      <c r="H54" s="21">
        <v>0.36428715</v>
      </c>
      <c r="I54" s="21">
        <v>0.33275837000000003</v>
      </c>
      <c r="J54" s="22">
        <f t="shared" si="1"/>
        <v>7.8276221501652296E-2</v>
      </c>
      <c r="K54" s="22">
        <f t="shared" si="2"/>
        <v>0.12936108749345515</v>
      </c>
      <c r="L54" s="23">
        <f t="shared" si="3"/>
        <v>0.17602459659362724</v>
      </c>
      <c r="M54" s="4"/>
    </row>
    <row r="55" spans="1:13" x14ac:dyDescent="0.25">
      <c r="A55" s="17"/>
      <c r="B55" s="18">
        <v>97</v>
      </c>
      <c r="C55" s="19" t="s">
        <v>61</v>
      </c>
      <c r="D55" s="20">
        <v>755.4215640000001</v>
      </c>
      <c r="E55" s="21">
        <v>755.83115999999984</v>
      </c>
      <c r="F55" s="21">
        <f t="shared" si="0"/>
        <v>245.64439101472462</v>
      </c>
      <c r="G55" s="21">
        <v>120.98371731472463</v>
      </c>
      <c r="H55" s="21">
        <v>119.25921776999999</v>
      </c>
      <c r="I55" s="21">
        <v>5.4014559299999991</v>
      </c>
      <c r="J55" s="22">
        <f t="shared" si="1"/>
        <v>0.16006712043298751</v>
      </c>
      <c r="K55" s="22">
        <f t="shared" si="2"/>
        <v>0.31785264725620027</v>
      </c>
      <c r="L55" s="23">
        <f t="shared" si="3"/>
        <v>0.32499902625703425</v>
      </c>
      <c r="M55" s="4"/>
    </row>
    <row r="56" spans="1:13" x14ac:dyDescent="0.25">
      <c r="A56" s="17"/>
      <c r="B56" s="18">
        <v>98</v>
      </c>
      <c r="C56" s="19" t="s">
        <v>62</v>
      </c>
      <c r="D56" s="20">
        <v>338.8463090000003</v>
      </c>
      <c r="E56" s="21">
        <v>339.8292160000002</v>
      </c>
      <c r="F56" s="21">
        <f t="shared" si="0"/>
        <v>89.667161283409882</v>
      </c>
      <c r="G56" s="21">
        <v>49.052819803409875</v>
      </c>
      <c r="H56" s="21">
        <v>20.023388570000005</v>
      </c>
      <c r="I56" s="21">
        <v>20.590952909999995</v>
      </c>
      <c r="J56" s="22">
        <f t="shared" si="1"/>
        <v>0.14434550501805543</v>
      </c>
      <c r="K56" s="22">
        <f t="shared" si="2"/>
        <v>0.2032674211666658</v>
      </c>
      <c r="L56" s="23">
        <f t="shared" si="3"/>
        <v>0.263859483121692</v>
      </c>
      <c r="M56" s="4"/>
    </row>
    <row r="57" spans="1:13" x14ac:dyDescent="0.25">
      <c r="A57" s="17"/>
      <c r="B57" s="18">
        <v>99</v>
      </c>
      <c r="C57" s="19" t="s">
        <v>63</v>
      </c>
      <c r="D57" s="20">
        <v>43.982810000000001</v>
      </c>
      <c r="E57" s="21">
        <v>52.007144000000011</v>
      </c>
      <c r="F57" s="21">
        <f t="shared" si="0"/>
        <v>27.219995191606792</v>
      </c>
      <c r="G57" s="21">
        <v>18.327349901606794</v>
      </c>
      <c r="H57" s="21">
        <v>6.0974554499999991</v>
      </c>
      <c r="I57" s="21">
        <v>2.7951898400000004</v>
      </c>
      <c r="J57" s="22">
        <f t="shared" si="1"/>
        <v>0.35240062214542661</v>
      </c>
      <c r="K57" s="22">
        <f t="shared" si="2"/>
        <v>0.46964327346271478</v>
      </c>
      <c r="L57" s="23">
        <f t="shared" si="3"/>
        <v>0.52338954032174478</v>
      </c>
      <c r="M57" s="4"/>
    </row>
    <row r="58" spans="1:13" ht="25.5" x14ac:dyDescent="0.25">
      <c r="A58" s="17"/>
      <c r="B58" s="18">
        <v>101</v>
      </c>
      <c r="C58" s="19" t="s">
        <v>64</v>
      </c>
      <c r="D58" s="20">
        <v>301.73030300000022</v>
      </c>
      <c r="E58" s="21">
        <v>434.88251599999944</v>
      </c>
      <c r="F58" s="21">
        <f t="shared" si="0"/>
        <v>124.44516396574284</v>
      </c>
      <c r="G58" s="21">
        <v>54.5601978557428</v>
      </c>
      <c r="H58" s="21">
        <v>29.126607460000013</v>
      </c>
      <c r="I58" s="21">
        <v>40.758358650000012</v>
      </c>
      <c r="J58" s="22">
        <f t="shared" si="1"/>
        <v>0.12545962610219738</v>
      </c>
      <c r="K58" s="22">
        <f t="shared" si="2"/>
        <v>0.19243543310382918</v>
      </c>
      <c r="L58" s="23">
        <f t="shared" si="3"/>
        <v>0.28615812176211514</v>
      </c>
      <c r="M58" s="4"/>
    </row>
    <row r="59" spans="1:13" x14ac:dyDescent="0.25">
      <c r="A59" s="17"/>
      <c r="B59" s="18">
        <v>103</v>
      </c>
      <c r="C59" s="19" t="s">
        <v>65</v>
      </c>
      <c r="D59" s="20">
        <v>65.063928000000018</v>
      </c>
      <c r="E59" s="21">
        <v>71.274265000000014</v>
      </c>
      <c r="F59" s="21">
        <f t="shared" si="0"/>
        <v>23.948780271730254</v>
      </c>
      <c r="G59" s="21">
        <v>14.109142761730254</v>
      </c>
      <c r="H59" s="21">
        <v>4.8762736400000009</v>
      </c>
      <c r="I59" s="21">
        <v>4.9633638699999993</v>
      </c>
      <c r="J59" s="22">
        <f t="shared" si="1"/>
        <v>0.19795564025430851</v>
      </c>
      <c r="K59" s="22">
        <f t="shared" si="2"/>
        <v>0.26637126881252654</v>
      </c>
      <c r="L59" s="23">
        <f t="shared" si="3"/>
        <v>0.33600880025532709</v>
      </c>
      <c r="M59" s="4"/>
    </row>
    <row r="60" spans="1:13" ht="25.5" x14ac:dyDescent="0.25">
      <c r="A60" s="17"/>
      <c r="B60" s="18">
        <v>104</v>
      </c>
      <c r="C60" s="19" t="s">
        <v>66</v>
      </c>
      <c r="D60" s="20">
        <v>221.20338099999972</v>
      </c>
      <c r="E60" s="21">
        <v>270.30126599999977</v>
      </c>
      <c r="F60" s="21">
        <f t="shared" si="0"/>
        <v>96.923764308752112</v>
      </c>
      <c r="G60" s="21">
        <v>48.369476228752063</v>
      </c>
      <c r="H60" s="21">
        <v>23.466862570000039</v>
      </c>
      <c r="I60" s="21">
        <v>25.087425509999996</v>
      </c>
      <c r="J60" s="22">
        <f t="shared" si="1"/>
        <v>0.17894653970563387</v>
      </c>
      <c r="K60" s="22">
        <f t="shared" si="2"/>
        <v>0.26576397462656415</v>
      </c>
      <c r="L60" s="23">
        <f t="shared" si="3"/>
        <v>0.3585768048483805</v>
      </c>
      <c r="M60" s="4"/>
    </row>
    <row r="61" spans="1:13" ht="25.5" x14ac:dyDescent="0.25">
      <c r="A61" s="17"/>
      <c r="B61" s="18">
        <v>106</v>
      </c>
      <c r="C61" s="19" t="s">
        <v>67</v>
      </c>
      <c r="D61" s="20">
        <v>121.23649900000011</v>
      </c>
      <c r="E61" s="21">
        <v>128.70206900000008</v>
      </c>
      <c r="F61" s="21">
        <f t="shared" si="0"/>
        <v>44.208336802399693</v>
      </c>
      <c r="G61" s="21">
        <v>27.58752624239969</v>
      </c>
      <c r="H61" s="21">
        <v>8.2243453399999957</v>
      </c>
      <c r="I61" s="21">
        <v>8.3964652200000049</v>
      </c>
      <c r="J61" s="22">
        <f t="shared" si="1"/>
        <v>0.21435184730712972</v>
      </c>
      <c r="K61" s="22">
        <f t="shared" si="2"/>
        <v>0.27825404720105679</v>
      </c>
      <c r="L61" s="23">
        <f t="shared" si="3"/>
        <v>0.34349359840050175</v>
      </c>
      <c r="M61" s="4"/>
    </row>
    <row r="62" spans="1:13" ht="25.5" x14ac:dyDescent="0.25">
      <c r="A62" s="17"/>
      <c r="B62" s="18">
        <v>107</v>
      </c>
      <c r="C62" s="19" t="s">
        <v>68</v>
      </c>
      <c r="D62" s="20">
        <v>109.09925599999994</v>
      </c>
      <c r="E62" s="21">
        <v>118.6654029999999</v>
      </c>
      <c r="F62" s="21">
        <f t="shared" si="0"/>
        <v>41.43341234807216</v>
      </c>
      <c r="G62" s="21">
        <v>23.693937388072161</v>
      </c>
      <c r="H62" s="21">
        <v>8.6432434100000002</v>
      </c>
      <c r="I62" s="21">
        <v>9.0962315499999988</v>
      </c>
      <c r="J62" s="22">
        <f t="shared" si="1"/>
        <v>0.19967013795985827</v>
      </c>
      <c r="K62" s="22">
        <f t="shared" si="2"/>
        <v>0.2725072344638832</v>
      </c>
      <c r="L62" s="23">
        <f t="shared" si="3"/>
        <v>0.34916168740498182</v>
      </c>
      <c r="M62" s="4"/>
    </row>
    <row r="63" spans="1:13" x14ac:dyDescent="0.25">
      <c r="A63" s="17"/>
      <c r="B63" s="18">
        <v>108</v>
      </c>
      <c r="C63" s="19" t="s">
        <v>69</v>
      </c>
      <c r="D63" s="20">
        <v>872.6789259999988</v>
      </c>
      <c r="E63" s="21">
        <v>1308.7360119999976</v>
      </c>
      <c r="F63" s="21">
        <f t="shared" si="0"/>
        <v>212.40762147604559</v>
      </c>
      <c r="G63" s="21">
        <v>97.51670300604566</v>
      </c>
      <c r="H63" s="21">
        <v>60.05802187999997</v>
      </c>
      <c r="I63" s="21">
        <v>54.832896589999962</v>
      </c>
      <c r="J63" s="22">
        <f t="shared" si="1"/>
        <v>7.4512126289717956E-2</v>
      </c>
      <c r="K63" s="22">
        <f t="shared" si="2"/>
        <v>0.12040222278688692</v>
      </c>
      <c r="L63" s="23">
        <f t="shared" si="3"/>
        <v>0.16229982175813007</v>
      </c>
      <c r="M63" s="4"/>
    </row>
    <row r="64" spans="1:13" x14ac:dyDescent="0.25">
      <c r="A64" s="17"/>
      <c r="B64" s="18">
        <v>109</v>
      </c>
      <c r="C64" s="19" t="s">
        <v>70</v>
      </c>
      <c r="D64" s="20">
        <v>746.03897900000004</v>
      </c>
      <c r="E64" s="21">
        <v>727.55146300000024</v>
      </c>
      <c r="F64" s="21">
        <f t="shared" si="0"/>
        <v>59.09134593257879</v>
      </c>
      <c r="G64" s="21">
        <v>25.156605492578819</v>
      </c>
      <c r="H64" s="21">
        <v>16.114970419999999</v>
      </c>
      <c r="I64" s="21">
        <v>17.819770019999975</v>
      </c>
      <c r="J64" s="22">
        <f t="shared" si="1"/>
        <v>3.4577080484241719E-2</v>
      </c>
      <c r="K64" s="22">
        <f t="shared" si="2"/>
        <v>5.6726675721877839E-2</v>
      </c>
      <c r="L64" s="23">
        <f t="shared" si="3"/>
        <v>8.1219472350341174E-2</v>
      </c>
      <c r="M64" s="4"/>
    </row>
    <row r="65" spans="1:13" x14ac:dyDescent="0.25">
      <c r="A65" s="17"/>
      <c r="B65" s="18">
        <v>110</v>
      </c>
      <c r="C65" s="19" t="s">
        <v>71</v>
      </c>
      <c r="D65" s="20">
        <v>18.745370000000001</v>
      </c>
      <c r="E65" s="21">
        <v>20.012685999999995</v>
      </c>
      <c r="F65" s="21">
        <f t="shared" si="0"/>
        <v>2.988918830642294</v>
      </c>
      <c r="G65" s="21">
        <v>2.3723385106422938</v>
      </c>
      <c r="H65" s="21">
        <v>0.3686161</v>
      </c>
      <c r="I65" s="21">
        <v>0.24796421999999996</v>
      </c>
      <c r="J65" s="22">
        <f t="shared" si="1"/>
        <v>0.11854173450991508</v>
      </c>
      <c r="K65" s="22">
        <f t="shared" si="2"/>
        <v>0.13696085626098839</v>
      </c>
      <c r="L65" s="23">
        <f t="shared" si="3"/>
        <v>0.14935120806084173</v>
      </c>
      <c r="M65" s="4"/>
    </row>
    <row r="66" spans="1:13" x14ac:dyDescent="0.25">
      <c r="A66" s="17"/>
      <c r="B66" s="18">
        <v>111</v>
      </c>
      <c r="C66" s="19" t="s">
        <v>72</v>
      </c>
      <c r="D66" s="20">
        <v>313.662623</v>
      </c>
      <c r="E66" s="21">
        <v>319.97415600000011</v>
      </c>
      <c r="F66" s="21">
        <f t="shared" si="0"/>
        <v>91.734798568407854</v>
      </c>
      <c r="G66" s="21">
        <v>19.61988840840786</v>
      </c>
      <c r="H66" s="21">
        <v>20.446542340000001</v>
      </c>
      <c r="I66" s="21">
        <v>51.668367819999993</v>
      </c>
      <c r="J66" s="22">
        <f t="shared" si="1"/>
        <v>6.1317103398837794E-2</v>
      </c>
      <c r="K66" s="22">
        <f t="shared" si="2"/>
        <v>0.12521770898399634</v>
      </c>
      <c r="L66" s="23">
        <f t="shared" si="3"/>
        <v>0.28669439968272881</v>
      </c>
      <c r="M66" s="4"/>
    </row>
    <row r="67" spans="1:13" ht="25.5" x14ac:dyDescent="0.25">
      <c r="A67" s="17"/>
      <c r="B67" s="18">
        <v>113</v>
      </c>
      <c r="C67" s="19" t="s">
        <v>73</v>
      </c>
      <c r="D67" s="20">
        <v>529.31417999999996</v>
      </c>
      <c r="E67" s="21">
        <v>605.829387</v>
      </c>
      <c r="F67" s="21">
        <f t="shared" si="0"/>
        <v>171.7105030050337</v>
      </c>
      <c r="G67" s="21">
        <v>101.21327244503368</v>
      </c>
      <c r="H67" s="21">
        <v>35.100000699999995</v>
      </c>
      <c r="I67" s="21">
        <v>35.397229860000003</v>
      </c>
      <c r="J67" s="22">
        <f t="shared" si="1"/>
        <v>0.16706563698771792</v>
      </c>
      <c r="K67" s="22">
        <f t="shared" si="2"/>
        <v>0.22500274181158811</v>
      </c>
      <c r="L67" s="23">
        <f t="shared" si="3"/>
        <v>0.2834304619248087</v>
      </c>
      <c r="M67" s="4"/>
    </row>
    <row r="68" spans="1:13" x14ac:dyDescent="0.25">
      <c r="A68" s="17"/>
      <c r="B68" s="18">
        <v>114</v>
      </c>
      <c r="C68" s="19" t="s">
        <v>74</v>
      </c>
      <c r="D68" s="20">
        <v>31.071805999999999</v>
      </c>
      <c r="E68" s="21">
        <v>31.071805999999999</v>
      </c>
      <c r="F68" s="21">
        <f t="shared" si="0"/>
        <v>8.7551138272478699</v>
      </c>
      <c r="G68" s="21">
        <v>5.1587536572478712</v>
      </c>
      <c r="H68" s="21">
        <v>1.7850358799999999</v>
      </c>
      <c r="I68" s="21">
        <v>1.8113242899999997</v>
      </c>
      <c r="J68" s="22">
        <f t="shared" si="1"/>
        <v>0.16602683658773718</v>
      </c>
      <c r="K68" s="22">
        <f t="shared" si="2"/>
        <v>0.22347556937140606</v>
      </c>
      <c r="L68" s="23">
        <f t="shared" si="3"/>
        <v>0.28177035564807112</v>
      </c>
      <c r="M68" s="4"/>
    </row>
    <row r="69" spans="1:13" x14ac:dyDescent="0.25">
      <c r="A69" s="17"/>
      <c r="B69" s="18">
        <v>115</v>
      </c>
      <c r="C69" s="19" t="s">
        <v>75</v>
      </c>
      <c r="D69" s="20">
        <v>1427.6091099999992</v>
      </c>
      <c r="E69" s="21">
        <v>1427.832509999999</v>
      </c>
      <c r="F69" s="21">
        <f t="shared" si="0"/>
        <v>93.754168838927228</v>
      </c>
      <c r="G69" s="21">
        <v>29.030570378927223</v>
      </c>
      <c r="H69" s="21">
        <v>12.74608156</v>
      </c>
      <c r="I69" s="21">
        <v>51.977516900000005</v>
      </c>
      <c r="J69" s="22">
        <f t="shared" si="1"/>
        <v>2.0331915806376506E-2</v>
      </c>
      <c r="K69" s="22">
        <f t="shared" si="2"/>
        <v>2.9258790261700408E-2</v>
      </c>
      <c r="L69" s="23">
        <f t="shared" si="3"/>
        <v>6.5661881335736846E-2</v>
      </c>
      <c r="M69" s="4"/>
    </row>
    <row r="70" spans="1:13" ht="25.5" x14ac:dyDescent="0.25">
      <c r="A70" s="17"/>
      <c r="B70" s="18">
        <v>116</v>
      </c>
      <c r="C70" s="19" t="s">
        <v>76</v>
      </c>
      <c r="D70" s="20">
        <v>52.864780999999994</v>
      </c>
      <c r="E70" s="21">
        <v>55.059985000000012</v>
      </c>
      <c r="F70" s="21">
        <f t="shared" si="0"/>
        <v>16.086342988824995</v>
      </c>
      <c r="G70" s="21">
        <v>6.1827062988249963</v>
      </c>
      <c r="H70" s="21">
        <v>3.6381784499999998</v>
      </c>
      <c r="I70" s="21">
        <v>6.2654582399999983</v>
      </c>
      <c r="J70" s="22">
        <f t="shared" si="1"/>
        <v>0.11229037383183077</v>
      </c>
      <c r="K70" s="22">
        <f t="shared" si="2"/>
        <v>0.17836700734344541</v>
      </c>
      <c r="L70" s="23">
        <f t="shared" si="3"/>
        <v>0.2921603227611666</v>
      </c>
      <c r="M70" s="4"/>
    </row>
    <row r="71" spans="1:13" ht="25.5" x14ac:dyDescent="0.25">
      <c r="A71" s="17"/>
      <c r="B71" s="18">
        <v>117</v>
      </c>
      <c r="C71" s="19" t="s">
        <v>77</v>
      </c>
      <c r="D71" s="20">
        <v>97.461444000000029</v>
      </c>
      <c r="E71" s="21">
        <v>107.77688700000004</v>
      </c>
      <c r="F71" s="21">
        <f t="shared" ref="F71:F91" si="4">SUM(G71,H71,I71)</f>
        <v>31.976433388108966</v>
      </c>
      <c r="G71" s="21">
        <v>19.197104188108966</v>
      </c>
      <c r="H71" s="21">
        <v>5.5665986999999992</v>
      </c>
      <c r="I71" s="21">
        <v>7.2127305000000002</v>
      </c>
      <c r="J71" s="22">
        <f t="shared" ref="J71:J91" si="5">IFERROR(G71/E71,0)</f>
        <v>0.17811893368296078</v>
      </c>
      <c r="K71" s="22">
        <f t="shared" ref="K71:K91" si="6">IFERROR(SUM(G71,H71)/E71,0)</f>
        <v>0.22976821447912998</v>
      </c>
      <c r="L71" s="23">
        <f t="shared" ref="L71:L91" si="7">IFERROR(SUM(G71,H71,I71)/E71,0)</f>
        <v>0.29669100934515719</v>
      </c>
      <c r="M71" s="4"/>
    </row>
    <row r="72" spans="1:13" ht="25.5" x14ac:dyDescent="0.25">
      <c r="A72" s="17"/>
      <c r="B72" s="18">
        <v>118</v>
      </c>
      <c r="C72" s="19" t="s">
        <v>78</v>
      </c>
      <c r="D72" s="20">
        <v>113.06682300000001</v>
      </c>
      <c r="E72" s="21">
        <v>119.86727799999991</v>
      </c>
      <c r="F72" s="21">
        <f t="shared" si="4"/>
        <v>9.1653006653984956</v>
      </c>
      <c r="G72" s="21">
        <v>4.1050314653984969</v>
      </c>
      <c r="H72" s="21">
        <v>3.2834272799999988</v>
      </c>
      <c r="I72" s="21">
        <v>1.7768419200000003</v>
      </c>
      <c r="J72" s="22">
        <f t="shared" si="5"/>
        <v>3.4246472714584378E-2</v>
      </c>
      <c r="K72" s="22">
        <f t="shared" si="6"/>
        <v>6.1638662933503015E-2</v>
      </c>
      <c r="L72" s="23">
        <f t="shared" si="7"/>
        <v>7.6462073873059019E-2</v>
      </c>
      <c r="M72" s="4"/>
    </row>
    <row r="73" spans="1:13" x14ac:dyDescent="0.25">
      <c r="A73" s="17"/>
      <c r="B73" s="18">
        <v>119</v>
      </c>
      <c r="C73" s="19" t="s">
        <v>79</v>
      </c>
      <c r="D73" s="20">
        <v>2.8535940000000002</v>
      </c>
      <c r="E73" s="21">
        <v>8.1405940000000001</v>
      </c>
      <c r="F73" s="21">
        <f t="shared" si="4"/>
        <v>4.213844879228601</v>
      </c>
      <c r="G73" s="21">
        <v>2.3773177392286016</v>
      </c>
      <c r="H73" s="21">
        <v>1.0425310800000001</v>
      </c>
      <c r="I73" s="21">
        <v>0.79399606</v>
      </c>
      <c r="J73" s="22">
        <f t="shared" si="5"/>
        <v>0.29203246584077297</v>
      </c>
      <c r="K73" s="22">
        <f t="shared" si="6"/>
        <v>0.42009819175708818</v>
      </c>
      <c r="L73" s="23">
        <f t="shared" si="7"/>
        <v>0.51763358782278057</v>
      </c>
      <c r="M73" s="4"/>
    </row>
    <row r="74" spans="1:13" x14ac:dyDescent="0.25">
      <c r="A74" s="17"/>
      <c r="B74" s="18">
        <v>120</v>
      </c>
      <c r="C74" s="19" t="s">
        <v>80</v>
      </c>
      <c r="D74" s="20">
        <v>6.2700000000000005</v>
      </c>
      <c r="E74" s="21">
        <v>6.1016000000000012</v>
      </c>
      <c r="F74" s="21">
        <f t="shared" si="4"/>
        <v>0.44783719964642132</v>
      </c>
      <c r="G74" s="21">
        <v>0.2700910096464213</v>
      </c>
      <c r="H74" s="21">
        <v>0.12867831000000002</v>
      </c>
      <c r="I74" s="21">
        <v>4.9067879999999994E-2</v>
      </c>
      <c r="J74" s="22">
        <f t="shared" si="5"/>
        <v>4.4265604045893081E-2</v>
      </c>
      <c r="K74" s="22">
        <f t="shared" si="6"/>
        <v>6.5354877351255614E-2</v>
      </c>
      <c r="L74" s="23">
        <f t="shared" si="7"/>
        <v>7.3396682779340042E-2</v>
      </c>
      <c r="M74" s="4"/>
    </row>
    <row r="75" spans="1:13" ht="25.5" x14ac:dyDescent="0.25">
      <c r="A75" s="17"/>
      <c r="B75" s="18">
        <v>121</v>
      </c>
      <c r="C75" s="19" t="s">
        <v>81</v>
      </c>
      <c r="D75" s="20">
        <v>363.91546999999991</v>
      </c>
      <c r="E75" s="21">
        <v>498.14935200000014</v>
      </c>
      <c r="F75" s="21">
        <f t="shared" si="4"/>
        <v>262.94078718870128</v>
      </c>
      <c r="G75" s="21">
        <v>202.86631965870129</v>
      </c>
      <c r="H75" s="21">
        <v>17.382904340000003</v>
      </c>
      <c r="I75" s="21">
        <v>42.691563189999989</v>
      </c>
      <c r="J75" s="22">
        <f t="shared" si="5"/>
        <v>0.40723995493363851</v>
      </c>
      <c r="K75" s="22">
        <f t="shared" si="6"/>
        <v>0.4421349202090325</v>
      </c>
      <c r="L75" s="23">
        <f t="shared" si="7"/>
        <v>0.52783524887271405</v>
      </c>
      <c r="M75" s="4"/>
    </row>
    <row r="76" spans="1:13" ht="25.5" x14ac:dyDescent="0.25">
      <c r="A76" s="17"/>
      <c r="B76" s="18">
        <v>122</v>
      </c>
      <c r="C76" s="19" t="s">
        <v>82</v>
      </c>
      <c r="D76" s="20">
        <v>612.89329000000021</v>
      </c>
      <c r="E76" s="21">
        <v>613.27579000000003</v>
      </c>
      <c r="F76" s="21">
        <f t="shared" si="4"/>
        <v>138.0925490679877</v>
      </c>
      <c r="G76" s="21">
        <v>86.399303057987709</v>
      </c>
      <c r="H76" s="21">
        <v>24.576102160000001</v>
      </c>
      <c r="I76" s="21">
        <v>27.117143850000005</v>
      </c>
      <c r="J76" s="22">
        <f t="shared" si="5"/>
        <v>0.14088164650684759</v>
      </c>
      <c r="K76" s="22">
        <f t="shared" si="6"/>
        <v>0.18095513801056406</v>
      </c>
      <c r="L76" s="23">
        <f t="shared" si="7"/>
        <v>0.2251720210054072</v>
      </c>
      <c r="M76" s="4"/>
    </row>
    <row r="77" spans="1:13" ht="25.5" x14ac:dyDescent="0.25">
      <c r="A77" s="17"/>
      <c r="B77" s="18">
        <v>123</v>
      </c>
      <c r="C77" s="19" t="s">
        <v>83</v>
      </c>
      <c r="D77" s="20">
        <v>804.68669000000091</v>
      </c>
      <c r="E77" s="21">
        <v>855.80274499999985</v>
      </c>
      <c r="F77" s="21">
        <f t="shared" si="4"/>
        <v>206.55691020160668</v>
      </c>
      <c r="G77" s="21">
        <v>112.61811730160667</v>
      </c>
      <c r="H77" s="21">
        <v>45.860970310000027</v>
      </c>
      <c r="I77" s="21">
        <v>48.077822589999997</v>
      </c>
      <c r="J77" s="22">
        <f t="shared" si="5"/>
        <v>0.13159354531119982</v>
      </c>
      <c r="K77" s="22">
        <f t="shared" si="6"/>
        <v>0.1851817939794137</v>
      </c>
      <c r="L77" s="23">
        <f t="shared" si="7"/>
        <v>0.24136042027021859</v>
      </c>
      <c r="M77" s="4"/>
    </row>
    <row r="78" spans="1:13" ht="25.5" x14ac:dyDescent="0.25">
      <c r="A78" s="17"/>
      <c r="B78" s="18">
        <v>124</v>
      </c>
      <c r="C78" s="19" t="s">
        <v>84</v>
      </c>
      <c r="D78" s="20">
        <v>61.370683999999997</v>
      </c>
      <c r="E78" s="21">
        <v>61.215109000000005</v>
      </c>
      <c r="F78" s="21">
        <f t="shared" si="4"/>
        <v>17.591820223915196</v>
      </c>
      <c r="G78" s="21">
        <v>9.7312641939151945</v>
      </c>
      <c r="H78" s="21">
        <v>3.9192135400000003</v>
      </c>
      <c r="I78" s="21">
        <v>3.9413424899999998</v>
      </c>
      <c r="J78" s="22">
        <f t="shared" si="5"/>
        <v>0.15896833890984649</v>
      </c>
      <c r="K78" s="22">
        <f t="shared" si="6"/>
        <v>0.22299196974255481</v>
      </c>
      <c r="L78" s="23">
        <f t="shared" si="7"/>
        <v>0.28737709548005858</v>
      </c>
      <c r="M78" s="4"/>
    </row>
    <row r="79" spans="1:13" ht="25.5" x14ac:dyDescent="0.25">
      <c r="A79" s="17"/>
      <c r="B79" s="18">
        <v>125</v>
      </c>
      <c r="C79" s="19" t="s">
        <v>85</v>
      </c>
      <c r="D79" s="20">
        <v>147.55197100000007</v>
      </c>
      <c r="E79" s="21">
        <v>156.06861399999997</v>
      </c>
      <c r="F79" s="21">
        <f t="shared" si="4"/>
        <v>28.696706064674167</v>
      </c>
      <c r="G79" s="21">
        <v>15.043345154674171</v>
      </c>
      <c r="H79" s="21">
        <v>5.8488770400000005</v>
      </c>
      <c r="I79" s="21">
        <v>7.8044838699999968</v>
      </c>
      <c r="J79" s="22">
        <f t="shared" si="5"/>
        <v>9.638930448036255E-2</v>
      </c>
      <c r="K79" s="22">
        <f t="shared" si="6"/>
        <v>0.13386562268486715</v>
      </c>
      <c r="L79" s="23">
        <f t="shared" si="7"/>
        <v>0.18387237080656188</v>
      </c>
      <c r="M79" s="4"/>
    </row>
    <row r="80" spans="1:13" ht="25.5" x14ac:dyDescent="0.25">
      <c r="A80" s="17"/>
      <c r="B80" s="18">
        <v>126</v>
      </c>
      <c r="C80" s="19" t="s">
        <v>86</v>
      </c>
      <c r="D80" s="20">
        <v>8.619234999999998</v>
      </c>
      <c r="E80" s="21">
        <v>8.2983949999999993</v>
      </c>
      <c r="F80" s="21">
        <f t="shared" si="4"/>
        <v>1.625427965971624</v>
      </c>
      <c r="G80" s="21">
        <v>0.90845456597162411</v>
      </c>
      <c r="H80" s="21">
        <v>0.40975232999999994</v>
      </c>
      <c r="I80" s="21">
        <v>0.30722106999999999</v>
      </c>
      <c r="J80" s="22">
        <f t="shared" si="5"/>
        <v>0.10947352662432003</v>
      </c>
      <c r="K80" s="22">
        <f t="shared" si="6"/>
        <v>0.15885082548753393</v>
      </c>
      <c r="L80" s="23">
        <f t="shared" si="7"/>
        <v>0.19587257125885477</v>
      </c>
      <c r="M80" s="4"/>
    </row>
    <row r="81" spans="1:13" x14ac:dyDescent="0.25">
      <c r="A81" s="17"/>
      <c r="B81" s="18">
        <v>127</v>
      </c>
      <c r="C81" s="19" t="s">
        <v>87</v>
      </c>
      <c r="D81" s="20">
        <v>310.36976899999991</v>
      </c>
      <c r="E81" s="21">
        <v>297.76509000000004</v>
      </c>
      <c r="F81" s="21">
        <f t="shared" si="4"/>
        <v>62.64741770987515</v>
      </c>
      <c r="G81" s="21">
        <v>37.43824939987514</v>
      </c>
      <c r="H81" s="21">
        <v>11.370487630000005</v>
      </c>
      <c r="I81" s="21">
        <v>13.838680680000005</v>
      </c>
      <c r="J81" s="22">
        <f t="shared" si="5"/>
        <v>0.12573082156768323</v>
      </c>
      <c r="K81" s="22">
        <f t="shared" si="6"/>
        <v>0.16391692199335772</v>
      </c>
      <c r="L81" s="23">
        <f t="shared" si="7"/>
        <v>0.21039208360481459</v>
      </c>
      <c r="M81" s="4"/>
    </row>
    <row r="82" spans="1:13" x14ac:dyDescent="0.25">
      <c r="A82" s="17"/>
      <c r="B82" s="18">
        <v>128</v>
      </c>
      <c r="C82" s="19" t="s">
        <v>88</v>
      </c>
      <c r="D82" s="20">
        <v>29.988215999999998</v>
      </c>
      <c r="E82" s="21">
        <v>43.912519999999994</v>
      </c>
      <c r="F82" s="21">
        <f t="shared" si="4"/>
        <v>4.5124547681429217</v>
      </c>
      <c r="G82" s="21">
        <v>1.9135663481429219</v>
      </c>
      <c r="H82" s="21">
        <v>0.56617781</v>
      </c>
      <c r="I82" s="21">
        <v>2.0327106099999996</v>
      </c>
      <c r="J82" s="22">
        <f t="shared" si="5"/>
        <v>4.357678284331945E-2</v>
      </c>
      <c r="K82" s="22">
        <f t="shared" si="6"/>
        <v>5.6470094591312962E-2</v>
      </c>
      <c r="L82" s="23">
        <f t="shared" si="7"/>
        <v>0.10276009593944785</v>
      </c>
      <c r="M82" s="4"/>
    </row>
    <row r="83" spans="1:13" ht="25.5" x14ac:dyDescent="0.25">
      <c r="A83" s="17"/>
      <c r="B83" s="18">
        <v>129</v>
      </c>
      <c r="C83" s="19" t="s">
        <v>89</v>
      </c>
      <c r="D83" s="20">
        <v>48.876339000000009</v>
      </c>
      <c r="E83" s="21">
        <v>53.232291000000018</v>
      </c>
      <c r="F83" s="21">
        <f t="shared" si="4"/>
        <v>15.090020773333599</v>
      </c>
      <c r="G83" s="21">
        <v>7.7802356333336</v>
      </c>
      <c r="H83" s="21">
        <v>3.1487151299999994</v>
      </c>
      <c r="I83" s="21">
        <v>4.1610700100000004</v>
      </c>
      <c r="J83" s="22">
        <f t="shared" si="5"/>
        <v>0.1461563176631567</v>
      </c>
      <c r="K83" s="22">
        <f t="shared" si="6"/>
        <v>0.20530678950739872</v>
      </c>
      <c r="L83" s="23">
        <f t="shared" si="7"/>
        <v>0.283474945185688</v>
      </c>
      <c r="M83" s="4"/>
    </row>
    <row r="84" spans="1:13" ht="25.5" x14ac:dyDescent="0.25">
      <c r="A84" s="17"/>
      <c r="B84" s="18">
        <v>130</v>
      </c>
      <c r="C84" s="19" t="s">
        <v>90</v>
      </c>
      <c r="D84" s="20">
        <v>68.91694300000006</v>
      </c>
      <c r="E84" s="21">
        <v>98.75282</v>
      </c>
      <c r="F84" s="21">
        <f t="shared" si="4"/>
        <v>21.527358598111896</v>
      </c>
      <c r="G84" s="21">
        <v>11.276469548111891</v>
      </c>
      <c r="H84" s="21">
        <v>5.3309004100000008</v>
      </c>
      <c r="I84" s="21">
        <v>4.9199886400000015</v>
      </c>
      <c r="J84" s="22">
        <f t="shared" si="5"/>
        <v>0.11418883580349291</v>
      </c>
      <c r="K84" s="22">
        <f t="shared" si="6"/>
        <v>0.16817109585439577</v>
      </c>
      <c r="L84" s="23">
        <f t="shared" si="7"/>
        <v>0.21799234288308825</v>
      </c>
      <c r="M84" s="4"/>
    </row>
    <row r="85" spans="1:13" x14ac:dyDescent="0.25">
      <c r="A85" s="17"/>
      <c r="B85" s="18">
        <v>131</v>
      </c>
      <c r="C85" s="19" t="s">
        <v>91</v>
      </c>
      <c r="D85" s="20">
        <v>68.085462999999947</v>
      </c>
      <c r="E85" s="21">
        <v>78.321790999999934</v>
      </c>
      <c r="F85" s="21">
        <f t="shared" si="4"/>
        <v>17.850586376802244</v>
      </c>
      <c r="G85" s="21">
        <v>10.950739336802247</v>
      </c>
      <c r="H85" s="21">
        <v>3.2019426199999979</v>
      </c>
      <c r="I85" s="21">
        <v>3.69790442</v>
      </c>
      <c r="J85" s="22">
        <f t="shared" si="5"/>
        <v>0.13981727431133764</v>
      </c>
      <c r="K85" s="22">
        <f t="shared" si="6"/>
        <v>0.18069916144795842</v>
      </c>
      <c r="L85" s="23">
        <f t="shared" si="7"/>
        <v>0.2279134088851755</v>
      </c>
      <c r="M85" s="4"/>
    </row>
    <row r="86" spans="1:13" x14ac:dyDescent="0.25">
      <c r="A86" s="17"/>
      <c r="B86" s="18">
        <v>132</v>
      </c>
      <c r="C86" s="19" t="s">
        <v>92</v>
      </c>
      <c r="D86" s="20">
        <v>131.44782699999993</v>
      </c>
      <c r="E86" s="21">
        <v>142.08297399999995</v>
      </c>
      <c r="F86" s="21">
        <f t="shared" si="4"/>
        <v>39.75955680476175</v>
      </c>
      <c r="G86" s="21">
        <v>21.050935144761752</v>
      </c>
      <c r="H86" s="21">
        <v>9.1925468999999964</v>
      </c>
      <c r="I86" s="21">
        <v>9.516074760000004</v>
      </c>
      <c r="J86" s="22">
        <f t="shared" si="5"/>
        <v>0.14815944903266001</v>
      </c>
      <c r="K86" s="22">
        <f t="shared" si="6"/>
        <v>0.21285788995915694</v>
      </c>
      <c r="L86" s="23">
        <f t="shared" si="7"/>
        <v>0.27983336557103433</v>
      </c>
      <c r="M86" s="4"/>
    </row>
    <row r="87" spans="1:13" ht="25.5" x14ac:dyDescent="0.25">
      <c r="A87" s="17"/>
      <c r="B87" s="18">
        <v>133</v>
      </c>
      <c r="C87" s="19" t="s">
        <v>93</v>
      </c>
      <c r="D87" s="20">
        <v>259.52865100000002</v>
      </c>
      <c r="E87" s="21">
        <v>259.78344200000009</v>
      </c>
      <c r="F87" s="21">
        <f t="shared" si="4"/>
        <v>95.929683034620211</v>
      </c>
      <c r="G87" s="21">
        <v>57.066441344620216</v>
      </c>
      <c r="H87" s="21">
        <v>17.586221449999996</v>
      </c>
      <c r="I87" s="21">
        <v>21.277020240000002</v>
      </c>
      <c r="J87" s="22">
        <f t="shared" si="5"/>
        <v>0.21966927878575185</v>
      </c>
      <c r="K87" s="22">
        <f t="shared" si="6"/>
        <v>0.28736497684336704</v>
      </c>
      <c r="L87" s="23">
        <f t="shared" si="7"/>
        <v>0.36926788826910756</v>
      </c>
      <c r="M87" s="4"/>
    </row>
    <row r="88" spans="1:13" x14ac:dyDescent="0.25">
      <c r="A88" s="17"/>
      <c r="B88" s="18">
        <v>134</v>
      </c>
      <c r="C88" s="19" t="s">
        <v>94</v>
      </c>
      <c r="D88" s="20">
        <v>102.82792200000002</v>
      </c>
      <c r="E88" s="21">
        <v>103.31340299999999</v>
      </c>
      <c r="F88" s="21">
        <f t="shared" si="4"/>
        <v>14.312775004023688</v>
      </c>
      <c r="G88" s="21">
        <v>6.8270508440236881</v>
      </c>
      <c r="H88" s="21">
        <v>4.7166440000000005</v>
      </c>
      <c r="I88" s="21">
        <v>2.7690801600000006</v>
      </c>
      <c r="J88" s="22">
        <f t="shared" si="5"/>
        <v>6.6080979290012234E-2</v>
      </c>
      <c r="K88" s="22">
        <f t="shared" si="6"/>
        <v>0.11173472665520164</v>
      </c>
      <c r="L88" s="23">
        <f t="shared" si="7"/>
        <v>0.13853744614359173</v>
      </c>
      <c r="M88" s="4"/>
    </row>
    <row r="89" spans="1:13" ht="25.5" x14ac:dyDescent="0.25">
      <c r="A89" s="17"/>
      <c r="B89" s="18">
        <v>135</v>
      </c>
      <c r="C89" s="19" t="s">
        <v>95</v>
      </c>
      <c r="D89" s="20">
        <v>4620.3602170000004</v>
      </c>
      <c r="E89" s="21">
        <v>5567.5451940000048</v>
      </c>
      <c r="F89" s="21">
        <f t="shared" si="4"/>
        <v>2485.6473265066106</v>
      </c>
      <c r="G89" s="21">
        <v>1195.0461521166108</v>
      </c>
      <c r="H89" s="21">
        <v>618.16893143000016</v>
      </c>
      <c r="I89" s="21">
        <v>672.43224295999994</v>
      </c>
      <c r="J89" s="22">
        <f t="shared" si="5"/>
        <v>0.21464507435062766</v>
      </c>
      <c r="K89" s="22">
        <f t="shared" si="6"/>
        <v>0.32567586258674014</v>
      </c>
      <c r="L89" s="23">
        <f t="shared" si="7"/>
        <v>0.44645301293383782</v>
      </c>
      <c r="M89" s="4"/>
    </row>
    <row r="90" spans="1:13" x14ac:dyDescent="0.25">
      <c r="A90" s="17"/>
      <c r="B90" s="18">
        <v>136</v>
      </c>
      <c r="C90" s="19" t="s">
        <v>96</v>
      </c>
      <c r="D90" s="20">
        <v>6.1980000000000004</v>
      </c>
      <c r="E90" s="21">
        <v>5.288017</v>
      </c>
      <c r="F90" s="21">
        <f t="shared" si="4"/>
        <v>0.62851442782579692</v>
      </c>
      <c r="G90" s="21">
        <v>0.3469196978257969</v>
      </c>
      <c r="H90" s="21">
        <v>0.21318838999999998</v>
      </c>
      <c r="I90" s="21">
        <v>6.8406339999999996E-2</v>
      </c>
      <c r="J90" s="22">
        <f t="shared" si="5"/>
        <v>6.5604875669990639E-2</v>
      </c>
      <c r="K90" s="22">
        <f t="shared" si="6"/>
        <v>0.10592025097986578</v>
      </c>
      <c r="L90" s="23">
        <f t="shared" si="7"/>
        <v>0.11885635538346358</v>
      </c>
      <c r="M90" s="4"/>
    </row>
    <row r="91" spans="1:13" ht="26.25" thickBot="1" x14ac:dyDescent="0.3">
      <c r="A91" s="24"/>
      <c r="B91" s="25">
        <v>137</v>
      </c>
      <c r="C91" s="26" t="s">
        <v>97</v>
      </c>
      <c r="D91" s="27">
        <v>62.750073999999998</v>
      </c>
      <c r="E91" s="28">
        <v>62.970750999999993</v>
      </c>
      <c r="F91" s="28">
        <f t="shared" si="4"/>
        <v>5.453384363199163</v>
      </c>
      <c r="G91" s="28">
        <v>2.0996524631991633</v>
      </c>
      <c r="H91" s="28">
        <v>1.8398334000000001</v>
      </c>
      <c r="I91" s="28">
        <v>1.5138985</v>
      </c>
      <c r="J91" s="29">
        <f t="shared" si="5"/>
        <v>3.3343297163458692E-2</v>
      </c>
      <c r="K91" s="29">
        <f t="shared" si="6"/>
        <v>6.2560566622417504E-2</v>
      </c>
      <c r="L91" s="30">
        <f t="shared" si="7"/>
        <v>8.6601863191994699E-2</v>
      </c>
      <c r="M91" s="4"/>
    </row>
  </sheetData>
  <mergeCells count="7">
    <mergeCell ref="F4:F5"/>
    <mergeCell ref="E4:E5"/>
    <mergeCell ref="D4:D5"/>
    <mergeCell ref="A3:C5"/>
    <mergeCell ref="D3:L3"/>
    <mergeCell ref="G4:I4"/>
    <mergeCell ref="J4:L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D11" sqref="D1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2</v>
      </c>
      <c r="B1" s="49" t="s">
        <v>14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322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1439.382564</v>
      </c>
      <c r="I6" s="14">
        <v>1834.4223849999994</v>
      </c>
      <c r="J6" s="14">
        <v>719.29145555411105</v>
      </c>
      <c r="K6" s="14">
        <v>462.06858926411115</v>
      </c>
      <c r="L6" s="14">
        <v>114.99717575</v>
      </c>
      <c r="M6" s="14">
        <v>142.22569053999999</v>
      </c>
      <c r="N6" s="15">
        <v>0.25188778388359628</v>
      </c>
      <c r="O6" s="15">
        <v>0.31457627737905702</v>
      </c>
      <c r="P6" s="16">
        <v>0.3921078708130305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1260.076014</v>
      </c>
      <c r="I7" s="38">
        <f ca="1">SUM(I8:OFFSET(I6,MATCH("PROYECTOS",$A$8:$A$50,0),0))</f>
        <v>1590.4720909999992</v>
      </c>
      <c r="J7" s="38">
        <f ca="1">SUM(J8:OFFSET(J6,MATCH("PROYECTOS",$A$8:$A$50,0),0))</f>
        <v>659.8314136318246</v>
      </c>
      <c r="K7" s="38">
        <f ca="1">SUM(K8:OFFSET(K6,MATCH("PROYECTOS",$A$8:$A$50,0),0))</f>
        <v>429.08835703182467</v>
      </c>
      <c r="L7" s="38">
        <f ca="1">SUM(L8:OFFSET(L6,MATCH("PROYECTOS",$A$8:$A$50,0),0))</f>
        <v>104.32997902999998</v>
      </c>
      <c r="M7" s="38">
        <f ca="1">SUM(M8:OFFSET(M6,MATCH("PROYECTOS",$A$8:$A$50,0),0))</f>
        <v>126.41307756999996</v>
      </c>
      <c r="N7" s="39">
        <f ca="1">IFERROR(K7/I7,0)</f>
        <v>0.26978678812404566</v>
      </c>
      <c r="O7" s="39">
        <f ca="1">IFERROR(SUM(K7,L7)/I7,0)</f>
        <v>0.33538365060303654</v>
      </c>
      <c r="P7" s="40">
        <f ca="1">IFERROR(SUM(K7,L7,M7)/I7,0)</f>
        <v>0.41486513178421119</v>
      </c>
      <c r="Q7" s="64"/>
      <c r="R7" s="38"/>
      <c r="S7" s="40"/>
    </row>
    <row r="8" spans="1:19" ht="25.5" x14ac:dyDescent="0.25">
      <c r="A8" s="17"/>
      <c r="B8" s="19">
        <v>5000037</v>
      </c>
      <c r="C8" s="19" t="s">
        <v>343</v>
      </c>
      <c r="D8" s="68">
        <v>3033172</v>
      </c>
      <c r="E8" s="19" t="s">
        <v>325</v>
      </c>
      <c r="F8" s="69">
        <v>58</v>
      </c>
      <c r="G8" s="19" t="s">
        <v>350</v>
      </c>
      <c r="H8" s="20">
        <v>168.79179499999989</v>
      </c>
      <c r="I8" s="21">
        <v>257.24055299999992</v>
      </c>
      <c r="J8" s="21">
        <f t="shared" ref="J8:J15" si="0">SUM(K8,L8,M8)</f>
        <v>116.24927164510707</v>
      </c>
      <c r="K8" s="21">
        <v>80.138180345107088</v>
      </c>
      <c r="L8" s="21">
        <v>17.347196059999995</v>
      </c>
      <c r="M8" s="21">
        <v>18.76389524</v>
      </c>
      <c r="N8" s="22">
        <f t="shared" ref="N8:N16" si="1">IFERROR(K8/I8,0)</f>
        <v>0.31153012000058605</v>
      </c>
      <c r="O8" s="22">
        <f t="shared" ref="O8:O16" si="2">IFERROR(SUM(K8,L8)/I8,0)</f>
        <v>0.37896581727962275</v>
      </c>
      <c r="P8" s="23">
        <f t="shared" ref="P8:P16" si="3">IFERROR(SUM(K8,L8,M8)/I8,0)</f>
        <v>0.45190880788188598</v>
      </c>
      <c r="Q8" s="70">
        <v>68239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5000044</v>
      </c>
      <c r="C9" s="19" t="s">
        <v>344</v>
      </c>
      <c r="D9" s="68">
        <v>3033294</v>
      </c>
      <c r="E9" s="19" t="s">
        <v>331</v>
      </c>
      <c r="F9" s="69">
        <v>207</v>
      </c>
      <c r="G9" s="19" t="s">
        <v>351</v>
      </c>
      <c r="H9" s="20">
        <v>100.51057800000004</v>
      </c>
      <c r="I9" s="21">
        <v>138.48382700000005</v>
      </c>
      <c r="J9" s="21">
        <f t="shared" si="0"/>
        <v>49.278212471452974</v>
      </c>
      <c r="K9" s="21">
        <v>24.959527961452981</v>
      </c>
      <c r="L9" s="21">
        <v>9.5353694799999928</v>
      </c>
      <c r="M9" s="21">
        <v>14.783315029999994</v>
      </c>
      <c r="N9" s="22">
        <f t="shared" si="1"/>
        <v>0.18023424469236377</v>
      </c>
      <c r="O9" s="22">
        <f t="shared" si="2"/>
        <v>0.24908971819108497</v>
      </c>
      <c r="P9" s="23">
        <f t="shared" si="3"/>
        <v>0.35584092048129895</v>
      </c>
      <c r="Q9" s="70">
        <v>37546</v>
      </c>
      <c r="R9" s="21">
        <v>0</v>
      </c>
      <c r="S9" s="23">
        <f t="shared" ref="S9:S15" si="4">IFERROR(R9/Q9,0)</f>
        <v>0</v>
      </c>
    </row>
    <row r="10" spans="1:19" x14ac:dyDescent="0.25">
      <c r="A10" s="17"/>
      <c r="B10" s="19">
        <v>5000045</v>
      </c>
      <c r="C10" s="19" t="s">
        <v>345</v>
      </c>
      <c r="D10" s="68">
        <v>3033295</v>
      </c>
      <c r="E10" s="19" t="s">
        <v>332</v>
      </c>
      <c r="F10" s="69">
        <v>208</v>
      </c>
      <c r="G10" s="19" t="s">
        <v>352</v>
      </c>
      <c r="H10" s="20">
        <v>231.33986299999989</v>
      </c>
      <c r="I10" s="21">
        <v>276.29034200000007</v>
      </c>
      <c r="J10" s="21">
        <f t="shared" si="0"/>
        <v>147.06007595484473</v>
      </c>
      <c r="K10" s="21">
        <v>116.65850641484472</v>
      </c>
      <c r="L10" s="21">
        <v>12.21059297</v>
      </c>
      <c r="M10" s="21">
        <v>18.190976569999997</v>
      </c>
      <c r="N10" s="22">
        <f t="shared" si="1"/>
        <v>0.42223157556062779</v>
      </c>
      <c r="O10" s="22">
        <f t="shared" si="2"/>
        <v>0.46642636312218505</v>
      </c>
      <c r="P10" s="23">
        <f t="shared" si="3"/>
        <v>0.53226643714837019</v>
      </c>
      <c r="Q10" s="70">
        <v>53685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5000047</v>
      </c>
      <c r="C11" s="19" t="s">
        <v>346</v>
      </c>
      <c r="D11" s="68">
        <v>3033297</v>
      </c>
      <c r="E11" s="19" t="s">
        <v>334</v>
      </c>
      <c r="F11" s="69">
        <v>210</v>
      </c>
      <c r="G11" s="19" t="s">
        <v>353</v>
      </c>
      <c r="H11" s="20">
        <v>151.32609200000002</v>
      </c>
      <c r="I11" s="21">
        <v>187.17761000000002</v>
      </c>
      <c r="J11" s="21">
        <f t="shared" si="0"/>
        <v>69.746290925733149</v>
      </c>
      <c r="K11" s="21">
        <v>38.947121225733149</v>
      </c>
      <c r="L11" s="21">
        <v>13.01577496</v>
      </c>
      <c r="M11" s="21">
        <v>17.783394740000002</v>
      </c>
      <c r="N11" s="22">
        <f t="shared" si="1"/>
        <v>0.20807574808617946</v>
      </c>
      <c r="O11" s="22">
        <f t="shared" si="2"/>
        <v>0.27761277743493545</v>
      </c>
      <c r="P11" s="23">
        <f t="shared" si="3"/>
        <v>0.37262090762743011</v>
      </c>
      <c r="Q11" s="70">
        <v>13353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5000053</v>
      </c>
      <c r="C12" s="19" t="s">
        <v>347</v>
      </c>
      <c r="D12" s="68">
        <v>3033305</v>
      </c>
      <c r="E12" s="19" t="s">
        <v>339</v>
      </c>
      <c r="F12" s="69">
        <v>239</v>
      </c>
      <c r="G12" s="19" t="s">
        <v>354</v>
      </c>
      <c r="H12" s="20">
        <v>93.048976000000081</v>
      </c>
      <c r="I12" s="21">
        <v>118.29686199999993</v>
      </c>
      <c r="J12" s="21">
        <f t="shared" si="0"/>
        <v>57.910412069377529</v>
      </c>
      <c r="K12" s="21">
        <v>43.097473039377533</v>
      </c>
      <c r="L12" s="21">
        <v>6.3883038899999933</v>
      </c>
      <c r="M12" s="21">
        <v>8.4246351400000012</v>
      </c>
      <c r="N12" s="22">
        <f t="shared" si="1"/>
        <v>0.36431628287297729</v>
      </c>
      <c r="O12" s="22">
        <f t="shared" si="2"/>
        <v>0.41831859351753181</v>
      </c>
      <c r="P12" s="23">
        <f t="shared" si="3"/>
        <v>0.48953464268035751</v>
      </c>
      <c r="Q12" s="70">
        <v>70330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5004389</v>
      </c>
      <c r="C13" s="19" t="s">
        <v>348</v>
      </c>
      <c r="D13" s="68">
        <v>3000001</v>
      </c>
      <c r="E13" s="19" t="s">
        <v>275</v>
      </c>
      <c r="F13" s="69">
        <v>80</v>
      </c>
      <c r="G13" s="19" t="s">
        <v>310</v>
      </c>
      <c r="H13" s="20">
        <v>7.0094090000000007</v>
      </c>
      <c r="I13" s="21">
        <v>8.2287170000000014</v>
      </c>
      <c r="J13" s="21">
        <f t="shared" si="0"/>
        <v>2.3166659366554319</v>
      </c>
      <c r="K13" s="21">
        <v>1.298680706655432</v>
      </c>
      <c r="L13" s="21">
        <v>0.69578943999999998</v>
      </c>
      <c r="M13" s="21">
        <v>0.32219578999999998</v>
      </c>
      <c r="N13" s="22">
        <f t="shared" si="1"/>
        <v>0.15782298828060703</v>
      </c>
      <c r="O13" s="22">
        <f t="shared" si="2"/>
        <v>0.24237923684280693</v>
      </c>
      <c r="P13" s="23">
        <f t="shared" si="3"/>
        <v>0.28153428252003704</v>
      </c>
      <c r="Q13" s="70">
        <v>21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5004430</v>
      </c>
      <c r="C14" s="19" t="s">
        <v>349</v>
      </c>
      <c r="D14" s="68">
        <v>3000001</v>
      </c>
      <c r="E14" s="19" t="s">
        <v>275</v>
      </c>
      <c r="F14" s="69">
        <v>60</v>
      </c>
      <c r="G14" s="19" t="s">
        <v>309</v>
      </c>
      <c r="H14" s="20">
        <v>27.071219000000003</v>
      </c>
      <c r="I14" s="21">
        <v>42.193153999999993</v>
      </c>
      <c r="J14" s="21">
        <f t="shared" si="0"/>
        <v>12.908751611215806</v>
      </c>
      <c r="K14" s="21">
        <v>6.6935303412158031</v>
      </c>
      <c r="L14" s="21">
        <v>2.8325390700000002</v>
      </c>
      <c r="M14" s="21">
        <v>3.3826822000000005</v>
      </c>
      <c r="N14" s="22">
        <f t="shared" si="1"/>
        <v>0.15864019886296729</v>
      </c>
      <c r="O14" s="22">
        <f t="shared" si="2"/>
        <v>0.22577286853729411</v>
      </c>
      <c r="P14" s="23">
        <f t="shared" si="3"/>
        <v>0.30594422050590975</v>
      </c>
      <c r="Q14" s="70">
        <v>353</v>
      </c>
      <c r="R14" s="21">
        <v>0</v>
      </c>
      <c r="S14" s="23">
        <f t="shared" si="4"/>
        <v>0</v>
      </c>
    </row>
    <row r="15" spans="1:19" x14ac:dyDescent="0.25">
      <c r="A15" s="17"/>
      <c r="B15" s="19">
        <v>9000000</v>
      </c>
      <c r="C15" s="19" t="s">
        <v>303</v>
      </c>
      <c r="D15" s="68">
        <v>9000000</v>
      </c>
      <c r="E15" s="19" t="s">
        <v>304</v>
      </c>
      <c r="F15" s="69"/>
      <c r="G15" s="19" t="s">
        <v>311</v>
      </c>
      <c r="H15" s="20">
        <v>480.97808200000003</v>
      </c>
      <c r="I15" s="21">
        <v>562.56102599999917</v>
      </c>
      <c r="J15" s="21">
        <f t="shared" si="0"/>
        <v>204.3617330174379</v>
      </c>
      <c r="K15" s="21">
        <v>117.29533699743796</v>
      </c>
      <c r="L15" s="21">
        <v>42.304413159999982</v>
      </c>
      <c r="M15" s="21">
        <v>44.761982859999961</v>
      </c>
      <c r="N15" s="22">
        <f t="shared" si="1"/>
        <v>0.20850242298412996</v>
      </c>
      <c r="O15" s="22">
        <f t="shared" si="2"/>
        <v>0.2837021101377154</v>
      </c>
      <c r="P15" s="23">
        <f t="shared" si="3"/>
        <v>0.36327033614560816</v>
      </c>
      <c r="Q15" s="70"/>
      <c r="R15" s="21"/>
      <c r="S15" s="23">
        <f t="shared" si="4"/>
        <v>0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ca="1">OFFSET(H16,-MATCH("PROYECTOS",$A$8:$A$50,0)-1,0)-(OFFSET(H16,-MATCH("PROYECTOS",$A$8:$A$50,0),0))</f>
        <v>179.30655000000002</v>
      </c>
      <c r="I16" s="45">
        <f t="shared" ref="I16:M16" ca="1" si="5">OFFSET(I16,-MATCH("PROYECTOS",$A$8:$A$50,0)-1,0)-(OFFSET(I16,-MATCH("PROYECTOS",$A$8:$A$50,0),0))</f>
        <v>243.95029400000021</v>
      </c>
      <c r="J16" s="45">
        <f t="shared" ca="1" si="5"/>
        <v>59.46004192228645</v>
      </c>
      <c r="K16" s="45">
        <f t="shared" ca="1" si="5"/>
        <v>32.980232232286482</v>
      </c>
      <c r="L16" s="45">
        <f t="shared" ca="1" si="5"/>
        <v>10.667196720000021</v>
      </c>
      <c r="M16" s="45">
        <f t="shared" ca="1" si="5"/>
        <v>15.812612970000032</v>
      </c>
      <c r="N16" s="46">
        <f t="shared" ca="1" si="1"/>
        <v>0.13519242666822306</v>
      </c>
      <c r="O16" s="46">
        <f t="shared" ca="1" si="2"/>
        <v>0.1789193537610021</v>
      </c>
      <c r="P16" s="47">
        <f t="shared" ca="1" si="3"/>
        <v>0.24373834910109388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60</v>
      </c>
      <c r="B1" s="51" t="s">
        <v>37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945</v>
      </c>
      <c r="N2" s="72" t="s">
        <v>958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6.7568009999999994</v>
      </c>
      <c r="E6" s="14">
        <f ca="1">SUM(E7:OFFSET(E7,50,0))</f>
        <v>13.281559</v>
      </c>
      <c r="F6" s="14">
        <f ca="1">SUM(F7:OFFSET(F7,50,0))</f>
        <v>4.8985600825862603</v>
      </c>
      <c r="G6" s="14">
        <f ca="1">SUM(G7:OFFSET(G7,50,0))</f>
        <v>1.8984029625862604</v>
      </c>
      <c r="H6" s="14">
        <f ca="1">SUM(H7:OFFSET(H7,50,0))</f>
        <v>2.5937038199999995</v>
      </c>
      <c r="I6" s="14">
        <f ca="1">SUM(I7:OFFSET(I7,50,0))</f>
        <v>0.40645329999999996</v>
      </c>
      <c r="J6" s="15">
        <f ca="1">IFERROR(G6/E6,0)</f>
        <v>0.14293525049177289</v>
      </c>
      <c r="K6" s="15">
        <f ca="1">IFERROR(SUM(G6,H6)/E6,0)</f>
        <v>0.33822134755311939</v>
      </c>
      <c r="L6" s="16">
        <f ca="1">IFERROR(SUM(G6,H6,I6)/E6,0)</f>
        <v>0.36882417813949858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4</v>
      </c>
      <c r="C7" s="19" t="s">
        <v>252</v>
      </c>
      <c r="D7" s="20">
        <v>0.31938499999999997</v>
      </c>
      <c r="E7" s="21">
        <v>0.49136800000000003</v>
      </c>
      <c r="F7" s="21">
        <f t="shared" ref="F7:F15" si="0">SUM(G7,H7,I7)</f>
        <v>1.8688779999999999E-2</v>
      </c>
      <c r="G7" s="21">
        <v>0</v>
      </c>
      <c r="H7" s="21">
        <v>0</v>
      </c>
      <c r="I7" s="21">
        <v>1.8688779999999999E-2</v>
      </c>
      <c r="J7" s="22">
        <f t="shared" ref="J7:J15" si="1">IFERROR(G7/E7,0)</f>
        <v>0</v>
      </c>
      <c r="K7" s="22">
        <f t="shared" ref="K7:K15" si="2">IFERROR(SUM(G7,H7)/E7,0)</f>
        <v>0</v>
      </c>
      <c r="L7" s="23">
        <f t="shared" ref="L7:L15" si="3">IFERROR(SUM(G7,H7,I7)/E7,0)</f>
        <v>3.803418212012178E-2</v>
      </c>
      <c r="M7" s="4"/>
      <c r="N7" t="s">
        <v>257</v>
      </c>
      <c r="O7" s="5">
        <v>0.21430229000000001</v>
      </c>
      <c r="P7" s="71">
        <v>0.87649915336730777</v>
      </c>
    </row>
    <row r="8" spans="1:16" x14ac:dyDescent="0.25">
      <c r="A8" s="17"/>
      <c r="B8" s="55">
        <v>8</v>
      </c>
      <c r="C8" s="19" t="s">
        <v>256</v>
      </c>
      <c r="D8" s="20">
        <v>0</v>
      </c>
      <c r="E8" s="21">
        <v>3.9064670000000001</v>
      </c>
      <c r="F8" s="21">
        <f t="shared" si="0"/>
        <v>2.9768327696324155</v>
      </c>
      <c r="G8" s="21">
        <v>0.92204993963241577</v>
      </c>
      <c r="H8" s="21">
        <v>2.0341863299999998</v>
      </c>
      <c r="I8" s="21">
        <v>2.05965E-2</v>
      </c>
      <c r="J8" s="22">
        <f t="shared" si="1"/>
        <v>0.23603167251442692</v>
      </c>
      <c r="K8" s="22">
        <f t="shared" si="2"/>
        <v>0.75675444580292517</v>
      </c>
      <c r="L8" s="23">
        <f t="shared" si="3"/>
        <v>0.76202685690994332</v>
      </c>
      <c r="M8" s="4"/>
      <c r="N8" t="s">
        <v>256</v>
      </c>
      <c r="O8" s="5">
        <v>2.9768327696324155</v>
      </c>
      <c r="P8" s="71">
        <v>0.76202685690994332</v>
      </c>
    </row>
    <row r="9" spans="1:16" x14ac:dyDescent="0.25">
      <c r="A9" s="17"/>
      <c r="B9" s="55">
        <v>9</v>
      </c>
      <c r="C9" s="19" t="s">
        <v>257</v>
      </c>
      <c r="D9" s="20">
        <v>0</v>
      </c>
      <c r="E9" s="21">
        <v>0.24449799999999999</v>
      </c>
      <c r="F9" s="21">
        <f t="shared" si="0"/>
        <v>0.21430229000000001</v>
      </c>
      <c r="G9" s="21">
        <v>0</v>
      </c>
      <c r="H9" s="21">
        <v>0.18571829000000001</v>
      </c>
      <c r="I9" s="21">
        <v>2.8584000000000002E-2</v>
      </c>
      <c r="J9" s="22">
        <f t="shared" si="1"/>
        <v>0</v>
      </c>
      <c r="K9" s="22">
        <f t="shared" si="2"/>
        <v>0.7595902215969047</v>
      </c>
      <c r="L9" s="23">
        <f t="shared" si="3"/>
        <v>0.87649915336730777</v>
      </c>
      <c r="M9" s="4"/>
      <c r="N9" t="s">
        <v>268</v>
      </c>
      <c r="O9" s="5">
        <v>1.732299990274664E-2</v>
      </c>
      <c r="P9" s="71">
        <v>0.37553382693634463</v>
      </c>
    </row>
    <row r="10" spans="1:16" x14ac:dyDescent="0.25">
      <c r="A10" s="17"/>
      <c r="B10" s="55">
        <v>12</v>
      </c>
      <c r="C10" s="19" t="s">
        <v>260</v>
      </c>
      <c r="D10" s="20">
        <v>0</v>
      </c>
      <c r="E10" s="21">
        <v>0.146761</v>
      </c>
      <c r="F10" s="21">
        <f t="shared" si="0"/>
        <v>3.112113007109165E-2</v>
      </c>
      <c r="G10" s="21">
        <v>1.9023830071091652E-2</v>
      </c>
      <c r="H10" s="21">
        <v>6.7282999999999996E-3</v>
      </c>
      <c r="I10" s="21">
        <v>5.3689999999999996E-3</v>
      </c>
      <c r="J10" s="22">
        <f t="shared" si="1"/>
        <v>0.12962456014262408</v>
      </c>
      <c r="K10" s="22">
        <f t="shared" si="2"/>
        <v>0.17546984601557397</v>
      </c>
      <c r="L10" s="23">
        <f t="shared" si="3"/>
        <v>0.21205313449139518</v>
      </c>
      <c r="M10" s="4"/>
      <c r="N10" t="s">
        <v>260</v>
      </c>
      <c r="O10" s="5">
        <v>3.112113007109165E-2</v>
      </c>
      <c r="P10" s="71">
        <v>0.21205313449139518</v>
      </c>
    </row>
    <row r="11" spans="1:16" x14ac:dyDescent="0.25">
      <c r="A11" s="17"/>
      <c r="B11" s="55">
        <v>15</v>
      </c>
      <c r="C11" s="19" t="s">
        <v>263</v>
      </c>
      <c r="D11" s="20">
        <v>6.3039800000000001</v>
      </c>
      <c r="E11" s="21">
        <v>8.1017849999999996</v>
      </c>
      <c r="F11" s="21">
        <f t="shared" si="0"/>
        <v>1.6292921129800062</v>
      </c>
      <c r="G11" s="21">
        <v>0.94987919298000634</v>
      </c>
      <c r="H11" s="21">
        <v>0.3506669</v>
      </c>
      <c r="I11" s="21">
        <v>0.32874601999999997</v>
      </c>
      <c r="J11" s="22">
        <f t="shared" si="1"/>
        <v>0.11724319924313055</v>
      </c>
      <c r="K11" s="22">
        <f t="shared" si="2"/>
        <v>0.16052587090128984</v>
      </c>
      <c r="L11" s="23">
        <f t="shared" si="3"/>
        <v>0.20110285733082356</v>
      </c>
      <c r="M11" s="4"/>
      <c r="N11" t="s">
        <v>263</v>
      </c>
      <c r="O11" s="5">
        <v>1.6292921129800062</v>
      </c>
      <c r="P11" s="71">
        <v>0.20110285733082356</v>
      </c>
    </row>
    <row r="12" spans="1:16" x14ac:dyDescent="0.25">
      <c r="A12" s="17"/>
      <c r="B12" s="55">
        <v>16</v>
      </c>
      <c r="C12" s="19" t="s">
        <v>264</v>
      </c>
      <c r="D12" s="20">
        <v>0</v>
      </c>
      <c r="E12" s="21">
        <v>0.17024300000000003</v>
      </c>
      <c r="F12" s="21">
        <f t="shared" si="0"/>
        <v>1.0999999999999999E-2</v>
      </c>
      <c r="G12" s="21">
        <v>0</v>
      </c>
      <c r="H12" s="21">
        <v>1.0999999999999999E-2</v>
      </c>
      <c r="I12" s="21">
        <v>0</v>
      </c>
      <c r="J12" s="22">
        <f t="shared" si="1"/>
        <v>0</v>
      </c>
      <c r="K12" s="22">
        <f t="shared" si="2"/>
        <v>6.4613523022973032E-2</v>
      </c>
      <c r="L12" s="23">
        <f t="shared" si="3"/>
        <v>6.4613523022973032E-2</v>
      </c>
      <c r="M12" s="4"/>
      <c r="N12" t="s">
        <v>264</v>
      </c>
      <c r="O12" s="5">
        <v>1.0999999999999999E-2</v>
      </c>
      <c r="P12" s="71">
        <v>6.4613523022973032E-2</v>
      </c>
    </row>
    <row r="13" spans="1:16" x14ac:dyDescent="0.25">
      <c r="A13" s="17"/>
      <c r="B13" s="55">
        <v>19</v>
      </c>
      <c r="C13" s="19" t="s">
        <v>267</v>
      </c>
      <c r="D13" s="20">
        <v>0</v>
      </c>
      <c r="E13" s="21">
        <v>5.4307999999999995E-2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252</v>
      </c>
      <c r="O13" s="5">
        <v>1.8688779999999999E-2</v>
      </c>
      <c r="P13" s="71">
        <v>3.803418212012178E-2</v>
      </c>
    </row>
    <row r="14" spans="1:16" x14ac:dyDescent="0.25">
      <c r="A14" s="17"/>
      <c r="B14" s="55">
        <v>20</v>
      </c>
      <c r="C14" s="19" t="s">
        <v>268</v>
      </c>
      <c r="D14" s="20">
        <v>1.3436E-2</v>
      </c>
      <c r="E14" s="21">
        <v>4.6128999999999996E-2</v>
      </c>
      <c r="F14" s="21">
        <f t="shared" si="0"/>
        <v>1.732299990274664E-2</v>
      </c>
      <c r="G14" s="21">
        <v>7.4499999027466401E-3</v>
      </c>
      <c r="H14" s="21">
        <v>5.4039999999999999E-3</v>
      </c>
      <c r="I14" s="21">
        <v>4.4689999999999999E-3</v>
      </c>
      <c r="J14" s="22">
        <f t="shared" si="1"/>
        <v>0.16150360733479244</v>
      </c>
      <c r="K14" s="22">
        <f t="shared" si="2"/>
        <v>0.27865333960733246</v>
      </c>
      <c r="L14" s="23">
        <f t="shared" si="3"/>
        <v>0.37553382693634463</v>
      </c>
      <c r="M14" s="4"/>
      <c r="N14" t="s">
        <v>267</v>
      </c>
      <c r="O14" s="5">
        <v>0</v>
      </c>
      <c r="P14" s="71">
        <v>0</v>
      </c>
    </row>
    <row r="15" spans="1:16" ht="15.75" thickBot="1" x14ac:dyDescent="0.3">
      <c r="A15" s="24"/>
      <c r="B15" s="56">
        <v>22</v>
      </c>
      <c r="C15" s="26" t="s">
        <v>270</v>
      </c>
      <c r="D15" s="27">
        <v>0.12</v>
      </c>
      <c r="E15" s="28">
        <v>0.12</v>
      </c>
      <c r="F15" s="28">
        <f t="shared" si="0"/>
        <v>0</v>
      </c>
      <c r="G15" s="28">
        <v>0</v>
      </c>
      <c r="H15" s="28">
        <v>0</v>
      </c>
      <c r="I15" s="28">
        <v>0</v>
      </c>
      <c r="J15" s="29">
        <f t="shared" si="1"/>
        <v>0</v>
      </c>
      <c r="K15" s="29">
        <f t="shared" si="2"/>
        <v>0</v>
      </c>
      <c r="L15" s="30">
        <f t="shared" si="3"/>
        <v>0</v>
      </c>
      <c r="M15" s="4"/>
      <c r="N15" t="s">
        <v>270</v>
      </c>
      <c r="O15" s="5">
        <v>0</v>
      </c>
      <c r="P15" s="71">
        <v>0</v>
      </c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 x14ac:dyDescent="0.25">
      <c r="A1" s="50">
        <v>60</v>
      </c>
      <c r="B1" s="49" t="s">
        <v>37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946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6.7568009999999994</v>
      </c>
      <c r="E6" s="14">
        <v>13.281559</v>
      </c>
      <c r="F6" s="14">
        <v>4.8985600825862603</v>
      </c>
      <c r="G6" s="14">
        <v>1.8984029625862604</v>
      </c>
      <c r="H6" s="14">
        <v>2.5937038199999995</v>
      </c>
      <c r="I6" s="14">
        <v>0.40645329999999996</v>
      </c>
      <c r="J6" s="15">
        <v>0.14293525049177289</v>
      </c>
      <c r="K6" s="15">
        <v>0.33822134755311939</v>
      </c>
      <c r="L6" s="16">
        <v>0.36882417813949858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6.3174160000000006</v>
      </c>
      <c r="E7" s="38">
        <f ca="1">SUM(E8:OFFSET(E6,MATCH("PROYECTOS",$A$8:$A$50,0),0))</f>
        <v>7.8220070000000002</v>
      </c>
      <c r="F7" s="38">
        <f ca="1">SUM(F8:OFFSET(F6,MATCH("PROYECTOS",$A$8:$A$50,0),0))</f>
        <v>1.6011151128827528</v>
      </c>
      <c r="G7" s="38">
        <f ca="1">SUM(G8:OFFSET(G6,MATCH("PROYECTOS",$A$8:$A$50,0),0))</f>
        <v>0.95732919288275298</v>
      </c>
      <c r="H7" s="38">
        <f ca="1">SUM(H8:OFFSET(H6,MATCH("PROYECTOS",$A$8:$A$50,0),0))</f>
        <v>0.35607089999999997</v>
      </c>
      <c r="I7" s="38">
        <f ca="1">SUM(I8:OFFSET(I6,MATCH("PROYECTOS",$A$8:$A$50,0),0))</f>
        <v>0.28771501999999999</v>
      </c>
      <c r="J7" s="39">
        <f ca="1">IFERROR(G7/E7,0)</f>
        <v>0.12238920175892874</v>
      </c>
      <c r="K7" s="39">
        <f ca="1">IFERROR(SUM(G7,H7)/E7,0)</f>
        <v>0.16791088180856306</v>
      </c>
      <c r="L7" s="40">
        <f ca="1">IFERROR(SUM(G7,H7,I7)/E7,0)</f>
        <v>0.20469364357290309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2.91</v>
      </c>
      <c r="E8" s="21">
        <v>2.9612780000000001</v>
      </c>
      <c r="F8" s="21">
        <f t="shared" ref="F8:F10" si="0">SUM(G8,H8,I8)</f>
        <v>0.69061491624337878</v>
      </c>
      <c r="G8" s="21">
        <v>0.44437271624337882</v>
      </c>
      <c r="H8" s="21">
        <v>0.15575220000000001</v>
      </c>
      <c r="I8" s="21">
        <v>9.0489999999999973E-2</v>
      </c>
      <c r="J8" s="22">
        <f t="shared" ref="J8:J11" si="1">IFERROR(G8/E8,0)</f>
        <v>0.15006112774396013</v>
      </c>
      <c r="K8" s="22">
        <f t="shared" ref="K8:K11" si="2">IFERROR(SUM(G8,H8)/E8,0)</f>
        <v>0.2026574054321745</v>
      </c>
      <c r="L8" s="23">
        <f t="shared" ref="L8:L11" si="3">IFERROR(SUM(G8,H8,I8)/E8,0)</f>
        <v>0.23321515786203753</v>
      </c>
      <c r="M8" s="4"/>
    </row>
    <row r="9" spans="1:13" ht="25.5" x14ac:dyDescent="0.25">
      <c r="A9" s="17"/>
      <c r="B9" s="19">
        <v>3000597</v>
      </c>
      <c r="C9" s="19" t="s">
        <v>948</v>
      </c>
      <c r="D9" s="20">
        <v>2.9865560000000002</v>
      </c>
      <c r="E9" s="21">
        <v>3.8167839999999997</v>
      </c>
      <c r="F9" s="21">
        <f t="shared" si="0"/>
        <v>0.7058986321349966</v>
      </c>
      <c r="G9" s="21">
        <v>0.37899591213499662</v>
      </c>
      <c r="H9" s="21">
        <v>0.16348821999999999</v>
      </c>
      <c r="I9" s="21">
        <v>0.16341449999999999</v>
      </c>
      <c r="J9" s="22">
        <f t="shared" si="1"/>
        <v>9.9297186357676162E-2</v>
      </c>
      <c r="K9" s="22">
        <f t="shared" si="2"/>
        <v>0.1421312110234681</v>
      </c>
      <c r="L9" s="23">
        <f t="shared" si="3"/>
        <v>0.18494592099919635</v>
      </c>
      <c r="M9" s="4"/>
    </row>
    <row r="10" spans="1:13" ht="38.25" x14ac:dyDescent="0.25">
      <c r="A10" s="17"/>
      <c r="B10" s="19">
        <v>3000598</v>
      </c>
      <c r="C10" s="19" t="s">
        <v>949</v>
      </c>
      <c r="D10" s="20">
        <v>0.42086000000000001</v>
      </c>
      <c r="E10" s="21">
        <v>1.0439450000000001</v>
      </c>
      <c r="F10" s="21">
        <f t="shared" si="0"/>
        <v>0.20460156450437755</v>
      </c>
      <c r="G10" s="21">
        <v>0.13396056450437754</v>
      </c>
      <c r="H10" s="21">
        <v>3.6830480000000006E-2</v>
      </c>
      <c r="I10" s="21">
        <v>3.3810520000000004E-2</v>
      </c>
      <c r="J10" s="22">
        <f t="shared" si="1"/>
        <v>0.12832147718929401</v>
      </c>
      <c r="K10" s="22">
        <f t="shared" si="2"/>
        <v>0.16360157336294298</v>
      </c>
      <c r="L10" s="23">
        <f t="shared" si="3"/>
        <v>0.19598883514397553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0.4393849999999988</v>
      </c>
      <c r="E11" s="45">
        <f t="shared" ref="E11:I11" ca="1" si="4">OFFSET(E11,-MATCH("PROYECTOS",$A$8:$A$50,0)-1,0)-(OFFSET(E11,-MATCH("PROYECTOS",$A$8:$A$50,0),0))</f>
        <v>5.4595519999999995</v>
      </c>
      <c r="F11" s="45">
        <f t="shared" ca="1" si="4"/>
        <v>3.2974449697035073</v>
      </c>
      <c r="G11" s="45">
        <f t="shared" ca="1" si="4"/>
        <v>0.94107376970350742</v>
      </c>
      <c r="H11" s="45">
        <f t="shared" ca="1" si="4"/>
        <v>2.2376329199999994</v>
      </c>
      <c r="I11" s="45">
        <f t="shared" ca="1" si="4"/>
        <v>0.11873827999999997</v>
      </c>
      <c r="J11" s="46">
        <f t="shared" ca="1" si="1"/>
        <v>0.17237197662070211</v>
      </c>
      <c r="K11" s="46">
        <f t="shared" ca="1" si="2"/>
        <v>0.58222848499355018</v>
      </c>
      <c r="L11" s="47">
        <f t="shared" ca="1" si="3"/>
        <v>0.60397720723303072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959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0.23321515786203753</v>
      </c>
    </row>
    <row r="18" spans="1:4" ht="25.5" x14ac:dyDescent="0.25">
      <c r="A18" s="17"/>
      <c r="B18" s="19">
        <v>3000597</v>
      </c>
      <c r="C18" s="19" t="s">
        <v>948</v>
      </c>
      <c r="D18" s="23">
        <v>0.18494592099919635</v>
      </c>
    </row>
    <row r="19" spans="1:4" ht="39" thickBot="1" x14ac:dyDescent="0.3">
      <c r="A19" s="24"/>
      <c r="B19" s="26">
        <v>3000598</v>
      </c>
      <c r="C19" s="26" t="s">
        <v>949</v>
      </c>
      <c r="D19" s="30">
        <v>0.19598883514397553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E12" sqref="E1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60</v>
      </c>
      <c r="B1" s="49" t="s">
        <v>37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947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6.7568009999999994</v>
      </c>
      <c r="I6" s="14">
        <v>13.281559</v>
      </c>
      <c r="J6" s="14">
        <v>4.8985600825862603</v>
      </c>
      <c r="K6" s="14">
        <v>1.8984029625862604</v>
      </c>
      <c r="L6" s="14">
        <v>2.5937038199999995</v>
      </c>
      <c r="M6" s="14">
        <v>0.40645329999999996</v>
      </c>
      <c r="N6" s="15">
        <v>0.14293525049177289</v>
      </c>
      <c r="O6" s="15">
        <v>0.33822134755311939</v>
      </c>
      <c r="P6" s="16">
        <v>0.36882417813949858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SUM(H8:OFFSET(H6,MATCH("PROYECTOS",$A$8:$A$35,0),0))</f>
        <v>6.3174160000000015</v>
      </c>
      <c r="I7" s="38">
        <f ca="1">SUM(I8:OFFSET(I6,MATCH("PROYECTOS",$A$8:$A$35,0),0))</f>
        <v>7.8220070000000002</v>
      </c>
      <c r="J7" s="38">
        <f ca="1">SUM(J8:OFFSET(J6,MATCH("PROYECTOS",$A$8:$A$35,0),0))</f>
        <v>1.601115112882753</v>
      </c>
      <c r="K7" s="38">
        <f ca="1">SUM(K8:OFFSET(K6,MATCH("PROYECTOS",$A$8:$A$35,0),0))</f>
        <v>0.95732919288275298</v>
      </c>
      <c r="L7" s="38">
        <f ca="1">SUM(L8:OFFSET(L6,MATCH("PROYECTOS",$A$8:$A$35,0),0))</f>
        <v>0.35607089999999997</v>
      </c>
      <c r="M7" s="38">
        <f ca="1">SUM(M8:OFFSET(M6,MATCH("PROYECTOS",$A$8:$A$35,0),0))</f>
        <v>0.28771501999999999</v>
      </c>
      <c r="N7" s="39">
        <f ca="1">IFERROR(K7/I7,0)</f>
        <v>0.12238920175892874</v>
      </c>
      <c r="O7" s="39">
        <f ca="1">IFERROR(SUM(K7,L7)/I7,0)</f>
        <v>0.16791088180856306</v>
      </c>
      <c r="P7" s="40">
        <f ca="1">IFERROR(SUM(K7,L7,M7)/I7,0)</f>
        <v>0.20469364357290309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2.91</v>
      </c>
      <c r="I8" s="21">
        <v>2.9612780000000001</v>
      </c>
      <c r="J8" s="21">
        <f t="shared" ref="J8:J15" si="0">SUM(K8,L8,M8)</f>
        <v>0.69061491624337878</v>
      </c>
      <c r="K8" s="21">
        <v>0.44437271624337882</v>
      </c>
      <c r="L8" s="21">
        <v>0.15575220000000001</v>
      </c>
      <c r="M8" s="21">
        <v>9.0489999999999973E-2</v>
      </c>
      <c r="N8" s="22">
        <f t="shared" ref="N8:N16" si="1">IFERROR(K8/I8,0)</f>
        <v>0.15006112774396013</v>
      </c>
      <c r="O8" s="22">
        <f t="shared" ref="O8:O16" si="2">IFERROR(SUM(K8,L8)/I8,0)</f>
        <v>0.2026574054321745</v>
      </c>
      <c r="P8" s="23">
        <f t="shared" ref="P8:P16" si="3">IFERROR(SUM(K8,L8,M8)/I8,0)</f>
        <v>0.23321515786203753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5005053</v>
      </c>
      <c r="C9" s="19" t="s">
        <v>950</v>
      </c>
      <c r="D9" s="68">
        <v>3000597</v>
      </c>
      <c r="E9" s="19" t="s">
        <v>948</v>
      </c>
      <c r="F9" s="69">
        <v>59</v>
      </c>
      <c r="G9" s="19" t="s">
        <v>577</v>
      </c>
      <c r="H9" s="20">
        <v>2.3008360000000003</v>
      </c>
      <c r="I9" s="21">
        <v>1.330284</v>
      </c>
      <c r="J9" s="21">
        <f t="shared" si="0"/>
        <v>0.43077174639480703</v>
      </c>
      <c r="K9" s="21">
        <v>0.18218805639480706</v>
      </c>
      <c r="L9" s="21">
        <v>0.12433560000000002</v>
      </c>
      <c r="M9" s="21">
        <v>0.12424808999999999</v>
      </c>
      <c r="N9" s="22">
        <f t="shared" si="1"/>
        <v>0.13695425668113506</v>
      </c>
      <c r="O9" s="22">
        <f t="shared" si="2"/>
        <v>0.23041971217785603</v>
      </c>
      <c r="P9" s="23">
        <f t="shared" si="3"/>
        <v>0.32381938472898042</v>
      </c>
      <c r="Q9" s="70">
        <v>0</v>
      </c>
      <c r="R9" s="21">
        <v>0</v>
      </c>
      <c r="S9" s="23">
        <f t="shared" ref="S9:S15" si="4">IFERROR(R9/Q9,0)</f>
        <v>0</v>
      </c>
    </row>
    <row r="10" spans="1:19" ht="25.5" x14ac:dyDescent="0.25">
      <c r="A10" s="17"/>
      <c r="B10" s="19">
        <v>5005054</v>
      </c>
      <c r="C10" s="19" t="s">
        <v>951</v>
      </c>
      <c r="D10" s="68">
        <v>3000597</v>
      </c>
      <c r="E10" s="19" t="s">
        <v>948</v>
      </c>
      <c r="F10" s="69">
        <v>59</v>
      </c>
      <c r="G10" s="19" t="s">
        <v>577</v>
      </c>
      <c r="H10" s="20">
        <v>0.35199999999999998</v>
      </c>
      <c r="I10" s="21">
        <v>0.35199999999999998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5005055</v>
      </c>
      <c r="C11" s="19" t="s">
        <v>952</v>
      </c>
      <c r="D11" s="68">
        <v>3000597</v>
      </c>
      <c r="E11" s="19" t="s">
        <v>948</v>
      </c>
      <c r="F11" s="69">
        <v>46</v>
      </c>
      <c r="G11" s="19" t="s">
        <v>736</v>
      </c>
      <c r="H11" s="20">
        <v>4.1251999999999997E-2</v>
      </c>
      <c r="I11" s="21">
        <v>1.8420319999999999</v>
      </c>
      <c r="J11" s="21">
        <f t="shared" si="0"/>
        <v>0.27512688574018956</v>
      </c>
      <c r="K11" s="21">
        <v>0.19680785574018955</v>
      </c>
      <c r="L11" s="21">
        <v>3.9152619999999999E-2</v>
      </c>
      <c r="M11" s="21">
        <v>3.9166410000000006E-2</v>
      </c>
      <c r="N11" s="22">
        <f t="shared" si="1"/>
        <v>0.10684279954973071</v>
      </c>
      <c r="O11" s="22">
        <f t="shared" si="2"/>
        <v>0.12809792432497891</v>
      </c>
      <c r="P11" s="23">
        <f t="shared" si="3"/>
        <v>0.1493605353979679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5005056</v>
      </c>
      <c r="C12" s="19" t="s">
        <v>953</v>
      </c>
      <c r="D12" s="68">
        <v>3000597</v>
      </c>
      <c r="E12" s="19" t="s">
        <v>948</v>
      </c>
      <c r="F12" s="69">
        <v>59</v>
      </c>
      <c r="G12" s="19" t="s">
        <v>577</v>
      </c>
      <c r="H12" s="20">
        <v>0.29246800000000001</v>
      </c>
      <c r="I12" s="21">
        <v>0.29246800000000001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5005057</v>
      </c>
      <c r="C13" s="19" t="s">
        <v>954</v>
      </c>
      <c r="D13" s="68">
        <v>3000598</v>
      </c>
      <c r="E13" s="19" t="s">
        <v>949</v>
      </c>
      <c r="F13" s="69">
        <v>59</v>
      </c>
      <c r="G13" s="19" t="s">
        <v>577</v>
      </c>
      <c r="H13" s="20">
        <v>0.14036000000000001</v>
      </c>
      <c r="I13" s="21">
        <v>0.76344500000000015</v>
      </c>
      <c r="J13" s="21">
        <f t="shared" si="0"/>
        <v>0.20460156450437755</v>
      </c>
      <c r="K13" s="21">
        <v>0.13396056450437754</v>
      </c>
      <c r="L13" s="21">
        <v>3.6830480000000006E-2</v>
      </c>
      <c r="M13" s="21">
        <v>3.3810520000000004E-2</v>
      </c>
      <c r="N13" s="22">
        <f t="shared" si="1"/>
        <v>0.17546852033136312</v>
      </c>
      <c r="O13" s="22">
        <f t="shared" si="2"/>
        <v>0.22371100014326836</v>
      </c>
      <c r="P13" s="23">
        <f t="shared" si="3"/>
        <v>0.26799777915157935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5005058</v>
      </c>
      <c r="C14" s="19" t="s">
        <v>955</v>
      </c>
      <c r="D14" s="68">
        <v>3000598</v>
      </c>
      <c r="E14" s="19" t="s">
        <v>949</v>
      </c>
      <c r="F14" s="69">
        <v>36</v>
      </c>
      <c r="G14" s="19" t="s">
        <v>533</v>
      </c>
      <c r="H14" s="20">
        <v>4.3999999999999997E-2</v>
      </c>
      <c r="I14" s="21">
        <v>4.3999999999999997E-2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5005059</v>
      </c>
      <c r="C15" s="19" t="s">
        <v>956</v>
      </c>
      <c r="D15" s="68">
        <v>3000598</v>
      </c>
      <c r="E15" s="19" t="s">
        <v>949</v>
      </c>
      <c r="F15" s="69">
        <v>487</v>
      </c>
      <c r="G15" s="19" t="s">
        <v>957</v>
      </c>
      <c r="H15" s="20">
        <v>0.23650000000000002</v>
      </c>
      <c r="I15" s="21">
        <v>0.23650000000000002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0</v>
      </c>
      <c r="R15" s="21">
        <v>0</v>
      </c>
      <c r="S15" s="23">
        <f t="shared" si="4"/>
        <v>0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OFFSET(H16,-MATCH("PROYECTOS",$A$8:$A$35,0)-1,0)-(OFFSET(H16,-MATCH("PROYECTOS",$A$8:$A$35,0),0))</f>
        <v>0.43938499999999792</v>
      </c>
      <c r="I16" s="45">
        <f t="shared" ca="1" si="5"/>
        <v>5.4595519999999995</v>
      </c>
      <c r="J16" s="45">
        <f t="shared" ca="1" si="5"/>
        <v>3.2974449697035073</v>
      </c>
      <c r="K16" s="45">
        <f t="shared" ca="1" si="5"/>
        <v>0.94107376970350742</v>
      </c>
      <c r="L16" s="45">
        <f t="shared" ca="1" si="5"/>
        <v>2.2376329199999994</v>
      </c>
      <c r="M16" s="45">
        <f t="shared" ca="1" si="5"/>
        <v>0.11873827999999997</v>
      </c>
      <c r="N16" s="46">
        <f t="shared" ca="1" si="1"/>
        <v>0.17237197662070211</v>
      </c>
      <c r="O16" s="46">
        <f t="shared" ca="1" si="2"/>
        <v>0.58222848499355018</v>
      </c>
      <c r="P16" s="47">
        <f t="shared" ca="1" si="3"/>
        <v>0.60397720723303072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10" workbookViewId="0">
      <selection activeCell="A35" sqref="A35:L3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61</v>
      </c>
      <c r="B1" s="50" t="s">
        <v>38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960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8533.6599669999996</v>
      </c>
      <c r="E6" s="14">
        <v>9870.8360700000012</v>
      </c>
      <c r="F6" s="14">
        <v>2867.0291865667173</v>
      </c>
      <c r="G6" s="14">
        <v>1501.5042144967174</v>
      </c>
      <c r="H6" s="14">
        <v>834.02432855000006</v>
      </c>
      <c r="I6" s="14">
        <v>531.50064352000004</v>
      </c>
      <c r="J6" s="15">
        <v>0.15211520116924779</v>
      </c>
      <c r="K6" s="15">
        <v>0.23660898899384894</v>
      </c>
      <c r="L6" s="16">
        <v>0.29045454369162849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6566.8053720000016</v>
      </c>
      <c r="E7" s="38">
        <f ca="1">SUM(E8:OFFSET(E6,MATCH("GOBIERNOS REGIONALES",$A$8:$A$50,0),0))</f>
        <v>7225.2481750000061</v>
      </c>
      <c r="F7" s="38">
        <f ca="1">SUM(F8:OFFSET(F6,MATCH("GOBIERNOS REGIONALES",$A$8:$A$50,0),0))</f>
        <v>2343.4842573236001</v>
      </c>
      <c r="G7" s="38">
        <f ca="1">SUM(G8:OFFSET(G6,MATCH("GOBIERNOS REGIONALES",$A$8:$A$50,0),0))</f>
        <v>1291.6574464136006</v>
      </c>
      <c r="H7" s="38">
        <f ca="1">SUM(H8:OFFSET(H6,MATCH("GOBIERNOS REGIONALES",$A$8:$A$50,0),0))</f>
        <v>658.81479006999996</v>
      </c>
      <c r="I7" s="38">
        <f ca="1">SUM(I8:OFFSET(I6,MATCH("GOBIERNOS REGIONALES",$A$8:$A$50,0),0))</f>
        <v>393.01202083999988</v>
      </c>
      <c r="J7" s="39">
        <f ca="1">IFERROR(G7/E7,0)</f>
        <v>0.17876997649476581</v>
      </c>
      <c r="K7" s="39">
        <f ca="1">IFERROR(SUM(G7,H7)/E7,0)</f>
        <v>0.26995228250185316</v>
      </c>
      <c r="L7" s="40">
        <f ca="1">IFERROR(SUM(G7,H7,I7)/E7,0)</f>
        <v>0.32434654153919062</v>
      </c>
      <c r="M7" s="4"/>
    </row>
    <row r="8" spans="1:13" ht="25.5" x14ac:dyDescent="0.25">
      <c r="A8" s="17"/>
      <c r="B8" s="18">
        <v>36</v>
      </c>
      <c r="C8" s="19" t="s">
        <v>123</v>
      </c>
      <c r="D8" s="20">
        <v>6492.4721290000016</v>
      </c>
      <c r="E8" s="21">
        <v>7144.6608610000058</v>
      </c>
      <c r="F8" s="21">
        <f t="shared" ref="F8:F36" si="0">SUM(G8,H8,I8)</f>
        <v>2326.8724770624458</v>
      </c>
      <c r="G8" s="21">
        <v>1283.2411591024461</v>
      </c>
      <c r="H8" s="21">
        <v>654.99649338999996</v>
      </c>
      <c r="I8" s="21">
        <v>388.63482456999986</v>
      </c>
      <c r="J8" s="22">
        <f t="shared" ref="J8:J36" si="1">IFERROR(G8/E8,0)</f>
        <v>0.17960840746230139</v>
      </c>
      <c r="K8" s="22">
        <f t="shared" ref="K8:K36" si="2">IFERROR(SUM(G8,H8)/E8,0)</f>
        <v>0.27128476637324389</v>
      </c>
      <c r="L8" s="23">
        <f t="shared" ref="L8:L36" si="3">IFERROR(SUM(G8,H8,I8)/E8,0)</f>
        <v>0.32567990592303131</v>
      </c>
      <c r="M8" s="4"/>
    </row>
    <row r="9" spans="1:13" ht="38.25" x14ac:dyDescent="0.25">
      <c r="A9" s="17"/>
      <c r="B9" s="18">
        <v>202</v>
      </c>
      <c r="C9" s="19" t="s">
        <v>153</v>
      </c>
      <c r="D9" s="20">
        <v>74.33324300000001</v>
      </c>
      <c r="E9" s="21">
        <v>80.587314000000021</v>
      </c>
      <c r="F9" s="21">
        <f t="shared" si="0"/>
        <v>16.611780261154518</v>
      </c>
      <c r="G9" s="21">
        <v>8.4162873111545196</v>
      </c>
      <c r="H9" s="21">
        <v>3.8182966800000004</v>
      </c>
      <c r="I9" s="21">
        <v>4.3771962699999998</v>
      </c>
      <c r="J9" s="22">
        <f t="shared" si="1"/>
        <v>0.1044368758977935</v>
      </c>
      <c r="K9" s="22">
        <f t="shared" si="2"/>
        <v>0.15181774132780398</v>
      </c>
      <c r="L9" s="23">
        <f t="shared" si="3"/>
        <v>0.20613393643017452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915.02964900000006</v>
      </c>
      <c r="E10" s="38">
        <f ca="1">SUM(E11:OFFSET(E9,(MATCH("GOBIERNOS LOCALES",$A$8:$A$50,0)-MATCH("GOBIERNOS REGIONALES",$A$8:$A$50,0)),0))</f>
        <v>1226.3163689999997</v>
      </c>
      <c r="F10" s="38">
        <f ca="1">SUM(F11:OFFSET(F9,(MATCH("GOBIERNOS LOCALES",$A$8:$A$50,0)-MATCH("GOBIERNOS REGIONALES",$A$8:$A$50,0)),0))</f>
        <v>269.20030028626644</v>
      </c>
      <c r="G10" s="38">
        <f ca="1">SUM(G11:OFFSET(G9,(MATCH("GOBIERNOS LOCALES",$A$8:$A$50,0)-MATCH("GOBIERNOS REGIONALES",$A$8:$A$50,0)),0))</f>
        <v>109.44276008626639</v>
      </c>
      <c r="H10" s="38">
        <f ca="1">SUM(H11:OFFSET(H9,(MATCH("GOBIERNOS LOCALES",$A$8:$A$50,0)-MATCH("GOBIERNOS REGIONALES",$A$8:$A$50,0)),0))</f>
        <v>106.67949918999999</v>
      </c>
      <c r="I10" s="38">
        <f ca="1">SUM(I11:OFFSET(I9,(MATCH("GOBIERNOS LOCALES",$A$8:$A$50,0)-MATCH("GOBIERNOS REGIONALES",$A$8:$A$50,0)),0))</f>
        <v>53.07804101</v>
      </c>
      <c r="J10" s="39">
        <f t="shared" ca="1" si="1"/>
        <v>8.9245126994032989E-2</v>
      </c>
      <c r="K10" s="39">
        <f t="shared" ca="1" si="2"/>
        <v>0.17623695217613658</v>
      </c>
      <c r="L10" s="40">
        <f t="shared" ca="1" si="3"/>
        <v>0.2195194544339206</v>
      </c>
      <c r="M10" s="4"/>
    </row>
    <row r="11" spans="1:13" x14ac:dyDescent="0.25">
      <c r="A11" s="17"/>
      <c r="B11" s="18">
        <v>440</v>
      </c>
      <c r="C11" s="19" t="s">
        <v>206</v>
      </c>
      <c r="D11" s="20">
        <v>25.666318000000004</v>
      </c>
      <c r="E11" s="21">
        <v>53.283097000000012</v>
      </c>
      <c r="F11" s="21">
        <f t="shared" si="0"/>
        <v>13.163167289840327</v>
      </c>
      <c r="G11" s="21">
        <v>11.678060839840327</v>
      </c>
      <c r="H11" s="21">
        <v>1.6777529699999993</v>
      </c>
      <c r="I11" s="21">
        <v>-0.19264652000000002</v>
      </c>
      <c r="J11" s="22">
        <f t="shared" si="1"/>
        <v>0.21917008389809484</v>
      </c>
      <c r="K11" s="22">
        <f t="shared" si="2"/>
        <v>0.25065761117151891</v>
      </c>
      <c r="L11" s="23">
        <f t="shared" si="3"/>
        <v>0.24704208334287184</v>
      </c>
      <c r="M11" s="4"/>
    </row>
    <row r="12" spans="1:13" x14ac:dyDescent="0.25">
      <c r="A12" s="17"/>
      <c r="B12" s="18">
        <v>441</v>
      </c>
      <c r="C12" s="19" t="s">
        <v>207</v>
      </c>
      <c r="D12" s="20">
        <v>7.019464000000001</v>
      </c>
      <c r="E12" s="21">
        <v>19.843830999999998</v>
      </c>
      <c r="F12" s="21">
        <f t="shared" si="0"/>
        <v>0.69355657123618841</v>
      </c>
      <c r="G12" s="21">
        <v>9.3705951236188412E-2</v>
      </c>
      <c r="H12" s="21">
        <v>0.37172245999999998</v>
      </c>
      <c r="I12" s="21">
        <v>0.22812816000000002</v>
      </c>
      <c r="J12" s="22">
        <f t="shared" si="1"/>
        <v>4.7221703932163314E-3</v>
      </c>
      <c r="K12" s="22">
        <f t="shared" si="2"/>
        <v>2.3454564354846018E-2</v>
      </c>
      <c r="L12" s="23">
        <f t="shared" si="3"/>
        <v>3.4950739664946176E-2</v>
      </c>
      <c r="M12" s="4"/>
    </row>
    <row r="13" spans="1:13" x14ac:dyDescent="0.25">
      <c r="A13" s="17"/>
      <c r="B13" s="18">
        <v>442</v>
      </c>
      <c r="C13" s="19" t="s">
        <v>208</v>
      </c>
      <c r="D13" s="20">
        <v>15.732501000000006</v>
      </c>
      <c r="E13" s="21">
        <v>30.113227000000006</v>
      </c>
      <c r="F13" s="21">
        <f t="shared" si="0"/>
        <v>2.2976651643718444</v>
      </c>
      <c r="G13" s="21">
        <v>0.90490848437184468</v>
      </c>
      <c r="H13" s="21">
        <v>0.33041084000000009</v>
      </c>
      <c r="I13" s="21">
        <v>1.0623458399999999</v>
      </c>
      <c r="J13" s="22">
        <f t="shared" si="1"/>
        <v>3.0050199680420983E-2</v>
      </c>
      <c r="K13" s="22">
        <f t="shared" si="2"/>
        <v>4.1022482391935094E-2</v>
      </c>
      <c r="L13" s="23">
        <f t="shared" si="3"/>
        <v>7.630086155734303E-2</v>
      </c>
      <c r="M13" s="4"/>
    </row>
    <row r="14" spans="1:13" x14ac:dyDescent="0.25">
      <c r="A14" s="17"/>
      <c r="B14" s="18">
        <v>443</v>
      </c>
      <c r="C14" s="19" t="s">
        <v>209</v>
      </c>
      <c r="D14" s="20">
        <v>121.10658899999999</v>
      </c>
      <c r="E14" s="21">
        <v>60.889533999999998</v>
      </c>
      <c r="F14" s="21">
        <f t="shared" si="0"/>
        <v>5.1398449065895893</v>
      </c>
      <c r="G14" s="21">
        <v>1.8951020165895898</v>
      </c>
      <c r="H14" s="21">
        <v>1.4889208700000003</v>
      </c>
      <c r="I14" s="21">
        <v>1.7558220199999997</v>
      </c>
      <c r="J14" s="22">
        <f t="shared" si="1"/>
        <v>3.1123608477437024E-2</v>
      </c>
      <c r="K14" s="22">
        <f t="shared" si="2"/>
        <v>5.5576429384228659E-2</v>
      </c>
      <c r="L14" s="23">
        <f t="shared" si="3"/>
        <v>8.4412616897176274E-2</v>
      </c>
      <c r="M14" s="4"/>
    </row>
    <row r="15" spans="1:13" x14ac:dyDescent="0.25">
      <c r="A15" s="17"/>
      <c r="B15" s="18">
        <v>444</v>
      </c>
      <c r="C15" s="19" t="s">
        <v>210</v>
      </c>
      <c r="D15" s="20">
        <v>34.659816999999997</v>
      </c>
      <c r="E15" s="21">
        <v>38.397515999999996</v>
      </c>
      <c r="F15" s="21">
        <f t="shared" si="0"/>
        <v>14.523525443341597</v>
      </c>
      <c r="G15" s="21">
        <v>9.6845100833415927</v>
      </c>
      <c r="H15" s="21">
        <v>0.69214684999999998</v>
      </c>
      <c r="I15" s="21">
        <v>4.1468685100000036</v>
      </c>
      <c r="J15" s="22">
        <f t="shared" si="1"/>
        <v>0.25221709871392706</v>
      </c>
      <c r="K15" s="22">
        <f t="shared" si="2"/>
        <v>0.27024292231147434</v>
      </c>
      <c r="L15" s="23">
        <f t="shared" si="3"/>
        <v>0.37824127590288908</v>
      </c>
      <c r="M15" s="4"/>
    </row>
    <row r="16" spans="1:13" x14ac:dyDescent="0.25">
      <c r="A16" s="17"/>
      <c r="B16" s="18">
        <v>445</v>
      </c>
      <c r="C16" s="19" t="s">
        <v>211</v>
      </c>
      <c r="D16" s="20">
        <v>12.557455999999998</v>
      </c>
      <c r="E16" s="21">
        <v>29.689248000000003</v>
      </c>
      <c r="F16" s="21">
        <f t="shared" si="0"/>
        <v>4.2726247228866292</v>
      </c>
      <c r="G16" s="21">
        <v>2.6432742728866288</v>
      </c>
      <c r="H16" s="21">
        <v>1.0972432800000003</v>
      </c>
      <c r="I16" s="21">
        <v>0.53210717000000007</v>
      </c>
      <c r="J16" s="22">
        <f t="shared" si="1"/>
        <v>8.9031364919941E-2</v>
      </c>
      <c r="K16" s="22">
        <f t="shared" si="2"/>
        <v>0.12598896249870084</v>
      </c>
      <c r="L16" s="23">
        <f t="shared" si="3"/>
        <v>0.14391151715552475</v>
      </c>
      <c r="M16" s="4"/>
    </row>
    <row r="17" spans="1:13" x14ac:dyDescent="0.25">
      <c r="A17" s="17"/>
      <c r="B17" s="18">
        <v>446</v>
      </c>
      <c r="C17" s="19" t="s">
        <v>212</v>
      </c>
      <c r="D17" s="20">
        <v>116.050763</v>
      </c>
      <c r="E17" s="21">
        <v>180.781474</v>
      </c>
      <c r="F17" s="21">
        <f t="shared" si="0"/>
        <v>47.298799089834276</v>
      </c>
      <c r="G17" s="21">
        <v>3.520067139834282</v>
      </c>
      <c r="H17" s="21">
        <v>39.535865369999996</v>
      </c>
      <c r="I17" s="21">
        <v>4.2428665799999994</v>
      </c>
      <c r="J17" s="22">
        <f t="shared" si="1"/>
        <v>1.9471393068928523E-2</v>
      </c>
      <c r="K17" s="22">
        <f t="shared" si="2"/>
        <v>0.23816562370674263</v>
      </c>
      <c r="L17" s="23">
        <f t="shared" si="3"/>
        <v>0.26163521097208375</v>
      </c>
      <c r="M17" s="4"/>
    </row>
    <row r="18" spans="1:13" x14ac:dyDescent="0.25">
      <c r="A18" s="17"/>
      <c r="B18" s="18">
        <v>447</v>
      </c>
      <c r="C18" s="19" t="s">
        <v>213</v>
      </c>
      <c r="D18" s="20">
        <v>30.230563000000004</v>
      </c>
      <c r="E18" s="21">
        <v>47.405009000000021</v>
      </c>
      <c r="F18" s="21">
        <f t="shared" si="0"/>
        <v>15.566017317675673</v>
      </c>
      <c r="G18" s="21">
        <v>9.7081092376756715</v>
      </c>
      <c r="H18" s="21">
        <v>2.8351805600000008</v>
      </c>
      <c r="I18" s="21">
        <v>3.0227275200000006</v>
      </c>
      <c r="J18" s="22">
        <f t="shared" si="1"/>
        <v>0.2047907898862685</v>
      </c>
      <c r="K18" s="22">
        <f t="shared" si="2"/>
        <v>0.26459840557515069</v>
      </c>
      <c r="L18" s="23">
        <f t="shared" si="3"/>
        <v>0.32836229010473694</v>
      </c>
      <c r="M18" s="4"/>
    </row>
    <row r="19" spans="1:13" x14ac:dyDescent="0.25">
      <c r="A19" s="17"/>
      <c r="B19" s="18">
        <v>448</v>
      </c>
      <c r="C19" s="19" t="s">
        <v>214</v>
      </c>
      <c r="D19" s="20">
        <v>19.31841</v>
      </c>
      <c r="E19" s="21">
        <v>52.880124000000023</v>
      </c>
      <c r="F19" s="21">
        <f t="shared" si="0"/>
        <v>8.729669942550375</v>
      </c>
      <c r="G19" s="21">
        <v>6.7949581125503755</v>
      </c>
      <c r="H19" s="21">
        <v>0.57252068999999994</v>
      </c>
      <c r="I19" s="21">
        <v>1.3621911399999997</v>
      </c>
      <c r="J19" s="22">
        <f t="shared" si="1"/>
        <v>0.12849739370033195</v>
      </c>
      <c r="K19" s="22">
        <f t="shared" si="2"/>
        <v>0.13932415897039827</v>
      </c>
      <c r="L19" s="23">
        <f t="shared" si="3"/>
        <v>0.16508414281612446</v>
      </c>
      <c r="M19" s="4"/>
    </row>
    <row r="20" spans="1:13" x14ac:dyDescent="0.25">
      <c r="A20" s="17"/>
      <c r="B20" s="18">
        <v>449</v>
      </c>
      <c r="C20" s="19" t="s">
        <v>215</v>
      </c>
      <c r="D20" s="20">
        <v>3.8342249999999991</v>
      </c>
      <c r="E20" s="21">
        <v>16.249320999999998</v>
      </c>
      <c r="F20" s="21">
        <f t="shared" si="0"/>
        <v>2.7274690288597139</v>
      </c>
      <c r="G20" s="21">
        <v>1.9652725288597139</v>
      </c>
      <c r="H20" s="21">
        <v>0.54545488999999991</v>
      </c>
      <c r="I20" s="21">
        <v>0.21674161</v>
      </c>
      <c r="J20" s="22">
        <f t="shared" si="1"/>
        <v>0.12094490156602322</v>
      </c>
      <c r="K20" s="22">
        <f t="shared" si="2"/>
        <v>0.15451275895526428</v>
      </c>
      <c r="L20" s="23">
        <f t="shared" si="3"/>
        <v>0.16785126153023341</v>
      </c>
      <c r="M20" s="4"/>
    </row>
    <row r="21" spans="1:13" x14ac:dyDescent="0.25">
      <c r="A21" s="17"/>
      <c r="B21" s="18">
        <v>450</v>
      </c>
      <c r="C21" s="19" t="s">
        <v>216</v>
      </c>
      <c r="D21" s="20">
        <v>18.304376999999995</v>
      </c>
      <c r="E21" s="21">
        <v>36.464357999999997</v>
      </c>
      <c r="F21" s="21">
        <f t="shared" si="0"/>
        <v>7.2994245567066756</v>
      </c>
      <c r="G21" s="21">
        <v>0.61806694670667639</v>
      </c>
      <c r="H21" s="21">
        <v>0.1785747</v>
      </c>
      <c r="I21" s="21">
        <v>6.5027829099999996</v>
      </c>
      <c r="J21" s="22">
        <f t="shared" si="1"/>
        <v>1.6949892459553969E-2</v>
      </c>
      <c r="K21" s="22">
        <f t="shared" si="2"/>
        <v>2.1847132114781134E-2</v>
      </c>
      <c r="L21" s="23">
        <f t="shared" si="3"/>
        <v>0.20017970854461983</v>
      </c>
      <c r="M21" s="4"/>
    </row>
    <row r="22" spans="1:13" x14ac:dyDescent="0.25">
      <c r="A22" s="17"/>
      <c r="B22" s="18">
        <v>451</v>
      </c>
      <c r="C22" s="19" t="s">
        <v>217</v>
      </c>
      <c r="D22" s="20">
        <v>38.921268000000005</v>
      </c>
      <c r="E22" s="21">
        <v>72.940453000000005</v>
      </c>
      <c r="F22" s="21">
        <f t="shared" si="0"/>
        <v>6.1285666863984805</v>
      </c>
      <c r="G22" s="21">
        <v>2.0560636763984803</v>
      </c>
      <c r="H22" s="21">
        <v>1.4782015800000001</v>
      </c>
      <c r="I22" s="21">
        <v>2.5943014300000002</v>
      </c>
      <c r="J22" s="22">
        <f t="shared" si="1"/>
        <v>2.8188249343591001E-2</v>
      </c>
      <c r="K22" s="22">
        <f t="shared" si="2"/>
        <v>4.8454117174162335E-2</v>
      </c>
      <c r="L22" s="23">
        <f t="shared" si="3"/>
        <v>8.4021505684897246E-2</v>
      </c>
      <c r="M22" s="4"/>
    </row>
    <row r="23" spans="1:13" x14ac:dyDescent="0.25">
      <c r="A23" s="17"/>
      <c r="B23" s="18">
        <v>452</v>
      </c>
      <c r="C23" s="19" t="s">
        <v>218</v>
      </c>
      <c r="D23" s="20">
        <v>4.4454980000000006</v>
      </c>
      <c r="E23" s="21">
        <v>35.293426000000004</v>
      </c>
      <c r="F23" s="21">
        <f t="shared" si="0"/>
        <v>5.4225155671645826</v>
      </c>
      <c r="G23" s="21">
        <v>3.3416773371645832</v>
      </c>
      <c r="H23" s="21">
        <v>1.0559994700000002</v>
      </c>
      <c r="I23" s="21">
        <v>1.0248387600000002</v>
      </c>
      <c r="J23" s="22">
        <f t="shared" si="1"/>
        <v>9.4682713351902495E-2</v>
      </c>
      <c r="K23" s="22">
        <f t="shared" si="2"/>
        <v>0.12460328467869859</v>
      </c>
      <c r="L23" s="23">
        <f t="shared" si="3"/>
        <v>0.15364095192018429</v>
      </c>
      <c r="M23" s="4"/>
    </row>
    <row r="24" spans="1:13" x14ac:dyDescent="0.25">
      <c r="A24" s="17"/>
      <c r="B24" s="18">
        <v>453</v>
      </c>
      <c r="C24" s="19" t="s">
        <v>219</v>
      </c>
      <c r="D24" s="20">
        <v>14.620632999999998</v>
      </c>
      <c r="E24" s="21">
        <v>26.412014000000003</v>
      </c>
      <c r="F24" s="21">
        <f t="shared" si="0"/>
        <v>9.6582191246450044</v>
      </c>
      <c r="G24" s="21">
        <v>7.5144114246450044</v>
      </c>
      <c r="H24" s="21">
        <v>1.18978461</v>
      </c>
      <c r="I24" s="21">
        <v>0.95402308999999985</v>
      </c>
      <c r="J24" s="22">
        <f t="shared" si="1"/>
        <v>0.28450732400206225</v>
      </c>
      <c r="K24" s="22">
        <f t="shared" si="2"/>
        <v>0.32955442302298504</v>
      </c>
      <c r="L24" s="23">
        <f t="shared" si="3"/>
        <v>0.36567522357988314</v>
      </c>
      <c r="M24" s="4"/>
    </row>
    <row r="25" spans="1:13" x14ac:dyDescent="0.25">
      <c r="A25" s="17"/>
      <c r="B25" s="18">
        <v>454</v>
      </c>
      <c r="C25" s="19" t="s">
        <v>220</v>
      </c>
      <c r="D25" s="20">
        <v>9.9275739999999999</v>
      </c>
      <c r="E25" s="21">
        <v>20.715062000000003</v>
      </c>
      <c r="F25" s="21">
        <f t="shared" si="0"/>
        <v>1.9378482820049237</v>
      </c>
      <c r="G25" s="21">
        <v>0.62868949200492352</v>
      </c>
      <c r="H25" s="21">
        <v>0.67827635999999991</v>
      </c>
      <c r="I25" s="21">
        <v>0.63088243000000011</v>
      </c>
      <c r="J25" s="22">
        <f t="shared" si="1"/>
        <v>3.034938983069051E-2</v>
      </c>
      <c r="K25" s="22">
        <f t="shared" si="2"/>
        <v>6.3092538752957783E-2</v>
      </c>
      <c r="L25" s="23">
        <f t="shared" si="3"/>
        <v>9.3547790588554516E-2</v>
      </c>
      <c r="M25" s="4"/>
    </row>
    <row r="26" spans="1:13" x14ac:dyDescent="0.25">
      <c r="A26" s="17"/>
      <c r="B26" s="18">
        <v>455</v>
      </c>
      <c r="C26" s="19" t="s">
        <v>221</v>
      </c>
      <c r="D26" s="20">
        <v>14.856515000000002</v>
      </c>
      <c r="E26" s="21">
        <v>27.013929999999998</v>
      </c>
      <c r="F26" s="21">
        <f t="shared" si="0"/>
        <v>3.5836759512389307</v>
      </c>
      <c r="G26" s="21">
        <v>1.4020592412389306</v>
      </c>
      <c r="H26" s="21">
        <v>0.91504210999999991</v>
      </c>
      <c r="I26" s="21">
        <v>1.2665746</v>
      </c>
      <c r="J26" s="22">
        <f t="shared" si="1"/>
        <v>5.1901342797546698E-2</v>
      </c>
      <c r="K26" s="22">
        <f t="shared" si="2"/>
        <v>8.5774315371326224E-2</v>
      </c>
      <c r="L26" s="23">
        <f t="shared" si="3"/>
        <v>0.13266029604870269</v>
      </c>
      <c r="M26" s="4"/>
    </row>
    <row r="27" spans="1:13" x14ac:dyDescent="0.25">
      <c r="A27" s="17"/>
      <c r="B27" s="18">
        <v>456</v>
      </c>
      <c r="C27" s="19" t="s">
        <v>222</v>
      </c>
      <c r="D27" s="20">
        <v>32.44853100000001</v>
      </c>
      <c r="E27" s="21">
        <v>42.362850999999992</v>
      </c>
      <c r="F27" s="21">
        <f t="shared" si="0"/>
        <v>4.4546201417414881</v>
      </c>
      <c r="G27" s="21">
        <v>0.19811142174148699</v>
      </c>
      <c r="H27" s="21">
        <v>0.20320971999999995</v>
      </c>
      <c r="I27" s="21">
        <v>4.0532990000000009</v>
      </c>
      <c r="J27" s="22">
        <f t="shared" si="1"/>
        <v>4.6765365659994654E-3</v>
      </c>
      <c r="K27" s="22">
        <f t="shared" si="2"/>
        <v>9.473421459322626E-3</v>
      </c>
      <c r="L27" s="23">
        <f t="shared" si="3"/>
        <v>0.10515392700414543</v>
      </c>
      <c r="M27" s="4"/>
    </row>
    <row r="28" spans="1:13" x14ac:dyDescent="0.25">
      <c r="A28" s="17"/>
      <c r="B28" s="18">
        <v>457</v>
      </c>
      <c r="C28" s="19" t="s">
        <v>223</v>
      </c>
      <c r="D28" s="20">
        <v>19.622557</v>
      </c>
      <c r="E28" s="21">
        <v>21.861769999999996</v>
      </c>
      <c r="F28" s="21">
        <f t="shared" si="0"/>
        <v>3.8839993383110891</v>
      </c>
      <c r="G28" s="21">
        <v>1.7826669483110891</v>
      </c>
      <c r="H28" s="21">
        <v>1.3382999600000001</v>
      </c>
      <c r="I28" s="21">
        <v>0.76303242999999998</v>
      </c>
      <c r="J28" s="22">
        <f t="shared" si="1"/>
        <v>8.1542663211217087E-2</v>
      </c>
      <c r="K28" s="22">
        <f t="shared" si="2"/>
        <v>0.14275911366330768</v>
      </c>
      <c r="L28" s="23">
        <f t="shared" si="3"/>
        <v>0.17766170526499409</v>
      </c>
      <c r="M28" s="4"/>
    </row>
    <row r="29" spans="1:13" x14ac:dyDescent="0.25">
      <c r="A29" s="17"/>
      <c r="B29" s="18">
        <v>458</v>
      </c>
      <c r="C29" s="19" t="s">
        <v>224</v>
      </c>
      <c r="D29" s="20">
        <v>105.37373500000001</v>
      </c>
      <c r="E29" s="21">
        <v>82.674856999999989</v>
      </c>
      <c r="F29" s="21">
        <f t="shared" si="0"/>
        <v>7.265467916872506</v>
      </c>
      <c r="G29" s="21">
        <v>2.1734931668725039</v>
      </c>
      <c r="H29" s="21">
        <v>2.5535735500000007</v>
      </c>
      <c r="I29" s="21">
        <v>2.5384012000000005</v>
      </c>
      <c r="J29" s="22">
        <f t="shared" si="1"/>
        <v>2.6289651361265785E-2</v>
      </c>
      <c r="K29" s="22">
        <f t="shared" si="2"/>
        <v>5.7176593808592927E-2</v>
      </c>
      <c r="L29" s="23">
        <f t="shared" si="3"/>
        <v>8.7880017946357095E-2</v>
      </c>
      <c r="M29" s="4"/>
    </row>
    <row r="30" spans="1:13" x14ac:dyDescent="0.25">
      <c r="A30" s="17"/>
      <c r="B30" s="18">
        <v>459</v>
      </c>
      <c r="C30" s="19" t="s">
        <v>225</v>
      </c>
      <c r="D30" s="20">
        <v>85.039578000000006</v>
      </c>
      <c r="E30" s="21">
        <v>176.92867799999996</v>
      </c>
      <c r="F30" s="21">
        <f t="shared" si="0"/>
        <v>54.711498580745406</v>
      </c>
      <c r="G30" s="21">
        <v>10.015694610745413</v>
      </c>
      <c r="H30" s="21">
        <v>45.296620229999995</v>
      </c>
      <c r="I30" s="21">
        <v>-0.60081625999999988</v>
      </c>
      <c r="J30" s="22">
        <f t="shared" si="1"/>
        <v>5.6608655668276768E-2</v>
      </c>
      <c r="K30" s="22">
        <f t="shared" si="2"/>
        <v>0.31262492585145196</v>
      </c>
      <c r="L30" s="23">
        <f t="shared" si="3"/>
        <v>0.30922911536560183</v>
      </c>
      <c r="M30" s="4"/>
    </row>
    <row r="31" spans="1:13" x14ac:dyDescent="0.25">
      <c r="A31" s="17"/>
      <c r="B31" s="18">
        <v>460</v>
      </c>
      <c r="C31" s="19" t="s">
        <v>226</v>
      </c>
      <c r="D31" s="20">
        <v>14.977709999999998</v>
      </c>
      <c r="E31" s="21">
        <v>24.275001000000003</v>
      </c>
      <c r="F31" s="21">
        <f t="shared" si="0"/>
        <v>3.9422835834494654</v>
      </c>
      <c r="G31" s="21">
        <v>2.1621591534494655</v>
      </c>
      <c r="H31" s="21">
        <v>0.87699081999999984</v>
      </c>
      <c r="I31" s="21">
        <v>0.90313361000000003</v>
      </c>
      <c r="J31" s="22">
        <f t="shared" si="1"/>
        <v>8.9069374433783349E-2</v>
      </c>
      <c r="K31" s="22">
        <f t="shared" si="2"/>
        <v>0.12519669817725093</v>
      </c>
      <c r="L31" s="23">
        <f t="shared" si="3"/>
        <v>0.16240096482177138</v>
      </c>
      <c r="M31" s="4"/>
    </row>
    <row r="32" spans="1:13" x14ac:dyDescent="0.25">
      <c r="A32" s="17"/>
      <c r="B32" s="18">
        <v>461</v>
      </c>
      <c r="C32" s="19" t="s">
        <v>227</v>
      </c>
      <c r="D32" s="20">
        <v>25.779995000000003</v>
      </c>
      <c r="E32" s="21">
        <v>42.605777000000003</v>
      </c>
      <c r="F32" s="21">
        <f t="shared" si="0"/>
        <v>7.2642596771298864</v>
      </c>
      <c r="G32" s="21">
        <v>5.7783888071298861</v>
      </c>
      <c r="H32" s="21">
        <v>9.7328299999999993E-2</v>
      </c>
      <c r="I32" s="21">
        <v>1.3885425700000003</v>
      </c>
      <c r="J32" s="22">
        <f t="shared" si="1"/>
        <v>0.13562453765670993</v>
      </c>
      <c r="K32" s="22">
        <f t="shared" si="2"/>
        <v>0.13790892974748203</v>
      </c>
      <c r="L32" s="23">
        <f t="shared" si="3"/>
        <v>0.17049940615165604</v>
      </c>
      <c r="M32" s="4"/>
    </row>
    <row r="33" spans="1:13" x14ac:dyDescent="0.25">
      <c r="A33" s="17"/>
      <c r="B33" s="18">
        <v>462</v>
      </c>
      <c r="C33" s="19" t="s">
        <v>228</v>
      </c>
      <c r="D33" s="20">
        <v>44.046073</v>
      </c>
      <c r="E33" s="21">
        <v>49.776151000000013</v>
      </c>
      <c r="F33" s="21">
        <f t="shared" si="0"/>
        <v>26.985359141297415</v>
      </c>
      <c r="G33" s="21">
        <v>13.790581921297417</v>
      </c>
      <c r="H33" s="21">
        <v>0.63125442999999992</v>
      </c>
      <c r="I33" s="21">
        <v>12.56352279</v>
      </c>
      <c r="J33" s="22">
        <f t="shared" si="1"/>
        <v>0.27705199466502367</v>
      </c>
      <c r="K33" s="22">
        <f t="shared" si="2"/>
        <v>0.28973385972124305</v>
      </c>
      <c r="L33" s="23">
        <f t="shared" si="3"/>
        <v>0.5421343072769409</v>
      </c>
      <c r="M33" s="4"/>
    </row>
    <row r="34" spans="1:13" x14ac:dyDescent="0.25">
      <c r="A34" s="17"/>
      <c r="B34" s="18">
        <v>463</v>
      </c>
      <c r="C34" s="19" t="s">
        <v>229</v>
      </c>
      <c r="D34" s="20">
        <v>10.427686</v>
      </c>
      <c r="E34" s="21">
        <v>36.127847000000003</v>
      </c>
      <c r="F34" s="21">
        <f t="shared" si="0"/>
        <v>11.870938276953012</v>
      </c>
      <c r="G34" s="21">
        <v>8.9100572769530118</v>
      </c>
      <c r="H34" s="21">
        <v>0.94611857999999993</v>
      </c>
      <c r="I34" s="21">
        <v>2.0147624200000003</v>
      </c>
      <c r="J34" s="22">
        <f t="shared" si="1"/>
        <v>0.24662574763874004</v>
      </c>
      <c r="K34" s="22">
        <f t="shared" si="2"/>
        <v>0.27281381746753441</v>
      </c>
      <c r="L34" s="23">
        <f t="shared" si="3"/>
        <v>0.32858139254611579</v>
      </c>
      <c r="M34" s="4"/>
    </row>
    <row r="35" spans="1:13" x14ac:dyDescent="0.25">
      <c r="A35" s="17"/>
      <c r="B35" s="18">
        <v>464</v>
      </c>
      <c r="C35" s="19" t="s">
        <v>230</v>
      </c>
      <c r="D35" s="20">
        <v>90.061813000000001</v>
      </c>
      <c r="E35" s="21">
        <v>1.3318130000000001</v>
      </c>
      <c r="F35" s="21">
        <f t="shared" si="0"/>
        <v>0.37928398442130329</v>
      </c>
      <c r="G35" s="21">
        <v>0.18266999442130327</v>
      </c>
      <c r="H35" s="21">
        <v>9.3005990000000011E-2</v>
      </c>
      <c r="I35" s="21">
        <v>0.10360800000000001</v>
      </c>
      <c r="J35" s="22">
        <f t="shared" si="1"/>
        <v>0.13715889124171582</v>
      </c>
      <c r="K35" s="22">
        <f t="shared" si="2"/>
        <v>0.20699301209802218</v>
      </c>
      <c r="L35" s="23">
        <f t="shared" si="3"/>
        <v>0.28478771751086923</v>
      </c>
      <c r="M35" s="4"/>
    </row>
    <row r="36" spans="1:13" ht="15.75" thickBot="1" x14ac:dyDescent="0.3">
      <c r="A36" s="41" t="s">
        <v>232</v>
      </c>
      <c r="B36" s="58"/>
      <c r="C36" s="43"/>
      <c r="D36" s="44">
        <v>1051.824945999997</v>
      </c>
      <c r="E36" s="45">
        <v>1419.2715259999952</v>
      </c>
      <c r="F36" s="45">
        <f t="shared" si="0"/>
        <v>254.34462895685073</v>
      </c>
      <c r="G36" s="45">
        <v>100.40400799685055</v>
      </c>
      <c r="H36" s="45">
        <v>68.530039290000047</v>
      </c>
      <c r="I36" s="45">
        <v>85.410581670000099</v>
      </c>
      <c r="J36" s="46">
        <f t="shared" si="1"/>
        <v>7.0743339915952691E-2</v>
      </c>
      <c r="K36" s="46">
        <f t="shared" si="2"/>
        <v>0.11902870183196446</v>
      </c>
      <c r="L36" s="47">
        <f t="shared" si="3"/>
        <v>0.17920787128991664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61</v>
      </c>
      <c r="B1" s="51" t="s">
        <v>38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961</v>
      </c>
      <c r="N2" s="72" t="s">
        <v>1018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8533.6599669999996</v>
      </c>
      <c r="E6" s="14">
        <f ca="1">SUM(E7:OFFSET(E7,50,0))</f>
        <v>9870.8360700000012</v>
      </c>
      <c r="F6" s="14">
        <f ca="1">SUM(F7:OFFSET(F7,50,0))</f>
        <v>2867.0291865667173</v>
      </c>
      <c r="G6" s="14">
        <f ca="1">SUM(G7:OFFSET(G7,50,0))</f>
        <v>1501.5042144967174</v>
      </c>
      <c r="H6" s="14">
        <f ca="1">SUM(H7:OFFSET(H7,50,0))</f>
        <v>834.02432855000006</v>
      </c>
      <c r="I6" s="14">
        <f ca="1">SUM(I7:OFFSET(I7,50,0))</f>
        <v>531.50064352000004</v>
      </c>
      <c r="J6" s="15">
        <f ca="1">IFERROR(G6/E6,0)</f>
        <v>0.15211520116924779</v>
      </c>
      <c r="K6" s="15">
        <f ca="1">IFERROR(SUM(G6,H6)/E6,0)</f>
        <v>0.23660898899384894</v>
      </c>
      <c r="L6" s="16">
        <f ca="1">IFERROR(SUM(G6,H6,I6)/E6,0)</f>
        <v>0.29045454369162849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392.94763499999999</v>
      </c>
      <c r="E7" s="21">
        <v>362.79088499999983</v>
      </c>
      <c r="F7" s="21">
        <f t="shared" ref="F7:F31" si="0">SUM(G7,H7,I7)</f>
        <v>141.14100711684554</v>
      </c>
      <c r="G7" s="21">
        <v>54.849606696845512</v>
      </c>
      <c r="H7" s="21">
        <v>79.059686000000028</v>
      </c>
      <c r="I7" s="21">
        <v>7.2317144199999976</v>
      </c>
      <c r="J7" s="22">
        <f t="shared" ref="J7:J31" si="1">IFERROR(G7/E7,0)</f>
        <v>0.15118794039394221</v>
      </c>
      <c r="K7" s="22">
        <f t="shared" ref="K7:K31" si="2">IFERROR(SUM(G7,H7)/E7,0)</f>
        <v>0.36910875723034109</v>
      </c>
      <c r="L7" s="23">
        <f t="shared" ref="L7:L31" si="3">IFERROR(SUM(G7,H7,I7)/E7,0)</f>
        <v>0.38904231873644124</v>
      </c>
      <c r="M7" s="4"/>
      <c r="N7" t="s">
        <v>261</v>
      </c>
      <c r="O7" s="5">
        <v>143.35548107394558</v>
      </c>
      <c r="P7" s="71">
        <v>0.47161260583233788</v>
      </c>
    </row>
    <row r="8" spans="1:16" x14ac:dyDescent="0.25">
      <c r="A8" s="17"/>
      <c r="B8" s="55">
        <v>2</v>
      </c>
      <c r="C8" s="19" t="s">
        <v>250</v>
      </c>
      <c r="D8" s="20">
        <v>213.27397000000005</v>
      </c>
      <c r="E8" s="21">
        <v>234.81260300000005</v>
      </c>
      <c r="F8" s="21">
        <f t="shared" si="0"/>
        <v>61.110699327817386</v>
      </c>
      <c r="G8" s="21">
        <v>38.295451837817382</v>
      </c>
      <c r="H8" s="21">
        <v>7.3509467900000001</v>
      </c>
      <c r="I8" s="21">
        <v>15.464300699999999</v>
      </c>
      <c r="J8" s="22">
        <f t="shared" si="1"/>
        <v>0.16308942258017289</v>
      </c>
      <c r="K8" s="22">
        <f t="shared" si="2"/>
        <v>0.19439501136068651</v>
      </c>
      <c r="L8" s="23">
        <f t="shared" si="3"/>
        <v>0.2602530637072209</v>
      </c>
      <c r="M8" s="4"/>
      <c r="N8" t="s">
        <v>265</v>
      </c>
      <c r="O8" s="5">
        <v>131.29169989079705</v>
      </c>
      <c r="P8" s="71">
        <v>0.46719931879668852</v>
      </c>
    </row>
    <row r="9" spans="1:16" x14ac:dyDescent="0.25">
      <c r="A9" s="17"/>
      <c r="B9" s="55">
        <v>3</v>
      </c>
      <c r="C9" s="19" t="s">
        <v>251</v>
      </c>
      <c r="D9" s="20">
        <v>202.23443300000002</v>
      </c>
      <c r="E9" s="21">
        <v>259.7787459999999</v>
      </c>
      <c r="F9" s="21">
        <f t="shared" si="0"/>
        <v>79.952574214785272</v>
      </c>
      <c r="G9" s="21">
        <v>37.464327364785277</v>
      </c>
      <c r="H9" s="21">
        <v>13.371848980000005</v>
      </c>
      <c r="I9" s="21">
        <v>29.116397869999986</v>
      </c>
      <c r="J9" s="22">
        <f t="shared" si="1"/>
        <v>0.14421629152365409</v>
      </c>
      <c r="K9" s="22">
        <f t="shared" si="2"/>
        <v>0.19569028308722877</v>
      </c>
      <c r="L9" s="23">
        <f t="shared" si="3"/>
        <v>0.3077718075318806</v>
      </c>
      <c r="M9" s="4"/>
      <c r="N9" t="s">
        <v>256</v>
      </c>
      <c r="O9" s="5">
        <v>461.54961893246838</v>
      </c>
      <c r="P9" s="71">
        <v>0.39669218465056227</v>
      </c>
    </row>
    <row r="10" spans="1:16" x14ac:dyDescent="0.25">
      <c r="A10" s="17"/>
      <c r="B10" s="55">
        <v>4</v>
      </c>
      <c r="C10" s="19" t="s">
        <v>252</v>
      </c>
      <c r="D10" s="20">
        <v>608.60581600000012</v>
      </c>
      <c r="E10" s="21">
        <v>428.98098500000026</v>
      </c>
      <c r="F10" s="21">
        <f t="shared" si="0"/>
        <v>117.91124119702943</v>
      </c>
      <c r="G10" s="21">
        <v>35.93030422702941</v>
      </c>
      <c r="H10" s="21">
        <v>16.017301310000001</v>
      </c>
      <c r="I10" s="21">
        <v>65.963635660000008</v>
      </c>
      <c r="J10" s="22">
        <f t="shared" si="1"/>
        <v>8.37573353677422E-2</v>
      </c>
      <c r="K10" s="22">
        <f t="shared" si="2"/>
        <v>0.1210953570285391</v>
      </c>
      <c r="L10" s="23">
        <f t="shared" si="3"/>
        <v>0.27486356113670019</v>
      </c>
      <c r="M10" s="4"/>
      <c r="N10" t="s">
        <v>253</v>
      </c>
      <c r="O10" s="5">
        <v>190.1517295696168</v>
      </c>
      <c r="P10" s="71">
        <v>0.38938124187195433</v>
      </c>
    </row>
    <row r="11" spans="1:16" x14ac:dyDescent="0.25">
      <c r="A11" s="17"/>
      <c r="B11" s="55">
        <v>5</v>
      </c>
      <c r="C11" s="19" t="s">
        <v>253</v>
      </c>
      <c r="D11" s="20">
        <v>468.24198100000007</v>
      </c>
      <c r="E11" s="21">
        <v>488.34332299999971</v>
      </c>
      <c r="F11" s="21">
        <f t="shared" si="0"/>
        <v>190.1517295696168</v>
      </c>
      <c r="G11" s="21">
        <v>99.613517779616814</v>
      </c>
      <c r="H11" s="21">
        <v>39.676983540000002</v>
      </c>
      <c r="I11" s="21">
        <v>50.861228249999989</v>
      </c>
      <c r="J11" s="22">
        <f t="shared" si="1"/>
        <v>0.2039825530277945</v>
      </c>
      <c r="K11" s="22">
        <f t="shared" si="2"/>
        <v>0.28523068660778411</v>
      </c>
      <c r="L11" s="23">
        <f t="shared" si="3"/>
        <v>0.38938124187195433</v>
      </c>
      <c r="M11" s="4"/>
      <c r="N11" t="s">
        <v>249</v>
      </c>
      <c r="O11" s="5">
        <v>141.14100711684554</v>
      </c>
      <c r="P11" s="71">
        <v>0.38904231873644124</v>
      </c>
    </row>
    <row r="12" spans="1:16" x14ac:dyDescent="0.25">
      <c r="A12" s="17"/>
      <c r="B12" s="55">
        <v>6</v>
      </c>
      <c r="C12" s="19" t="s">
        <v>254</v>
      </c>
      <c r="D12" s="20">
        <v>897.44205599999987</v>
      </c>
      <c r="E12" s="21">
        <v>674.75558500000056</v>
      </c>
      <c r="F12" s="21">
        <f t="shared" si="0"/>
        <v>197.04526631237982</v>
      </c>
      <c r="G12" s="21">
        <v>149.16475615237982</v>
      </c>
      <c r="H12" s="21">
        <v>22.845910559999997</v>
      </c>
      <c r="I12" s="21">
        <v>25.0345996</v>
      </c>
      <c r="J12" s="22">
        <f t="shared" si="1"/>
        <v>0.22106487070037323</v>
      </c>
      <c r="K12" s="22">
        <f t="shared" si="2"/>
        <v>0.25492292399829442</v>
      </c>
      <c r="L12" s="23">
        <f t="shared" si="3"/>
        <v>0.29202465410105449</v>
      </c>
      <c r="M12" s="4"/>
      <c r="N12" t="s">
        <v>257</v>
      </c>
      <c r="O12" s="5">
        <v>155.89358240447552</v>
      </c>
      <c r="P12" s="71">
        <v>0.3692365268499832</v>
      </c>
    </row>
    <row r="13" spans="1:16" x14ac:dyDescent="0.25">
      <c r="A13" s="17"/>
      <c r="B13" s="55">
        <v>7</v>
      </c>
      <c r="C13" s="19" t="s">
        <v>255</v>
      </c>
      <c r="D13" s="20">
        <v>117.76320400000002</v>
      </c>
      <c r="E13" s="21">
        <v>36.910888</v>
      </c>
      <c r="F13" s="21">
        <f t="shared" si="0"/>
        <v>10.037332636438476</v>
      </c>
      <c r="G13" s="21">
        <v>1.820801836438477</v>
      </c>
      <c r="H13" s="21">
        <v>6.4121941899999992</v>
      </c>
      <c r="I13" s="21">
        <v>1.80433661</v>
      </c>
      <c r="J13" s="22">
        <f t="shared" si="1"/>
        <v>4.932966761564981E-2</v>
      </c>
      <c r="K13" s="22">
        <f t="shared" si="2"/>
        <v>0.22305060843939806</v>
      </c>
      <c r="L13" s="23">
        <f t="shared" si="3"/>
        <v>0.27193419558040643</v>
      </c>
      <c r="M13" s="4"/>
      <c r="N13" t="s">
        <v>251</v>
      </c>
      <c r="O13" s="5">
        <v>79.952574214785272</v>
      </c>
      <c r="P13" s="71">
        <v>0.3077718075318806</v>
      </c>
    </row>
    <row r="14" spans="1:16" x14ac:dyDescent="0.25">
      <c r="A14" s="17"/>
      <c r="B14" s="55">
        <v>8</v>
      </c>
      <c r="C14" s="19" t="s">
        <v>256</v>
      </c>
      <c r="D14" s="20">
        <v>844.81578899999943</v>
      </c>
      <c r="E14" s="21">
        <v>1163.4956190000003</v>
      </c>
      <c r="F14" s="21">
        <f t="shared" si="0"/>
        <v>461.54961893246838</v>
      </c>
      <c r="G14" s="21">
        <v>272.74416500246843</v>
      </c>
      <c r="H14" s="21">
        <v>147.00042568999996</v>
      </c>
      <c r="I14" s="21">
        <v>41.805028239999992</v>
      </c>
      <c r="J14" s="22">
        <f t="shared" si="1"/>
        <v>0.23441787020812871</v>
      </c>
      <c r="K14" s="22">
        <f t="shared" si="2"/>
        <v>0.36076164262073451</v>
      </c>
      <c r="L14" s="23">
        <f t="shared" si="3"/>
        <v>0.39669218465056227</v>
      </c>
      <c r="M14" s="4"/>
      <c r="N14" t="s">
        <v>269</v>
      </c>
      <c r="O14" s="5">
        <v>239.4328743858236</v>
      </c>
      <c r="P14" s="71">
        <v>0.29267196885857977</v>
      </c>
    </row>
    <row r="15" spans="1:16" x14ac:dyDescent="0.25">
      <c r="A15" s="17"/>
      <c r="B15" s="55">
        <v>9</v>
      </c>
      <c r="C15" s="19" t="s">
        <v>257</v>
      </c>
      <c r="D15" s="20">
        <v>360.33294599999988</v>
      </c>
      <c r="E15" s="21">
        <v>422.20520199999982</v>
      </c>
      <c r="F15" s="21">
        <f t="shared" si="0"/>
        <v>155.89358240447552</v>
      </c>
      <c r="G15" s="21">
        <v>44.203484584475518</v>
      </c>
      <c r="H15" s="21">
        <v>50.794493229999993</v>
      </c>
      <c r="I15" s="21">
        <v>60.895604590000005</v>
      </c>
      <c r="J15" s="22">
        <f t="shared" si="1"/>
        <v>0.1046966839230833</v>
      </c>
      <c r="K15" s="22">
        <f t="shared" si="2"/>
        <v>0.22500428077263615</v>
      </c>
      <c r="L15" s="23">
        <f t="shared" si="3"/>
        <v>0.3692365268499832</v>
      </c>
      <c r="M15" s="4"/>
      <c r="N15" t="s">
        <v>254</v>
      </c>
      <c r="O15" s="5">
        <v>197.04526631237982</v>
      </c>
      <c r="P15" s="71">
        <v>0.29202465410105449</v>
      </c>
    </row>
    <row r="16" spans="1:16" x14ac:dyDescent="0.25">
      <c r="A16" s="17"/>
      <c r="B16" s="55">
        <v>10</v>
      </c>
      <c r="C16" s="19" t="s">
        <v>258</v>
      </c>
      <c r="D16" s="20">
        <v>200.71596600000001</v>
      </c>
      <c r="E16" s="21">
        <v>346.79059999999998</v>
      </c>
      <c r="F16" s="21">
        <f t="shared" si="0"/>
        <v>63.382219278708128</v>
      </c>
      <c r="G16" s="21">
        <v>41.491413268708129</v>
      </c>
      <c r="H16" s="21">
        <v>6.0566749500000006</v>
      </c>
      <c r="I16" s="21">
        <v>15.834131059999995</v>
      </c>
      <c r="J16" s="22">
        <f t="shared" si="1"/>
        <v>0.11964399631566752</v>
      </c>
      <c r="K16" s="22">
        <f t="shared" si="2"/>
        <v>0.1371089303421377</v>
      </c>
      <c r="L16" s="23">
        <f t="shared" si="3"/>
        <v>0.18276798528768695</v>
      </c>
      <c r="M16" s="4"/>
      <c r="N16" t="s">
        <v>260</v>
      </c>
      <c r="O16" s="5">
        <v>100.07830863173652</v>
      </c>
      <c r="P16" s="71">
        <v>0.28402716939402867</v>
      </c>
    </row>
    <row r="17" spans="1:16" x14ac:dyDescent="0.25">
      <c r="A17" s="17"/>
      <c r="B17" s="55">
        <v>11</v>
      </c>
      <c r="C17" s="19" t="s">
        <v>259</v>
      </c>
      <c r="D17" s="20">
        <v>62.982686999999991</v>
      </c>
      <c r="E17" s="21">
        <v>92.065764999999985</v>
      </c>
      <c r="F17" s="21">
        <f t="shared" si="0"/>
        <v>19.825723250260591</v>
      </c>
      <c r="G17" s="21">
        <v>15.259298810260589</v>
      </c>
      <c r="H17" s="21">
        <v>2.7839534399999999</v>
      </c>
      <c r="I17" s="21">
        <v>1.7824710000000001</v>
      </c>
      <c r="J17" s="22">
        <f t="shared" si="1"/>
        <v>0.16574346403639389</v>
      </c>
      <c r="K17" s="22">
        <f t="shared" si="2"/>
        <v>0.19598221174027711</v>
      </c>
      <c r="L17" s="23">
        <f t="shared" si="3"/>
        <v>0.2153430566754167</v>
      </c>
      <c r="M17" s="4"/>
      <c r="N17" t="s">
        <v>252</v>
      </c>
      <c r="O17" s="5">
        <v>117.91124119702943</v>
      </c>
      <c r="P17" s="71">
        <v>0.27486356113670019</v>
      </c>
    </row>
    <row r="18" spans="1:16" x14ac:dyDescent="0.25">
      <c r="A18" s="17"/>
      <c r="B18" s="55">
        <v>12</v>
      </c>
      <c r="C18" s="19" t="s">
        <v>260</v>
      </c>
      <c r="D18" s="20">
        <v>363.16075499999988</v>
      </c>
      <c r="E18" s="21">
        <v>352.35470200000009</v>
      </c>
      <c r="F18" s="21">
        <f t="shared" si="0"/>
        <v>100.07830863173652</v>
      </c>
      <c r="G18" s="21">
        <v>64.841752371736504</v>
      </c>
      <c r="H18" s="21">
        <v>13.303007299999999</v>
      </c>
      <c r="I18" s="21">
        <v>21.933548960000003</v>
      </c>
      <c r="J18" s="22">
        <f t="shared" si="1"/>
        <v>0.18402408710225326</v>
      </c>
      <c r="K18" s="22">
        <f t="shared" si="2"/>
        <v>0.22177867707789661</v>
      </c>
      <c r="L18" s="23">
        <f t="shared" si="3"/>
        <v>0.28402716939402867</v>
      </c>
      <c r="M18" s="4"/>
      <c r="N18" t="s">
        <v>255</v>
      </c>
      <c r="O18" s="5">
        <v>10.037332636438476</v>
      </c>
      <c r="P18" s="71">
        <v>0.27193419558040643</v>
      </c>
    </row>
    <row r="19" spans="1:16" x14ac:dyDescent="0.25">
      <c r="A19" s="17"/>
      <c r="B19" s="55">
        <v>13</v>
      </c>
      <c r="C19" s="19" t="s">
        <v>261</v>
      </c>
      <c r="D19" s="20">
        <v>330.26508499999994</v>
      </c>
      <c r="E19" s="21">
        <v>303.96872200000018</v>
      </c>
      <c r="F19" s="21">
        <f t="shared" si="0"/>
        <v>143.35548107394558</v>
      </c>
      <c r="G19" s="21">
        <v>105.91877052394557</v>
      </c>
      <c r="H19" s="21">
        <v>29.381672510000016</v>
      </c>
      <c r="I19" s="21">
        <v>8.0550380400000012</v>
      </c>
      <c r="J19" s="22">
        <f t="shared" si="1"/>
        <v>0.34845285997532832</v>
      </c>
      <c r="K19" s="22">
        <f t="shared" si="2"/>
        <v>0.44511304368330862</v>
      </c>
      <c r="L19" s="23">
        <f t="shared" si="3"/>
        <v>0.47161260583233788</v>
      </c>
      <c r="M19" s="4"/>
      <c r="N19" t="s">
        <v>264</v>
      </c>
      <c r="O19" s="5">
        <v>38.75645546239241</v>
      </c>
      <c r="P19" s="71">
        <v>0.26655968270273928</v>
      </c>
    </row>
    <row r="20" spans="1:16" x14ac:dyDescent="0.25">
      <c r="A20" s="17"/>
      <c r="B20" s="55">
        <v>14</v>
      </c>
      <c r="C20" s="19" t="s">
        <v>262</v>
      </c>
      <c r="D20" s="20">
        <v>132.63741100000001</v>
      </c>
      <c r="E20" s="21">
        <v>151.88884699999988</v>
      </c>
      <c r="F20" s="21">
        <f t="shared" si="0"/>
        <v>19.127002704624619</v>
      </c>
      <c r="G20" s="21">
        <v>14.23569212462462</v>
      </c>
      <c r="H20" s="21">
        <v>2.3846765900000011</v>
      </c>
      <c r="I20" s="21">
        <v>2.5066339899999983</v>
      </c>
      <c r="J20" s="22">
        <f t="shared" si="1"/>
        <v>9.3724407063440485E-2</v>
      </c>
      <c r="K20" s="22">
        <f t="shared" si="2"/>
        <v>0.10942454987906146</v>
      </c>
      <c r="L20" s="23">
        <f t="shared" si="3"/>
        <v>0.12592763117508315</v>
      </c>
      <c r="M20" s="4"/>
      <c r="N20" t="s">
        <v>250</v>
      </c>
      <c r="O20" s="5">
        <v>61.110699327817386</v>
      </c>
      <c r="P20" s="71">
        <v>0.2602530637072209</v>
      </c>
    </row>
    <row r="21" spans="1:16" x14ac:dyDescent="0.25">
      <c r="A21" s="17"/>
      <c r="B21" s="55">
        <v>15</v>
      </c>
      <c r="C21" s="19" t="s">
        <v>263</v>
      </c>
      <c r="D21" s="20">
        <v>1064.8689159999997</v>
      </c>
      <c r="E21" s="21">
        <v>1530.3775950000008</v>
      </c>
      <c r="F21" s="21">
        <f t="shared" si="0"/>
        <v>339.71530153578578</v>
      </c>
      <c r="G21" s="21">
        <v>214.53560286578579</v>
      </c>
      <c r="H21" s="21">
        <v>68.066807410000024</v>
      </c>
      <c r="I21" s="21">
        <v>57.112891259999991</v>
      </c>
      <c r="J21" s="22">
        <f t="shared" si="1"/>
        <v>0.14018475150623574</v>
      </c>
      <c r="K21" s="22">
        <f t="shared" si="2"/>
        <v>0.18466188422981039</v>
      </c>
      <c r="L21" s="23">
        <f t="shared" si="3"/>
        <v>0.22198136110048422</v>
      </c>
      <c r="M21" s="4"/>
      <c r="N21" t="s">
        <v>268</v>
      </c>
      <c r="O21" s="5">
        <v>131.78089825553997</v>
      </c>
      <c r="P21" s="71">
        <v>0.25618064994376338</v>
      </c>
    </row>
    <row r="22" spans="1:16" x14ac:dyDescent="0.25">
      <c r="A22" s="17"/>
      <c r="B22" s="55">
        <v>16</v>
      </c>
      <c r="C22" s="19" t="s">
        <v>264</v>
      </c>
      <c r="D22" s="20">
        <v>90.81889500000004</v>
      </c>
      <c r="E22" s="21">
        <v>145.39503900000003</v>
      </c>
      <c r="F22" s="21">
        <f t="shared" si="0"/>
        <v>38.75645546239241</v>
      </c>
      <c r="G22" s="21">
        <v>12.900267132392401</v>
      </c>
      <c r="H22" s="21">
        <v>10.723367319999999</v>
      </c>
      <c r="I22" s="21">
        <v>15.132821010000004</v>
      </c>
      <c r="J22" s="22">
        <f t="shared" si="1"/>
        <v>8.8725634802384129E-2</v>
      </c>
      <c r="K22" s="22">
        <f t="shared" si="2"/>
        <v>0.16247895811900706</v>
      </c>
      <c r="L22" s="23">
        <f t="shared" si="3"/>
        <v>0.26655968270273928</v>
      </c>
      <c r="M22" s="4"/>
      <c r="N22" t="s">
        <v>270</v>
      </c>
      <c r="O22" s="5">
        <v>120.85788109838045</v>
      </c>
      <c r="P22" s="71">
        <v>0.23635095246572704</v>
      </c>
    </row>
    <row r="23" spans="1:16" x14ac:dyDescent="0.25">
      <c r="A23" s="17"/>
      <c r="B23" s="55">
        <v>17</v>
      </c>
      <c r="C23" s="19" t="s">
        <v>265</v>
      </c>
      <c r="D23" s="20">
        <v>224.37277</v>
      </c>
      <c r="E23" s="21">
        <v>281.01860299999998</v>
      </c>
      <c r="F23" s="21">
        <f t="shared" si="0"/>
        <v>131.29169989079705</v>
      </c>
      <c r="G23" s="21">
        <v>21.814997350797057</v>
      </c>
      <c r="H23" s="21">
        <v>96.329354489999986</v>
      </c>
      <c r="I23" s="21">
        <v>13.14734805</v>
      </c>
      <c r="J23" s="22">
        <f t="shared" si="1"/>
        <v>7.7628303314841607E-2</v>
      </c>
      <c r="K23" s="22">
        <f t="shared" si="2"/>
        <v>0.4204147005911813</v>
      </c>
      <c r="L23" s="23">
        <f t="shared" si="3"/>
        <v>0.46719931879668852</v>
      </c>
      <c r="M23" s="4"/>
      <c r="N23" t="s">
        <v>263</v>
      </c>
      <c r="O23" s="5">
        <v>339.71530153578578</v>
      </c>
      <c r="P23" s="71">
        <v>0.22198136110048422</v>
      </c>
    </row>
    <row r="24" spans="1:16" x14ac:dyDescent="0.25">
      <c r="A24" s="17"/>
      <c r="B24" s="55">
        <v>18</v>
      </c>
      <c r="C24" s="19" t="s">
        <v>266</v>
      </c>
      <c r="D24" s="20">
        <v>31.299949000000005</v>
      </c>
      <c r="E24" s="21">
        <v>54.36577299999999</v>
      </c>
      <c r="F24" s="21">
        <f t="shared" si="0"/>
        <v>5.5990337606426301</v>
      </c>
      <c r="G24" s="21">
        <v>2.450275480642631</v>
      </c>
      <c r="H24" s="21">
        <v>1.4194243599999996</v>
      </c>
      <c r="I24" s="21">
        <v>1.7293339199999997</v>
      </c>
      <c r="J24" s="22">
        <f t="shared" si="1"/>
        <v>4.5070185622903429E-2</v>
      </c>
      <c r="K24" s="22">
        <f t="shared" si="2"/>
        <v>7.1178972119878281E-2</v>
      </c>
      <c r="L24" s="23">
        <f t="shared" si="3"/>
        <v>0.10298821209886284</v>
      </c>
      <c r="M24" s="4"/>
      <c r="N24" t="s">
        <v>259</v>
      </c>
      <c r="O24" s="5">
        <v>19.825723250260591</v>
      </c>
      <c r="P24" s="71">
        <v>0.2153430566754167</v>
      </c>
    </row>
    <row r="25" spans="1:16" x14ac:dyDescent="0.25">
      <c r="A25" s="17"/>
      <c r="B25" s="55">
        <v>19</v>
      </c>
      <c r="C25" s="19" t="s">
        <v>267</v>
      </c>
      <c r="D25" s="20">
        <v>76.141454999999993</v>
      </c>
      <c r="E25" s="21">
        <v>210.55918300000005</v>
      </c>
      <c r="F25" s="21">
        <f t="shared" si="0"/>
        <v>20.018609718170847</v>
      </c>
      <c r="G25" s="21">
        <v>9.9283334281708449</v>
      </c>
      <c r="H25" s="21">
        <v>3.318195380000001</v>
      </c>
      <c r="I25" s="21">
        <v>6.7720809100000015</v>
      </c>
      <c r="J25" s="22">
        <f t="shared" si="1"/>
        <v>4.7152222414212359E-2</v>
      </c>
      <c r="K25" s="22">
        <f t="shared" si="2"/>
        <v>6.2911190190982277E-2</v>
      </c>
      <c r="L25" s="23">
        <f t="shared" si="3"/>
        <v>9.5073553349467751E-2</v>
      </c>
      <c r="M25" s="4"/>
      <c r="N25" t="s">
        <v>258</v>
      </c>
      <c r="O25" s="5">
        <v>63.382219278708128</v>
      </c>
      <c r="P25" s="71">
        <v>0.18276798528768695</v>
      </c>
    </row>
    <row r="26" spans="1:16" x14ac:dyDescent="0.25">
      <c r="A26" s="17"/>
      <c r="B26" s="55">
        <v>20</v>
      </c>
      <c r="C26" s="19" t="s">
        <v>268</v>
      </c>
      <c r="D26" s="20">
        <v>248.928775</v>
      </c>
      <c r="E26" s="21">
        <v>514.40613600000006</v>
      </c>
      <c r="F26" s="21">
        <f t="shared" si="0"/>
        <v>131.78089825553997</v>
      </c>
      <c r="G26" s="21">
        <v>90.069699555539955</v>
      </c>
      <c r="H26" s="21">
        <v>23.923453080000012</v>
      </c>
      <c r="I26" s="21">
        <v>17.787745619999999</v>
      </c>
      <c r="J26" s="22">
        <f t="shared" si="1"/>
        <v>0.17509452794618285</v>
      </c>
      <c r="K26" s="22">
        <f t="shared" si="2"/>
        <v>0.22160146362550379</v>
      </c>
      <c r="L26" s="23">
        <f t="shared" si="3"/>
        <v>0.25618064994376338</v>
      </c>
      <c r="M26" s="4"/>
      <c r="N26" t="s">
        <v>272</v>
      </c>
      <c r="O26" s="5">
        <v>16.506264765328162</v>
      </c>
      <c r="P26" s="71">
        <v>0.17159472696519296</v>
      </c>
    </row>
    <row r="27" spans="1:16" x14ac:dyDescent="0.25">
      <c r="A27" s="17"/>
      <c r="B27" s="55">
        <v>21</v>
      </c>
      <c r="C27" s="19" t="s">
        <v>269</v>
      </c>
      <c r="D27" s="20">
        <v>920.25146899999947</v>
      </c>
      <c r="E27" s="21">
        <v>818.09294999999975</v>
      </c>
      <c r="F27" s="21">
        <f t="shared" si="0"/>
        <v>239.4328743858236</v>
      </c>
      <c r="G27" s="21">
        <v>75.945264335823595</v>
      </c>
      <c r="H27" s="21">
        <v>136.10829993999999</v>
      </c>
      <c r="I27" s="21">
        <v>27.379310110000006</v>
      </c>
      <c r="J27" s="22">
        <f t="shared" si="1"/>
        <v>9.2832072854097586E-2</v>
      </c>
      <c r="K27" s="22">
        <f t="shared" si="2"/>
        <v>0.25920473251336984</v>
      </c>
      <c r="L27" s="23">
        <f t="shared" si="3"/>
        <v>0.29267196885857977</v>
      </c>
      <c r="M27" s="4"/>
      <c r="N27" t="s">
        <v>273</v>
      </c>
      <c r="O27" s="5">
        <v>49.314167583504627</v>
      </c>
      <c r="P27" s="71">
        <v>0.1607867973611396</v>
      </c>
    </row>
    <row r="28" spans="1:16" x14ac:dyDescent="0.25">
      <c r="A28" s="17"/>
      <c r="B28" s="55">
        <v>22</v>
      </c>
      <c r="C28" s="19" t="s">
        <v>270</v>
      </c>
      <c r="D28" s="20">
        <v>244.40264800000003</v>
      </c>
      <c r="E28" s="21">
        <v>511.34924500000017</v>
      </c>
      <c r="F28" s="21">
        <f t="shared" si="0"/>
        <v>120.85788109838045</v>
      </c>
      <c r="G28" s="21">
        <v>50.525462538380452</v>
      </c>
      <c r="H28" s="21">
        <v>51.52785535999999</v>
      </c>
      <c r="I28" s="21">
        <v>18.8045632</v>
      </c>
      <c r="J28" s="22">
        <f t="shared" si="1"/>
        <v>9.8808129732117694E-2</v>
      </c>
      <c r="K28" s="22">
        <f t="shared" si="2"/>
        <v>0.19957654948406231</v>
      </c>
      <c r="L28" s="23">
        <f t="shared" si="3"/>
        <v>0.23635095246572704</v>
      </c>
      <c r="M28" s="4"/>
      <c r="N28" t="s">
        <v>271</v>
      </c>
      <c r="O28" s="5">
        <v>13.194213459219997</v>
      </c>
      <c r="P28" s="71">
        <v>0.15852630662353254</v>
      </c>
    </row>
    <row r="29" spans="1:16" x14ac:dyDescent="0.25">
      <c r="A29" s="17"/>
      <c r="B29" s="55">
        <v>23</v>
      </c>
      <c r="C29" s="19" t="s">
        <v>271</v>
      </c>
      <c r="D29" s="20">
        <v>85.581298999999973</v>
      </c>
      <c r="E29" s="21">
        <v>83.230435000000014</v>
      </c>
      <c r="F29" s="21">
        <f t="shared" si="0"/>
        <v>13.194213459219997</v>
      </c>
      <c r="G29" s="21">
        <v>4.1516698992199963</v>
      </c>
      <c r="H29" s="21">
        <v>1.9944220699999999</v>
      </c>
      <c r="I29" s="21">
        <v>7.0481214900000007</v>
      </c>
      <c r="J29" s="22">
        <f t="shared" si="1"/>
        <v>4.9881631631746193E-2</v>
      </c>
      <c r="K29" s="22">
        <f t="shared" si="2"/>
        <v>7.3844285076967275E-2</v>
      </c>
      <c r="L29" s="23">
        <f t="shared" si="3"/>
        <v>0.15852630662353254</v>
      </c>
      <c r="M29" s="4"/>
      <c r="N29" t="s">
        <v>262</v>
      </c>
      <c r="O29" s="5">
        <v>19.127002704624619</v>
      </c>
      <c r="P29" s="71">
        <v>0.12592763117508315</v>
      </c>
    </row>
    <row r="30" spans="1:16" x14ac:dyDescent="0.25">
      <c r="A30" s="17"/>
      <c r="B30" s="55">
        <v>24</v>
      </c>
      <c r="C30" s="19" t="s">
        <v>272</v>
      </c>
      <c r="D30" s="20">
        <v>67.11142199999999</v>
      </c>
      <c r="E30" s="21">
        <v>96.193309999999983</v>
      </c>
      <c r="F30" s="21">
        <f t="shared" si="0"/>
        <v>16.506264765328162</v>
      </c>
      <c r="G30" s="21">
        <v>13.073178025328161</v>
      </c>
      <c r="H30" s="21">
        <v>0.84961300000000006</v>
      </c>
      <c r="I30" s="21">
        <v>2.5834737400000005</v>
      </c>
      <c r="J30" s="22">
        <f t="shared" si="1"/>
        <v>0.13590527267777941</v>
      </c>
      <c r="K30" s="22">
        <f t="shared" si="2"/>
        <v>0.1447376228692844</v>
      </c>
      <c r="L30" s="23">
        <f t="shared" si="3"/>
        <v>0.17159472696519296</v>
      </c>
      <c r="M30" s="4"/>
      <c r="N30" t="s">
        <v>266</v>
      </c>
      <c r="O30" s="5">
        <v>5.5990337606426301</v>
      </c>
      <c r="P30" s="71">
        <v>0.10298821209886284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284.46263499999998</v>
      </c>
      <c r="E31" s="28">
        <v>306.70532899999984</v>
      </c>
      <c r="F31" s="28">
        <f t="shared" si="0"/>
        <v>49.314167583504627</v>
      </c>
      <c r="G31" s="28">
        <v>30.276121303504624</v>
      </c>
      <c r="H31" s="28">
        <v>3.3237610600000007</v>
      </c>
      <c r="I31" s="28">
        <v>15.714285220000001</v>
      </c>
      <c r="J31" s="29">
        <f t="shared" si="1"/>
        <v>9.8714037353764536E-2</v>
      </c>
      <c r="K31" s="29">
        <f t="shared" si="2"/>
        <v>0.10955102238704384</v>
      </c>
      <c r="L31" s="30">
        <f t="shared" si="3"/>
        <v>0.1607867973611396</v>
      </c>
      <c r="M31" s="4"/>
      <c r="N31" t="s">
        <v>267</v>
      </c>
      <c r="O31" s="5">
        <v>20.018609718170847</v>
      </c>
      <c r="P31" s="71">
        <v>9.5073553349467751E-2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topLeftCell="A21" workbookViewId="0">
      <selection activeCell="A34" sqref="A34:D3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 x14ac:dyDescent="0.25">
      <c r="A1" s="50">
        <v>61</v>
      </c>
      <c r="B1" s="49" t="s">
        <v>38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962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8533.6599669999996</v>
      </c>
      <c r="E6" s="14">
        <v>9870.8360700000012</v>
      </c>
      <c r="F6" s="14">
        <v>2867.0291865667173</v>
      </c>
      <c r="G6" s="14">
        <v>1501.5042144967174</v>
      </c>
      <c r="H6" s="14">
        <v>834.02432855000006</v>
      </c>
      <c r="I6" s="14">
        <v>531.50064352000004</v>
      </c>
      <c r="J6" s="15">
        <v>0.15211520116924779</v>
      </c>
      <c r="K6" s="15">
        <v>0.23660898899384894</v>
      </c>
      <c r="L6" s="16">
        <v>0.29045454369162849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2300.0230639999995</v>
      </c>
      <c r="E7" s="38">
        <f ca="1">SUM(E8:OFFSET(E6,MATCH("PROYECTOS",$A$8:$A$50,0),0))</f>
        <v>2787.2597530000007</v>
      </c>
      <c r="F7" s="38">
        <f ca="1">SUM(F8:OFFSET(F6,MATCH("PROYECTOS",$A$8:$A$50,0),0))</f>
        <v>760.65782844617434</v>
      </c>
      <c r="G7" s="38">
        <f ca="1">SUM(G8:OFFSET(G6,MATCH("PROYECTOS",$A$8:$A$50,0),0))</f>
        <v>431.60633737617428</v>
      </c>
      <c r="H7" s="38">
        <f ca="1">SUM(H8:OFFSET(H6,MATCH("PROYECTOS",$A$8:$A$50,0),0))</f>
        <v>169.36590831999996</v>
      </c>
      <c r="I7" s="38">
        <f ca="1">SUM(I8:OFFSET(I6,MATCH("PROYECTOS",$A$8:$A$50,0),0))</f>
        <v>159.68558274999998</v>
      </c>
      <c r="J7" s="39">
        <f ca="1">IFERROR(G7/E7,0)</f>
        <v>0.15484970028775577</v>
      </c>
      <c r="K7" s="39">
        <f ca="1">IFERROR(SUM(G7,H7)/E7,0)</f>
        <v>0.21561400764651809</v>
      </c>
      <c r="L7" s="40">
        <f ca="1">IFERROR(SUM(G7,H7,I7)/E7,0)</f>
        <v>0.27290525313525527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159.01878400000001</v>
      </c>
      <c r="E8" s="21">
        <v>174.39094</v>
      </c>
      <c r="F8" s="21">
        <f t="shared" ref="F8:F19" si="0">SUM(G8,H8,I8)</f>
        <v>47.775223942827687</v>
      </c>
      <c r="G8" s="21">
        <v>29.052467122827693</v>
      </c>
      <c r="H8" s="21">
        <v>9.5929971800000011</v>
      </c>
      <c r="I8" s="21">
        <v>9.1297596399999978</v>
      </c>
      <c r="J8" s="22">
        <f t="shared" ref="J8:J20" si="1">IFERROR(G8/E8,0)</f>
        <v>0.16659390174069647</v>
      </c>
      <c r="K8" s="22">
        <f t="shared" ref="K8:K20" si="2">IFERROR(SUM(G8,H8)/E8,0)</f>
        <v>0.22160247718618692</v>
      </c>
      <c r="L8" s="23">
        <f t="shared" ref="L8:L20" si="3">IFERROR(SUM(G8,H8,I8)/E8,0)</f>
        <v>0.27395473608220522</v>
      </c>
      <c r="M8" s="4"/>
    </row>
    <row r="9" spans="1:13" ht="25.5" x14ac:dyDescent="0.25">
      <c r="A9" s="17"/>
      <c r="B9" s="19">
        <v>3000131</v>
      </c>
      <c r="C9" s="19" t="s">
        <v>964</v>
      </c>
      <c r="D9" s="20">
        <v>1649.5931289999996</v>
      </c>
      <c r="E9" s="21">
        <v>1647.9839200000004</v>
      </c>
      <c r="F9" s="21">
        <f t="shared" si="0"/>
        <v>542.78460306020429</v>
      </c>
      <c r="G9" s="21">
        <v>347.65109544020424</v>
      </c>
      <c r="H9" s="21">
        <v>81.99382937</v>
      </c>
      <c r="I9" s="21">
        <v>113.13967824999997</v>
      </c>
      <c r="J9" s="22">
        <f t="shared" si="1"/>
        <v>0.21095539296293872</v>
      </c>
      <c r="K9" s="22">
        <f t="shared" si="2"/>
        <v>0.26070941566602429</v>
      </c>
      <c r="L9" s="23">
        <f t="shared" si="3"/>
        <v>0.3293628029211621</v>
      </c>
      <c r="M9" s="4"/>
    </row>
    <row r="10" spans="1:13" ht="25.5" x14ac:dyDescent="0.25">
      <c r="A10" s="17"/>
      <c r="B10" s="19">
        <v>3000132</v>
      </c>
      <c r="C10" s="19" t="s">
        <v>965</v>
      </c>
      <c r="D10" s="20">
        <v>128.32744599999998</v>
      </c>
      <c r="E10" s="21">
        <v>392.56049600000023</v>
      </c>
      <c r="F10" s="21">
        <f t="shared" si="0"/>
        <v>60.998802760105697</v>
      </c>
      <c r="G10" s="21">
        <v>7.7139680701056932</v>
      </c>
      <c r="H10" s="21">
        <v>44.217281310000004</v>
      </c>
      <c r="I10" s="21">
        <v>9.0675533800000014</v>
      </c>
      <c r="J10" s="22">
        <f t="shared" si="1"/>
        <v>1.9650393120824079E-2</v>
      </c>
      <c r="K10" s="22">
        <f t="shared" si="2"/>
        <v>0.13228852599601787</v>
      </c>
      <c r="L10" s="23">
        <f t="shared" si="3"/>
        <v>0.15538701265576571</v>
      </c>
      <c r="M10" s="4"/>
    </row>
    <row r="11" spans="1:13" ht="25.5" x14ac:dyDescent="0.25">
      <c r="A11" s="17"/>
      <c r="B11" s="19">
        <v>3000133</v>
      </c>
      <c r="C11" s="19" t="s">
        <v>966</v>
      </c>
      <c r="D11" s="20">
        <v>173.65909200000002</v>
      </c>
      <c r="E11" s="21">
        <v>346.37953300000038</v>
      </c>
      <c r="F11" s="21">
        <f t="shared" si="0"/>
        <v>45.235368151399925</v>
      </c>
      <c r="G11" s="21">
        <v>19.019152741399921</v>
      </c>
      <c r="H11" s="21">
        <v>13.224521259999998</v>
      </c>
      <c r="I11" s="21">
        <v>12.991694150000006</v>
      </c>
      <c r="J11" s="22">
        <f t="shared" si="1"/>
        <v>5.4908419607459603E-2</v>
      </c>
      <c r="K11" s="22">
        <f t="shared" si="2"/>
        <v>9.3087699848015792E-2</v>
      </c>
      <c r="L11" s="23">
        <f t="shared" si="3"/>
        <v>0.13059480668391535</v>
      </c>
      <c r="M11" s="4"/>
    </row>
    <row r="12" spans="1:13" ht="25.5" x14ac:dyDescent="0.25">
      <c r="A12" s="17"/>
      <c r="B12" s="19">
        <v>3000134</v>
      </c>
      <c r="C12" s="19" t="s">
        <v>967</v>
      </c>
      <c r="D12" s="20">
        <v>4.7273679999999985</v>
      </c>
      <c r="E12" s="21">
        <v>10.059558000000003</v>
      </c>
      <c r="F12" s="21">
        <f t="shared" si="0"/>
        <v>5.2525061220923561</v>
      </c>
      <c r="G12" s="21">
        <v>3.1307756920923566</v>
      </c>
      <c r="H12" s="21">
        <v>0.34685639000000001</v>
      </c>
      <c r="I12" s="21">
        <v>1.7748740399999998</v>
      </c>
      <c r="J12" s="22">
        <f t="shared" si="1"/>
        <v>0.31122398142069024</v>
      </c>
      <c r="K12" s="22">
        <f t="shared" si="2"/>
        <v>0.34570426276108313</v>
      </c>
      <c r="L12" s="23">
        <f t="shared" si="3"/>
        <v>0.5221408457600577</v>
      </c>
      <c r="M12" s="4"/>
    </row>
    <row r="13" spans="1:13" ht="25.5" x14ac:dyDescent="0.25">
      <c r="A13" s="17"/>
      <c r="B13" s="19">
        <v>3000143</v>
      </c>
      <c r="C13" s="19" t="s">
        <v>968</v>
      </c>
      <c r="D13" s="20">
        <v>7.3123450000000005</v>
      </c>
      <c r="E13" s="21">
        <v>7.4271349999999989</v>
      </c>
      <c r="F13" s="21">
        <f t="shared" si="0"/>
        <v>4.0093299849111084</v>
      </c>
      <c r="G13" s="21">
        <v>0.72448800491110887</v>
      </c>
      <c r="H13" s="21">
        <v>2.7987290699999998</v>
      </c>
      <c r="I13" s="21">
        <v>0.48611291000000006</v>
      </c>
      <c r="J13" s="22">
        <f t="shared" si="1"/>
        <v>9.7546093468222808E-2</v>
      </c>
      <c r="K13" s="22">
        <f t="shared" si="2"/>
        <v>0.47437094854356482</v>
      </c>
      <c r="L13" s="23">
        <f t="shared" si="3"/>
        <v>0.53982188083441451</v>
      </c>
      <c r="M13" s="4"/>
    </row>
    <row r="14" spans="1:13" ht="38.25" x14ac:dyDescent="0.25">
      <c r="A14" s="17"/>
      <c r="B14" s="19">
        <v>3000476</v>
      </c>
      <c r="C14" s="19" t="s">
        <v>969</v>
      </c>
      <c r="D14" s="20">
        <v>4.9111199999999995</v>
      </c>
      <c r="E14" s="21">
        <v>5.5386989999999994</v>
      </c>
      <c r="F14" s="21">
        <f t="shared" si="0"/>
        <v>1.3078088434486475</v>
      </c>
      <c r="G14" s="21">
        <v>0.68121558344864752</v>
      </c>
      <c r="H14" s="21">
        <v>0.36581438999999999</v>
      </c>
      <c r="I14" s="21">
        <v>0.26077887000000005</v>
      </c>
      <c r="J14" s="22">
        <f t="shared" si="1"/>
        <v>0.12299198484132241</v>
      </c>
      <c r="K14" s="22">
        <f t="shared" si="2"/>
        <v>0.18903897349335061</v>
      </c>
      <c r="L14" s="23">
        <f t="shared" si="3"/>
        <v>0.23612202855736475</v>
      </c>
      <c r="M14" s="4"/>
    </row>
    <row r="15" spans="1:13" ht="38.25" x14ac:dyDescent="0.25">
      <c r="A15" s="17"/>
      <c r="B15" s="19">
        <v>3000477</v>
      </c>
      <c r="C15" s="19" t="s">
        <v>970</v>
      </c>
      <c r="D15" s="20">
        <v>6.0959600000000007</v>
      </c>
      <c r="E15" s="21">
        <v>6.4880010000000015</v>
      </c>
      <c r="F15" s="21">
        <f t="shared" si="0"/>
        <v>1.1518500323158092</v>
      </c>
      <c r="G15" s="21">
        <v>0.60584911231580918</v>
      </c>
      <c r="H15" s="21">
        <v>0.28378566999999993</v>
      </c>
      <c r="I15" s="21">
        <v>0.26221525000000001</v>
      </c>
      <c r="J15" s="22">
        <f t="shared" si="1"/>
        <v>9.3379935101090314E-2</v>
      </c>
      <c r="K15" s="22">
        <f t="shared" si="2"/>
        <v>0.13712001313128788</v>
      </c>
      <c r="L15" s="23">
        <f t="shared" si="3"/>
        <v>0.17753542767885039</v>
      </c>
      <c r="M15" s="4"/>
    </row>
    <row r="16" spans="1:13" ht="25.5" x14ac:dyDescent="0.25">
      <c r="A16" s="17"/>
      <c r="B16" s="19">
        <v>3000478</v>
      </c>
      <c r="C16" s="19" t="s">
        <v>971</v>
      </c>
      <c r="D16" s="20">
        <v>141.65922799999998</v>
      </c>
      <c r="E16" s="21">
        <v>168.26406399999985</v>
      </c>
      <c r="F16" s="21">
        <f t="shared" si="0"/>
        <v>45.297018888010086</v>
      </c>
      <c r="G16" s="21">
        <v>19.795887728010086</v>
      </c>
      <c r="H16" s="21">
        <v>14.995659099999999</v>
      </c>
      <c r="I16" s="21">
        <v>10.505472060000006</v>
      </c>
      <c r="J16" s="22">
        <f t="shared" si="1"/>
        <v>0.11764774520131704</v>
      </c>
      <c r="K16" s="22">
        <f t="shared" si="2"/>
        <v>0.20676754145204834</v>
      </c>
      <c r="L16" s="23">
        <f t="shared" si="3"/>
        <v>0.2692019781954757</v>
      </c>
      <c r="M16" s="4"/>
    </row>
    <row r="17" spans="1:13" ht="25.5" x14ac:dyDescent="0.25">
      <c r="A17" s="17"/>
      <c r="B17" s="19">
        <v>3000479</v>
      </c>
      <c r="C17" s="19" t="s">
        <v>972</v>
      </c>
      <c r="D17" s="20">
        <v>21.161914000000003</v>
      </c>
      <c r="E17" s="21">
        <v>21.965565000000005</v>
      </c>
      <c r="F17" s="21">
        <f t="shared" si="0"/>
        <v>6.3538177842200216</v>
      </c>
      <c r="G17" s="21">
        <v>2.9581616542200209</v>
      </c>
      <c r="H17" s="21">
        <v>1.4405360500000004</v>
      </c>
      <c r="I17" s="21">
        <v>1.9551200800000004</v>
      </c>
      <c r="J17" s="22">
        <f t="shared" si="1"/>
        <v>0.13467268673580762</v>
      </c>
      <c r="K17" s="22">
        <f t="shared" si="2"/>
        <v>0.20025424814795431</v>
      </c>
      <c r="L17" s="23">
        <f t="shared" si="3"/>
        <v>0.28926266108884613</v>
      </c>
      <c r="M17" s="4"/>
    </row>
    <row r="18" spans="1:13" ht="25.5" x14ac:dyDescent="0.25">
      <c r="A18" s="17"/>
      <c r="B18" s="19">
        <v>3000480</v>
      </c>
      <c r="C18" s="19" t="s">
        <v>973</v>
      </c>
      <c r="D18" s="20">
        <v>3.5016779999999992</v>
      </c>
      <c r="E18" s="21">
        <v>3.6990669999999999</v>
      </c>
      <c r="F18" s="21">
        <f t="shared" si="0"/>
        <v>0.49149887663869984</v>
      </c>
      <c r="G18" s="21">
        <v>0.27327622663869988</v>
      </c>
      <c r="H18" s="21">
        <v>0.10589852999999999</v>
      </c>
      <c r="I18" s="21">
        <v>0.11232411999999999</v>
      </c>
      <c r="J18" s="22">
        <f t="shared" si="1"/>
        <v>7.3877068633441859E-2</v>
      </c>
      <c r="K18" s="22">
        <f t="shared" si="2"/>
        <v>0.10250551196793675</v>
      </c>
      <c r="L18" s="23">
        <f t="shared" si="3"/>
        <v>0.132871039275228</v>
      </c>
      <c r="M18" s="4"/>
    </row>
    <row r="19" spans="1:13" x14ac:dyDescent="0.25">
      <c r="A19" s="17"/>
      <c r="B19" s="19">
        <v>3000599</v>
      </c>
      <c r="C19" s="19" t="s">
        <v>974</v>
      </c>
      <c r="D19" s="20">
        <v>5.5E-2</v>
      </c>
      <c r="E19" s="21">
        <v>2.5027750000000002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</row>
    <row r="20" spans="1:13" ht="15.75" thickBot="1" x14ac:dyDescent="0.3">
      <c r="A20" s="41" t="s">
        <v>293</v>
      </c>
      <c r="B20" s="43"/>
      <c r="C20" s="43"/>
      <c r="D20" s="44">
        <f ca="1">OFFSET(D20,-MATCH("PROYECTOS",$A$8:$A$50,0)-1,0)-(OFFSET(D20,-MATCH("PROYECTOS",$A$8:$A$50,0),0))</f>
        <v>6233.6369030000005</v>
      </c>
      <c r="E20" s="45">
        <f t="shared" ref="E20:I20" ca="1" si="4">OFFSET(E20,-MATCH("PROYECTOS",$A$8:$A$50,0)-1,0)-(OFFSET(E20,-MATCH("PROYECTOS",$A$8:$A$50,0),0))</f>
        <v>7083.5763170000009</v>
      </c>
      <c r="F20" s="45">
        <f t="shared" ca="1" si="4"/>
        <v>2106.3713581205429</v>
      </c>
      <c r="G20" s="45">
        <f t="shared" ca="1" si="4"/>
        <v>1069.8978771205432</v>
      </c>
      <c r="H20" s="45">
        <f t="shared" ca="1" si="4"/>
        <v>664.65842023000005</v>
      </c>
      <c r="I20" s="45">
        <f t="shared" ca="1" si="4"/>
        <v>371.81506077000006</v>
      </c>
      <c r="J20" s="46">
        <f t="shared" ca="1" si="1"/>
        <v>0.15103922499611902</v>
      </c>
      <c r="K20" s="46">
        <f t="shared" ca="1" si="2"/>
        <v>0.24487013617510561</v>
      </c>
      <c r="L20" s="47">
        <f t="shared" ca="1" si="3"/>
        <v>0.29735987358044341</v>
      </c>
      <c r="M20" s="4"/>
    </row>
    <row r="21" spans="1:13" ht="15.75" thickBot="1" x14ac:dyDescent="0.3"/>
    <row r="22" spans="1:13" ht="15.75" thickBot="1" x14ac:dyDescent="0.3">
      <c r="A22" s="87" t="s">
        <v>315</v>
      </c>
      <c r="B22" s="88"/>
      <c r="C22" s="88"/>
      <c r="D22" s="89"/>
    </row>
    <row r="23" spans="1:13" ht="15.75" thickBot="1" x14ac:dyDescent="0.3">
      <c r="A23" s="1" t="s">
        <v>1019</v>
      </c>
    </row>
    <row r="24" spans="1:13" ht="45" customHeight="1" x14ac:dyDescent="0.25">
      <c r="A24" s="80" t="s">
        <v>317</v>
      </c>
      <c r="B24" s="81"/>
      <c r="C24" s="81"/>
      <c r="D24" s="92" t="s">
        <v>318</v>
      </c>
    </row>
    <row r="25" spans="1:13" ht="15.75" thickBot="1" x14ac:dyDescent="0.3">
      <c r="A25" s="90"/>
      <c r="B25" s="91"/>
      <c r="C25" s="91"/>
      <c r="D25" s="93"/>
    </row>
    <row r="26" spans="1:13" x14ac:dyDescent="0.25">
      <c r="A26" s="17"/>
      <c r="B26" s="19">
        <v>3000001</v>
      </c>
      <c r="C26" s="19" t="s">
        <v>275</v>
      </c>
      <c r="D26" s="23">
        <v>0.27395473608220522</v>
      </c>
    </row>
    <row r="27" spans="1:13" ht="25.5" x14ac:dyDescent="0.25">
      <c r="A27" s="17"/>
      <c r="B27" s="19">
        <v>3000132</v>
      </c>
      <c r="C27" s="19" t="s">
        <v>965</v>
      </c>
      <c r="D27" s="23">
        <v>0.15538701265576571</v>
      </c>
    </row>
    <row r="28" spans="1:13" ht="25.5" x14ac:dyDescent="0.25">
      <c r="A28" s="17"/>
      <c r="B28" s="19">
        <v>3000133</v>
      </c>
      <c r="C28" s="19" t="s">
        <v>966</v>
      </c>
      <c r="D28" s="23">
        <v>0.13059480668391535</v>
      </c>
    </row>
    <row r="29" spans="1:13" ht="38.25" x14ac:dyDescent="0.25">
      <c r="A29" s="17"/>
      <c r="B29" s="19">
        <v>3000476</v>
      </c>
      <c r="C29" s="19" t="s">
        <v>969</v>
      </c>
      <c r="D29" s="23">
        <v>0.23612202855736475</v>
      </c>
    </row>
    <row r="30" spans="1:13" ht="38.25" x14ac:dyDescent="0.25">
      <c r="A30" s="17"/>
      <c r="B30" s="19">
        <v>3000477</v>
      </c>
      <c r="C30" s="19" t="s">
        <v>970</v>
      </c>
      <c r="D30" s="23">
        <v>0.17753542767885039</v>
      </c>
    </row>
    <row r="31" spans="1:13" ht="25.5" x14ac:dyDescent="0.25">
      <c r="A31" s="17"/>
      <c r="B31" s="19">
        <v>3000478</v>
      </c>
      <c r="C31" s="19" t="s">
        <v>971</v>
      </c>
      <c r="D31" s="23">
        <v>0.2692019781954757</v>
      </c>
    </row>
    <row r="32" spans="1:13" ht="25.5" x14ac:dyDescent="0.25">
      <c r="A32" s="17"/>
      <c r="B32" s="19">
        <v>3000479</v>
      </c>
      <c r="C32" s="19" t="s">
        <v>972</v>
      </c>
      <c r="D32" s="23">
        <v>0.28926266108884613</v>
      </c>
    </row>
    <row r="33" spans="1:4" ht="25.5" x14ac:dyDescent="0.25">
      <c r="A33" s="17"/>
      <c r="B33" s="19">
        <v>3000480</v>
      </c>
      <c r="C33" s="19" t="s">
        <v>973</v>
      </c>
      <c r="D33" s="23">
        <v>0.132871039275228</v>
      </c>
    </row>
    <row r="34" spans="1:4" ht="15.75" thickBot="1" x14ac:dyDescent="0.3">
      <c r="A34" s="24"/>
      <c r="B34" s="26">
        <v>3000599</v>
      </c>
      <c r="C34" s="26" t="s">
        <v>974</v>
      </c>
      <c r="D34" s="30">
        <v>0</v>
      </c>
    </row>
  </sheetData>
  <mergeCells count="10">
    <mergeCell ref="A22:D22"/>
    <mergeCell ref="A24:C25"/>
    <mergeCell ref="D24:D2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0"/>
  <sheetViews>
    <sheetView topLeftCell="A28" workbookViewId="0">
      <selection activeCell="E38" sqref="E3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61</v>
      </c>
      <c r="B1" s="49" t="s">
        <v>38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963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8533.6599669999996</v>
      </c>
      <c r="I6" s="14">
        <v>9870.8360700000012</v>
      </c>
      <c r="J6" s="14">
        <v>2867.0291865667173</v>
      </c>
      <c r="K6" s="14">
        <v>1501.5042144967174</v>
      </c>
      <c r="L6" s="14">
        <v>834.02432855000006</v>
      </c>
      <c r="M6" s="14">
        <v>531.50064352000004</v>
      </c>
      <c r="N6" s="15">
        <v>0.15211520116924779</v>
      </c>
      <c r="O6" s="15">
        <v>0.23660898899384894</v>
      </c>
      <c r="P6" s="16">
        <v>0.29045454369162849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2300.0230639999986</v>
      </c>
      <c r="I7" s="38">
        <f ca="1">SUM(I8:OFFSET(I6,MATCH("PROYECTOS",$A$8:$A$50,0),0))</f>
        <v>2787.2597530000012</v>
      </c>
      <c r="J7" s="38">
        <f ca="1">SUM(J8:OFFSET(J6,MATCH("PROYECTOS",$A$8:$A$50,0),0))</f>
        <v>760.65782844617399</v>
      </c>
      <c r="K7" s="38">
        <f ca="1">SUM(K8:OFFSET(K6,MATCH("PROYECTOS",$A$8:$A$50,0),0))</f>
        <v>431.60633737617428</v>
      </c>
      <c r="L7" s="38">
        <f ca="1">SUM(L8:OFFSET(L6,MATCH("PROYECTOS",$A$8:$A$50,0),0))</f>
        <v>169.36590831999993</v>
      </c>
      <c r="M7" s="38">
        <f ca="1">SUM(M8:OFFSET(M6,MATCH("PROYECTOS",$A$8:$A$50,0),0))</f>
        <v>159.68558274999998</v>
      </c>
      <c r="N7" s="39">
        <f ca="1">IFERROR(K7/I7,0)</f>
        <v>0.15484970028775574</v>
      </c>
      <c r="O7" s="39">
        <f ca="1">IFERROR(SUM(K7,L7)/I7,0)</f>
        <v>0.21561400764651803</v>
      </c>
      <c r="P7" s="40">
        <f ca="1">IFERROR(SUM(K7,L7,M7)/I7,0)</f>
        <v>0.27290525313525521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125.59280499999996</v>
      </c>
      <c r="I8" s="21">
        <v>140.13945699999996</v>
      </c>
      <c r="J8" s="21">
        <f t="shared" ref="J8:J49" si="0">SUM(K8,L8,M8)</f>
        <v>41.167049691107444</v>
      </c>
      <c r="K8" s="21">
        <v>25.701542441107449</v>
      </c>
      <c r="L8" s="21">
        <v>8.0057918000000008</v>
      </c>
      <c r="M8" s="21">
        <v>7.4597154499999991</v>
      </c>
      <c r="N8" s="22">
        <f t="shared" ref="N8:N50" si="1">IFERROR(K8/I8,0)</f>
        <v>0.18339975757939075</v>
      </c>
      <c r="O8" s="22">
        <f t="shared" ref="O8:O50" si="2">IFERROR(SUM(K8,L8)/I8,0)</f>
        <v>0.2405270789732506</v>
      </c>
      <c r="P8" s="23">
        <f t="shared" ref="P8:P50" si="3">IFERROR(SUM(K8,L8,M8)/I8,0)</f>
        <v>0.29375773656028548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5001433</v>
      </c>
      <c r="C9" s="19" t="s">
        <v>975</v>
      </c>
      <c r="D9" s="68">
        <v>3000131</v>
      </c>
      <c r="E9" s="19" t="s">
        <v>964</v>
      </c>
      <c r="F9" s="69">
        <v>67</v>
      </c>
      <c r="G9" s="19" t="s">
        <v>1011</v>
      </c>
      <c r="H9" s="20">
        <v>960.30697099999998</v>
      </c>
      <c r="I9" s="21">
        <v>958.63150299999961</v>
      </c>
      <c r="J9" s="21">
        <f t="shared" si="0"/>
        <v>334.49126944397995</v>
      </c>
      <c r="K9" s="21">
        <v>235.69249408397991</v>
      </c>
      <c r="L9" s="21">
        <v>46.613221339999988</v>
      </c>
      <c r="M9" s="21">
        <v>52.185554020000019</v>
      </c>
      <c r="N9" s="22">
        <f t="shared" si="1"/>
        <v>0.24586349744024635</v>
      </c>
      <c r="O9" s="22">
        <f t="shared" si="2"/>
        <v>0.29448825178446075</v>
      </c>
      <c r="P9" s="23">
        <f t="shared" si="3"/>
        <v>0.34892580558556929</v>
      </c>
      <c r="Q9" s="70">
        <v>13395.765000000001</v>
      </c>
      <c r="R9" s="21">
        <v>0</v>
      </c>
      <c r="S9" s="23">
        <f t="shared" ref="S9:S49" si="4">IFERROR(R9/Q9,0)</f>
        <v>0</v>
      </c>
    </row>
    <row r="10" spans="1:19" ht="38.25" x14ac:dyDescent="0.25">
      <c r="A10" s="17"/>
      <c r="B10" s="19">
        <v>5001433</v>
      </c>
      <c r="C10" s="19" t="s">
        <v>975</v>
      </c>
      <c r="D10" s="68">
        <v>3000132</v>
      </c>
      <c r="E10" s="19" t="s">
        <v>965</v>
      </c>
      <c r="F10" s="69">
        <v>67</v>
      </c>
      <c r="G10" s="19" t="s">
        <v>1011</v>
      </c>
      <c r="H10" s="20">
        <v>14.677649999999998</v>
      </c>
      <c r="I10" s="21">
        <v>53.372164000000005</v>
      </c>
      <c r="J10" s="21">
        <f t="shared" si="0"/>
        <v>0.59922250748780737</v>
      </c>
      <c r="K10" s="21">
        <v>0.22941146748780739</v>
      </c>
      <c r="L10" s="21">
        <v>0.24622360000000001</v>
      </c>
      <c r="M10" s="21">
        <v>0.12358743999999999</v>
      </c>
      <c r="N10" s="22">
        <f t="shared" si="1"/>
        <v>4.2983355047737501E-3</v>
      </c>
      <c r="O10" s="22">
        <f t="shared" si="2"/>
        <v>8.9116691518786335E-3</v>
      </c>
      <c r="P10" s="23">
        <f t="shared" si="3"/>
        <v>1.1227247737000271E-2</v>
      </c>
      <c r="Q10" s="70">
        <v>15568.74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5001434</v>
      </c>
      <c r="C11" s="19" t="s">
        <v>976</v>
      </c>
      <c r="D11" s="68">
        <v>3000131</v>
      </c>
      <c r="E11" s="19" t="s">
        <v>964</v>
      </c>
      <c r="F11" s="69">
        <v>67</v>
      </c>
      <c r="G11" s="19" t="s">
        <v>1011</v>
      </c>
      <c r="H11" s="20">
        <v>20.392873999999999</v>
      </c>
      <c r="I11" s="21">
        <v>18.696082000000001</v>
      </c>
      <c r="J11" s="21">
        <f t="shared" si="0"/>
        <v>3.8999587781727314</v>
      </c>
      <c r="K11" s="21">
        <v>3.8999587781727314</v>
      </c>
      <c r="L11" s="21">
        <v>0</v>
      </c>
      <c r="M11" s="21">
        <v>0</v>
      </c>
      <c r="N11" s="22">
        <f t="shared" si="1"/>
        <v>0.20859765046883788</v>
      </c>
      <c r="O11" s="22">
        <f t="shared" si="2"/>
        <v>0.20859765046883788</v>
      </c>
      <c r="P11" s="23">
        <f t="shared" si="3"/>
        <v>0.20859765046883788</v>
      </c>
      <c r="Q11" s="70">
        <v>12.371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5001435</v>
      </c>
      <c r="C12" s="19" t="s">
        <v>977</v>
      </c>
      <c r="D12" s="68">
        <v>3000131</v>
      </c>
      <c r="E12" s="19" t="s">
        <v>964</v>
      </c>
      <c r="F12" s="69">
        <v>67</v>
      </c>
      <c r="G12" s="19" t="s">
        <v>1011</v>
      </c>
      <c r="H12" s="20">
        <v>8.7173429999999996</v>
      </c>
      <c r="I12" s="21">
        <v>12.811104000000002</v>
      </c>
      <c r="J12" s="21">
        <f t="shared" si="0"/>
        <v>3.7719188425517038</v>
      </c>
      <c r="K12" s="21">
        <v>1.4076662125517032</v>
      </c>
      <c r="L12" s="21">
        <v>1.2900173100000003</v>
      </c>
      <c r="M12" s="21">
        <v>1.0742353200000001</v>
      </c>
      <c r="N12" s="22">
        <f t="shared" si="1"/>
        <v>0.10987860316735412</v>
      </c>
      <c r="O12" s="22">
        <f t="shared" si="2"/>
        <v>0.21057385238241008</v>
      </c>
      <c r="P12" s="23">
        <f t="shared" si="3"/>
        <v>0.29442574524035581</v>
      </c>
      <c r="Q12" s="70">
        <v>893.529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5001436</v>
      </c>
      <c r="C13" s="19" t="s">
        <v>978</v>
      </c>
      <c r="D13" s="68">
        <v>3000131</v>
      </c>
      <c r="E13" s="19" t="s">
        <v>964</v>
      </c>
      <c r="F13" s="69">
        <v>67</v>
      </c>
      <c r="G13" s="19" t="s">
        <v>1011</v>
      </c>
      <c r="H13" s="20">
        <v>20.07685</v>
      </c>
      <c r="I13" s="21">
        <v>23.993037999999999</v>
      </c>
      <c r="J13" s="21">
        <f t="shared" si="0"/>
        <v>7.1186760998291847</v>
      </c>
      <c r="K13" s="21">
        <v>2.4339559698291851</v>
      </c>
      <c r="L13" s="21">
        <v>2.0767171799999997</v>
      </c>
      <c r="M13" s="21">
        <v>2.6080029500000004</v>
      </c>
      <c r="N13" s="22">
        <f t="shared" si="1"/>
        <v>0.10144425936512022</v>
      </c>
      <c r="O13" s="22">
        <f t="shared" si="2"/>
        <v>0.18799925002532755</v>
      </c>
      <c r="P13" s="23">
        <f t="shared" si="3"/>
        <v>0.29669757117998918</v>
      </c>
      <c r="Q13" s="70">
        <v>1940.0710000000001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5001437</v>
      </c>
      <c r="C14" s="19" t="s">
        <v>979</v>
      </c>
      <c r="D14" s="68">
        <v>3000131</v>
      </c>
      <c r="E14" s="19" t="s">
        <v>964</v>
      </c>
      <c r="F14" s="69">
        <v>65</v>
      </c>
      <c r="G14" s="19" t="s">
        <v>1012</v>
      </c>
      <c r="H14" s="20">
        <v>154.64393599999997</v>
      </c>
      <c r="I14" s="21">
        <v>150.227542</v>
      </c>
      <c r="J14" s="21">
        <f t="shared" si="0"/>
        <v>23.387040106438533</v>
      </c>
      <c r="K14" s="21">
        <v>15.049975836438534</v>
      </c>
      <c r="L14" s="21">
        <v>5.5028443000000005</v>
      </c>
      <c r="M14" s="21">
        <v>2.8342199699999995</v>
      </c>
      <c r="N14" s="22">
        <f t="shared" si="1"/>
        <v>0.10018120270142299</v>
      </c>
      <c r="O14" s="22">
        <f t="shared" si="2"/>
        <v>0.13681126551640266</v>
      </c>
      <c r="P14" s="23">
        <f t="shared" si="3"/>
        <v>0.15567744632631034</v>
      </c>
      <c r="Q14" s="70">
        <v>177.001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5001437</v>
      </c>
      <c r="C15" s="19" t="s">
        <v>979</v>
      </c>
      <c r="D15" s="68">
        <v>3000132</v>
      </c>
      <c r="E15" s="19" t="s">
        <v>965</v>
      </c>
      <c r="F15" s="69">
        <v>65</v>
      </c>
      <c r="G15" s="19" t="s">
        <v>1012</v>
      </c>
      <c r="H15" s="20">
        <v>6.1776980000000004</v>
      </c>
      <c r="I15" s="21">
        <v>4.3512969999999997</v>
      </c>
      <c r="J15" s="21">
        <f t="shared" si="0"/>
        <v>1.3812570693553257</v>
      </c>
      <c r="K15" s="21">
        <v>0.26641326935532561</v>
      </c>
      <c r="L15" s="21">
        <v>0.59493046000000005</v>
      </c>
      <c r="M15" s="21">
        <v>0.51991334</v>
      </c>
      <c r="N15" s="22">
        <f t="shared" si="1"/>
        <v>6.1226174484372273E-2</v>
      </c>
      <c r="O15" s="22">
        <f t="shared" si="2"/>
        <v>0.19795103146379706</v>
      </c>
      <c r="P15" s="23">
        <f t="shared" si="3"/>
        <v>0.3174357138470037</v>
      </c>
      <c r="Q15" s="70">
        <v>103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5001437</v>
      </c>
      <c r="C16" s="19" t="s">
        <v>979</v>
      </c>
      <c r="D16" s="68">
        <v>3000133</v>
      </c>
      <c r="E16" s="19" t="s">
        <v>966</v>
      </c>
      <c r="F16" s="69">
        <v>65</v>
      </c>
      <c r="G16" s="19" t="s">
        <v>1012</v>
      </c>
      <c r="H16" s="20">
        <v>1.3464750000000001</v>
      </c>
      <c r="I16" s="21">
        <v>8.044515999999998</v>
      </c>
      <c r="J16" s="21">
        <f t="shared" si="0"/>
        <v>1.637536967368209</v>
      </c>
      <c r="K16" s="21">
        <v>0.57342974736820906</v>
      </c>
      <c r="L16" s="21">
        <v>0.47156115999999998</v>
      </c>
      <c r="M16" s="21">
        <v>0.59254605999999999</v>
      </c>
      <c r="N16" s="22">
        <f t="shared" si="1"/>
        <v>7.1282069346149501E-2</v>
      </c>
      <c r="O16" s="22">
        <f t="shared" si="2"/>
        <v>0.12990102914435242</v>
      </c>
      <c r="P16" s="23">
        <f t="shared" si="3"/>
        <v>0.20355941455871421</v>
      </c>
      <c r="Q16" s="70">
        <v>55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5001439</v>
      </c>
      <c r="C17" s="19" t="s">
        <v>980</v>
      </c>
      <c r="D17" s="68">
        <v>3000131</v>
      </c>
      <c r="E17" s="19" t="s">
        <v>964</v>
      </c>
      <c r="F17" s="69">
        <v>67</v>
      </c>
      <c r="G17" s="19" t="s">
        <v>1011</v>
      </c>
      <c r="H17" s="20">
        <v>453.50028499999996</v>
      </c>
      <c r="I17" s="21">
        <v>453.50028499999996</v>
      </c>
      <c r="J17" s="21">
        <f t="shared" si="0"/>
        <v>162.30317277612178</v>
      </c>
      <c r="K17" s="21">
        <v>83.601565346121788</v>
      </c>
      <c r="L17" s="21">
        <v>25.309942939999999</v>
      </c>
      <c r="M17" s="21">
        <v>53.391664489999997</v>
      </c>
      <c r="N17" s="22">
        <f t="shared" si="1"/>
        <v>0.18434732702785797</v>
      </c>
      <c r="O17" s="22">
        <f t="shared" si="2"/>
        <v>0.2401575299696268</v>
      </c>
      <c r="P17" s="23">
        <f t="shared" si="3"/>
        <v>0.35788990248621738</v>
      </c>
      <c r="Q17" s="70">
        <v>4653.0419999999995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5001441</v>
      </c>
      <c r="C18" s="19" t="s">
        <v>981</v>
      </c>
      <c r="D18" s="68">
        <v>3000131</v>
      </c>
      <c r="E18" s="19" t="s">
        <v>964</v>
      </c>
      <c r="F18" s="69">
        <v>46</v>
      </c>
      <c r="G18" s="19" t="s">
        <v>736</v>
      </c>
      <c r="H18" s="20">
        <v>0.32943699999999998</v>
      </c>
      <c r="I18" s="21">
        <v>0.32943699999999998</v>
      </c>
      <c r="J18" s="21">
        <f t="shared" si="0"/>
        <v>0</v>
      </c>
      <c r="K18" s="21">
        <v>0</v>
      </c>
      <c r="L18" s="21">
        <v>0</v>
      </c>
      <c r="M18" s="21">
        <v>0</v>
      </c>
      <c r="N18" s="22">
        <f t="shared" si="1"/>
        <v>0</v>
      </c>
      <c r="O18" s="22">
        <f t="shared" si="2"/>
        <v>0</v>
      </c>
      <c r="P18" s="23">
        <f t="shared" si="3"/>
        <v>0</v>
      </c>
      <c r="Q18" s="70">
        <v>0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5001442</v>
      </c>
      <c r="C19" s="19" t="s">
        <v>982</v>
      </c>
      <c r="D19" s="68">
        <v>3000132</v>
      </c>
      <c r="E19" s="19" t="s">
        <v>965</v>
      </c>
      <c r="F19" s="69">
        <v>67</v>
      </c>
      <c r="G19" s="19" t="s">
        <v>1011</v>
      </c>
      <c r="H19" s="20">
        <v>1.625985</v>
      </c>
      <c r="I19" s="21">
        <v>1.6499860000000002</v>
      </c>
      <c r="J19" s="21">
        <f t="shared" si="0"/>
        <v>0.53304734152604005</v>
      </c>
      <c r="K19" s="21">
        <v>0.30782104152604006</v>
      </c>
      <c r="L19" s="21">
        <v>0.11935137</v>
      </c>
      <c r="M19" s="21">
        <v>0.10587493000000001</v>
      </c>
      <c r="N19" s="22">
        <f t="shared" si="1"/>
        <v>0.18655978991702962</v>
      </c>
      <c r="O19" s="22">
        <f t="shared" si="2"/>
        <v>0.25889456730301957</v>
      </c>
      <c r="P19" s="23">
        <f t="shared" si="3"/>
        <v>0.32306173599414784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5001443</v>
      </c>
      <c r="C20" s="19" t="s">
        <v>983</v>
      </c>
      <c r="D20" s="68">
        <v>3000131</v>
      </c>
      <c r="E20" s="19" t="s">
        <v>964</v>
      </c>
      <c r="F20" s="69">
        <v>63</v>
      </c>
      <c r="G20" s="19" t="s">
        <v>738</v>
      </c>
      <c r="H20" s="20">
        <v>0.45</v>
      </c>
      <c r="I20" s="21">
        <v>0.40749999999999997</v>
      </c>
      <c r="J20" s="21">
        <f t="shared" si="0"/>
        <v>0.14356929414628491</v>
      </c>
      <c r="K20" s="21">
        <v>8.1357274146284908E-2</v>
      </c>
      <c r="L20" s="21">
        <v>3.3331300000000001E-2</v>
      </c>
      <c r="M20" s="21">
        <v>2.8880720000000002E-2</v>
      </c>
      <c r="N20" s="22">
        <f t="shared" si="1"/>
        <v>0.19964975250622063</v>
      </c>
      <c r="O20" s="22">
        <f t="shared" si="2"/>
        <v>0.28144435373321453</v>
      </c>
      <c r="P20" s="23">
        <f t="shared" si="3"/>
        <v>0.35231728624855196</v>
      </c>
      <c r="Q20" s="70">
        <v>0</v>
      </c>
      <c r="R20" s="21">
        <v>0</v>
      </c>
      <c r="S20" s="23">
        <f t="shared" si="4"/>
        <v>0</v>
      </c>
    </row>
    <row r="21" spans="1:19" ht="25.5" x14ac:dyDescent="0.25">
      <c r="A21" s="17"/>
      <c r="B21" s="19">
        <v>5001444</v>
      </c>
      <c r="C21" s="19" t="s">
        <v>984</v>
      </c>
      <c r="D21" s="68">
        <v>3000131</v>
      </c>
      <c r="E21" s="19" t="s">
        <v>964</v>
      </c>
      <c r="F21" s="69">
        <v>46</v>
      </c>
      <c r="G21" s="19" t="s">
        <v>736</v>
      </c>
      <c r="H21" s="20">
        <v>1.1070999999999998</v>
      </c>
      <c r="I21" s="21">
        <v>1.1683499999999998</v>
      </c>
      <c r="J21" s="21">
        <f t="shared" si="0"/>
        <v>0.49802740887976216</v>
      </c>
      <c r="K21" s="21">
        <v>0.31210492887976216</v>
      </c>
      <c r="L21" s="21">
        <v>9.7965600000000042E-2</v>
      </c>
      <c r="M21" s="21">
        <v>8.7956879999999987E-2</v>
      </c>
      <c r="N21" s="22">
        <f t="shared" si="1"/>
        <v>0.26713307560214167</v>
      </c>
      <c r="O21" s="22">
        <f t="shared" si="2"/>
        <v>0.35098260699256412</v>
      </c>
      <c r="P21" s="23">
        <f t="shared" si="3"/>
        <v>0.42626559582296591</v>
      </c>
      <c r="Q21" s="70">
        <v>0</v>
      </c>
      <c r="R21" s="21">
        <v>0</v>
      </c>
      <c r="S21" s="23">
        <f t="shared" si="4"/>
        <v>0</v>
      </c>
    </row>
    <row r="22" spans="1:19" ht="25.5" x14ac:dyDescent="0.25">
      <c r="A22" s="17"/>
      <c r="B22" s="19">
        <v>5001447</v>
      </c>
      <c r="C22" s="19" t="s">
        <v>985</v>
      </c>
      <c r="D22" s="68">
        <v>3000132</v>
      </c>
      <c r="E22" s="19" t="s">
        <v>965</v>
      </c>
      <c r="F22" s="69">
        <v>67</v>
      </c>
      <c r="G22" s="19" t="s">
        <v>1011</v>
      </c>
      <c r="H22" s="20">
        <v>10.019366999999997</v>
      </c>
      <c r="I22" s="21">
        <v>12.688680999999997</v>
      </c>
      <c r="J22" s="21">
        <f t="shared" si="0"/>
        <v>1.5554679565402019</v>
      </c>
      <c r="K22" s="21">
        <v>0.55579046654020203</v>
      </c>
      <c r="L22" s="21">
        <v>0.31440483999999996</v>
      </c>
      <c r="M22" s="21">
        <v>0.68527265000000004</v>
      </c>
      <c r="N22" s="22">
        <f t="shared" si="1"/>
        <v>4.380206788555896E-2</v>
      </c>
      <c r="O22" s="22">
        <f t="shared" si="2"/>
        <v>6.8580438466393959E-2</v>
      </c>
      <c r="P22" s="23">
        <f t="shared" si="3"/>
        <v>0.12258704876733856</v>
      </c>
      <c r="Q22" s="70">
        <v>133.916</v>
      </c>
      <c r="R22" s="21">
        <v>0</v>
      </c>
      <c r="S22" s="23">
        <f t="shared" si="4"/>
        <v>0</v>
      </c>
    </row>
    <row r="23" spans="1:19" ht="25.5" x14ac:dyDescent="0.25">
      <c r="A23" s="17"/>
      <c r="B23" s="19">
        <v>5001448</v>
      </c>
      <c r="C23" s="19" t="s">
        <v>986</v>
      </c>
      <c r="D23" s="68">
        <v>3000132</v>
      </c>
      <c r="E23" s="19" t="s">
        <v>965</v>
      </c>
      <c r="F23" s="69">
        <v>67</v>
      </c>
      <c r="G23" s="19" t="s">
        <v>1011</v>
      </c>
      <c r="H23" s="20">
        <v>14.014386999999999</v>
      </c>
      <c r="I23" s="21">
        <v>26.192585999999999</v>
      </c>
      <c r="J23" s="21">
        <f t="shared" si="0"/>
        <v>2.3653598777601461</v>
      </c>
      <c r="K23" s="21">
        <v>0.57740600776014617</v>
      </c>
      <c r="L23" s="21">
        <v>0.36490590000000001</v>
      </c>
      <c r="M23" s="21">
        <v>1.4230479700000001</v>
      </c>
      <c r="N23" s="22">
        <f t="shared" si="1"/>
        <v>2.2044635369724327E-2</v>
      </c>
      <c r="O23" s="22">
        <f t="shared" si="2"/>
        <v>3.5976283814058915E-2</v>
      </c>
      <c r="P23" s="23">
        <f t="shared" si="3"/>
        <v>9.0306466026689625E-2</v>
      </c>
      <c r="Q23" s="70">
        <v>79.100000000000009</v>
      </c>
      <c r="R23" s="21">
        <v>0</v>
      </c>
      <c r="S23" s="23">
        <f t="shared" si="4"/>
        <v>0</v>
      </c>
    </row>
    <row r="24" spans="1:19" ht="25.5" x14ac:dyDescent="0.25">
      <c r="A24" s="17"/>
      <c r="B24" s="19">
        <v>5001449</v>
      </c>
      <c r="C24" s="19" t="s">
        <v>987</v>
      </c>
      <c r="D24" s="68">
        <v>3000132</v>
      </c>
      <c r="E24" s="19" t="s">
        <v>965</v>
      </c>
      <c r="F24" s="69">
        <v>67</v>
      </c>
      <c r="G24" s="19" t="s">
        <v>1011</v>
      </c>
      <c r="H24" s="20">
        <v>19.813018999999997</v>
      </c>
      <c r="I24" s="21">
        <v>88.163555000000073</v>
      </c>
      <c r="J24" s="21">
        <f t="shared" si="0"/>
        <v>14.452628637159131</v>
      </c>
      <c r="K24" s="21">
        <v>4.9465004771591339</v>
      </c>
      <c r="L24" s="21">
        <v>4.4941746999999985</v>
      </c>
      <c r="M24" s="21">
        <v>5.0119534599999991</v>
      </c>
      <c r="N24" s="22">
        <f t="shared" si="1"/>
        <v>5.6105955314065203E-2</v>
      </c>
      <c r="O24" s="22">
        <f t="shared" si="2"/>
        <v>0.10708138047699102</v>
      </c>
      <c r="P24" s="23">
        <f t="shared" si="3"/>
        <v>0.16392973986993967</v>
      </c>
      <c r="Q24" s="70">
        <v>5111.8899999999985</v>
      </c>
      <c r="R24" s="21">
        <v>0</v>
      </c>
      <c r="S24" s="23">
        <f t="shared" si="4"/>
        <v>0</v>
      </c>
    </row>
    <row r="25" spans="1:19" ht="25.5" x14ac:dyDescent="0.25">
      <c r="A25" s="17"/>
      <c r="B25" s="19">
        <v>5001452</v>
      </c>
      <c r="C25" s="19" t="s">
        <v>988</v>
      </c>
      <c r="D25" s="68">
        <v>3000133</v>
      </c>
      <c r="E25" s="19" t="s">
        <v>966</v>
      </c>
      <c r="F25" s="69">
        <v>67</v>
      </c>
      <c r="G25" s="19" t="s">
        <v>1011</v>
      </c>
      <c r="H25" s="20">
        <v>72.320284000000001</v>
      </c>
      <c r="I25" s="21">
        <v>210.13718900000001</v>
      </c>
      <c r="J25" s="21">
        <f t="shared" si="0"/>
        <v>23.056344216631544</v>
      </c>
      <c r="K25" s="21">
        <v>7.0953837266315531</v>
      </c>
      <c r="L25" s="21">
        <v>6.0655853699999955</v>
      </c>
      <c r="M25" s="21">
        <v>9.8953751199999971</v>
      </c>
      <c r="N25" s="22">
        <f t="shared" si="1"/>
        <v>3.3765483208360383E-2</v>
      </c>
      <c r="O25" s="22">
        <f t="shared" si="2"/>
        <v>6.2630366187260395E-2</v>
      </c>
      <c r="P25" s="23">
        <f t="shared" si="3"/>
        <v>0.10972043704568421</v>
      </c>
      <c r="Q25" s="70">
        <v>1727.7439999999999</v>
      </c>
      <c r="R25" s="21">
        <v>0</v>
      </c>
      <c r="S25" s="23">
        <f t="shared" si="4"/>
        <v>0</v>
      </c>
    </row>
    <row r="26" spans="1:19" ht="25.5" x14ac:dyDescent="0.25">
      <c r="A26" s="17"/>
      <c r="B26" s="19">
        <v>5001453</v>
      </c>
      <c r="C26" s="19" t="s">
        <v>989</v>
      </c>
      <c r="D26" s="68">
        <v>3000133</v>
      </c>
      <c r="E26" s="19" t="s">
        <v>966</v>
      </c>
      <c r="F26" s="69">
        <v>67</v>
      </c>
      <c r="G26" s="19" t="s">
        <v>1011</v>
      </c>
      <c r="H26" s="20">
        <v>94.158603999999983</v>
      </c>
      <c r="I26" s="21">
        <v>41.22053200000002</v>
      </c>
      <c r="J26" s="21">
        <f t="shared" si="0"/>
        <v>10.712994535473769</v>
      </c>
      <c r="K26" s="21">
        <v>4.3096930654737662</v>
      </c>
      <c r="L26" s="21">
        <v>4.5249466800000011</v>
      </c>
      <c r="M26" s="21">
        <v>1.8783547900000004</v>
      </c>
      <c r="N26" s="22">
        <f t="shared" si="1"/>
        <v>0.10455209713144324</v>
      </c>
      <c r="O26" s="22">
        <f t="shared" si="2"/>
        <v>0.21432619417609078</v>
      </c>
      <c r="P26" s="23">
        <f t="shared" si="3"/>
        <v>0.2598946208523889</v>
      </c>
      <c r="Q26" s="70">
        <v>358.34099999999995</v>
      </c>
      <c r="R26" s="21">
        <v>0</v>
      </c>
      <c r="S26" s="23">
        <f t="shared" si="4"/>
        <v>0</v>
      </c>
    </row>
    <row r="27" spans="1:19" ht="25.5" x14ac:dyDescent="0.25">
      <c r="A27" s="17"/>
      <c r="B27" s="19">
        <v>5001454</v>
      </c>
      <c r="C27" s="19" t="s">
        <v>990</v>
      </c>
      <c r="D27" s="68">
        <v>3000133</v>
      </c>
      <c r="E27" s="19" t="s">
        <v>966</v>
      </c>
      <c r="F27" s="69">
        <v>67</v>
      </c>
      <c r="G27" s="19" t="s">
        <v>1011</v>
      </c>
      <c r="H27" s="20">
        <v>4.0297879999999999</v>
      </c>
      <c r="I27" s="21">
        <v>5.4688159999999995</v>
      </c>
      <c r="J27" s="21">
        <f t="shared" si="0"/>
        <v>0.45584627768580321</v>
      </c>
      <c r="K27" s="21">
        <v>0.13744549768580328</v>
      </c>
      <c r="L27" s="21">
        <v>8.3696449999999992E-2</v>
      </c>
      <c r="M27" s="21">
        <v>0.23470432999999999</v>
      </c>
      <c r="N27" s="22">
        <f t="shared" si="1"/>
        <v>2.5132587690974297E-2</v>
      </c>
      <c r="O27" s="22">
        <f t="shared" si="2"/>
        <v>4.0436896704113517E-2</v>
      </c>
      <c r="P27" s="23">
        <f t="shared" si="3"/>
        <v>8.3353741959101071E-2</v>
      </c>
      <c r="Q27" s="70">
        <v>7.8</v>
      </c>
      <c r="R27" s="21">
        <v>0</v>
      </c>
      <c r="S27" s="23">
        <f t="shared" si="4"/>
        <v>0</v>
      </c>
    </row>
    <row r="28" spans="1:19" ht="38.25" x14ac:dyDescent="0.25">
      <c r="A28" s="17"/>
      <c r="B28" s="19">
        <v>5001495</v>
      </c>
      <c r="C28" s="19" t="s">
        <v>991</v>
      </c>
      <c r="D28" s="68">
        <v>3000001</v>
      </c>
      <c r="E28" s="19" t="s">
        <v>275</v>
      </c>
      <c r="F28" s="69">
        <v>80</v>
      </c>
      <c r="G28" s="19" t="s">
        <v>310</v>
      </c>
      <c r="H28" s="20">
        <v>1.4629999999999999</v>
      </c>
      <c r="I28" s="21">
        <v>1.3290469999999999</v>
      </c>
      <c r="J28" s="21">
        <f t="shared" si="0"/>
        <v>9.5662400311801815E-2</v>
      </c>
      <c r="K28" s="21">
        <v>5.4275140311801806E-2</v>
      </c>
      <c r="L28" s="21">
        <v>2.7515580000000005E-2</v>
      </c>
      <c r="M28" s="21">
        <v>1.3871679999999999E-2</v>
      </c>
      <c r="N28" s="22">
        <f t="shared" si="1"/>
        <v>4.0837638030710582E-2</v>
      </c>
      <c r="O28" s="22">
        <f t="shared" si="2"/>
        <v>6.154087877388973E-2</v>
      </c>
      <c r="P28" s="23">
        <f t="shared" si="3"/>
        <v>7.1978192126991608E-2</v>
      </c>
      <c r="Q28" s="70">
        <v>0</v>
      </c>
      <c r="R28" s="21">
        <v>0</v>
      </c>
      <c r="S28" s="23">
        <f t="shared" si="4"/>
        <v>0</v>
      </c>
    </row>
    <row r="29" spans="1:19" ht="25.5" x14ac:dyDescent="0.25">
      <c r="A29" s="17"/>
      <c r="B29" s="19">
        <v>5002376</v>
      </c>
      <c r="C29" s="19" t="s">
        <v>992</v>
      </c>
      <c r="D29" s="68">
        <v>3000132</v>
      </c>
      <c r="E29" s="19" t="s">
        <v>965</v>
      </c>
      <c r="F29" s="69">
        <v>67</v>
      </c>
      <c r="G29" s="19" t="s">
        <v>1011</v>
      </c>
      <c r="H29" s="20">
        <v>13.492714000000001</v>
      </c>
      <c r="I29" s="21">
        <v>171.95808199999999</v>
      </c>
      <c r="J29" s="21">
        <f t="shared" si="0"/>
        <v>40.105319370277044</v>
      </c>
      <c r="K29" s="21">
        <v>0.83062534027703805</v>
      </c>
      <c r="L29" s="21">
        <v>38.083290440000006</v>
      </c>
      <c r="M29" s="21">
        <v>1.19140359</v>
      </c>
      <c r="N29" s="22">
        <f t="shared" si="1"/>
        <v>4.8303943066603759E-3</v>
      </c>
      <c r="O29" s="22">
        <f t="shared" si="2"/>
        <v>0.22629884753120849</v>
      </c>
      <c r="P29" s="23">
        <f t="shared" si="3"/>
        <v>0.23322730111793785</v>
      </c>
      <c r="Q29" s="70">
        <v>384.7</v>
      </c>
      <c r="R29" s="21">
        <v>0</v>
      </c>
      <c r="S29" s="23">
        <f t="shared" si="4"/>
        <v>0</v>
      </c>
    </row>
    <row r="30" spans="1:19" ht="25.5" x14ac:dyDescent="0.25">
      <c r="A30" s="17"/>
      <c r="B30" s="19">
        <v>5002377</v>
      </c>
      <c r="C30" s="19" t="s">
        <v>993</v>
      </c>
      <c r="D30" s="68">
        <v>3000133</v>
      </c>
      <c r="E30" s="19" t="s">
        <v>966</v>
      </c>
      <c r="F30" s="69">
        <v>67</v>
      </c>
      <c r="G30" s="19" t="s">
        <v>1011</v>
      </c>
      <c r="H30" s="20">
        <v>1.1479410000000001</v>
      </c>
      <c r="I30" s="21">
        <v>1.3794049999999998</v>
      </c>
      <c r="J30" s="21">
        <f t="shared" si="0"/>
        <v>0.18881323969083577</v>
      </c>
      <c r="K30" s="21">
        <v>1.1190439690835774E-2</v>
      </c>
      <c r="L30" s="21">
        <v>4.1847820000000001E-2</v>
      </c>
      <c r="M30" s="21">
        <v>0.13577497999999999</v>
      </c>
      <c r="N30" s="22">
        <f t="shared" si="1"/>
        <v>8.1125120547161818E-3</v>
      </c>
      <c r="O30" s="22">
        <f t="shared" si="2"/>
        <v>3.8450099637768298E-2</v>
      </c>
      <c r="P30" s="23">
        <f t="shared" si="3"/>
        <v>0.13688020537176232</v>
      </c>
      <c r="Q30" s="70">
        <v>0</v>
      </c>
      <c r="R30" s="21">
        <v>0</v>
      </c>
      <c r="S30" s="23">
        <f t="shared" si="4"/>
        <v>0</v>
      </c>
    </row>
    <row r="31" spans="1:19" ht="25.5" x14ac:dyDescent="0.25">
      <c r="A31" s="17"/>
      <c r="B31" s="19">
        <v>5003240</v>
      </c>
      <c r="C31" s="19" t="s">
        <v>994</v>
      </c>
      <c r="D31" s="68">
        <v>3000131</v>
      </c>
      <c r="E31" s="19" t="s">
        <v>964</v>
      </c>
      <c r="F31" s="69">
        <v>281</v>
      </c>
      <c r="G31" s="19" t="s">
        <v>1013</v>
      </c>
      <c r="H31" s="20">
        <v>30.068332999999996</v>
      </c>
      <c r="I31" s="21">
        <v>28.219079000000008</v>
      </c>
      <c r="J31" s="21">
        <f t="shared" si="0"/>
        <v>7.1709703100843454</v>
      </c>
      <c r="K31" s="21">
        <v>5.1720170100843461</v>
      </c>
      <c r="L31" s="21">
        <v>1.0697893999999999</v>
      </c>
      <c r="M31" s="21">
        <v>0.92916390000000004</v>
      </c>
      <c r="N31" s="22">
        <f t="shared" si="1"/>
        <v>0.1832808579643703</v>
      </c>
      <c r="O31" s="22">
        <f t="shared" si="2"/>
        <v>0.2211910037915959</v>
      </c>
      <c r="P31" s="23">
        <f t="shared" si="3"/>
        <v>0.2541178012962203</v>
      </c>
      <c r="Q31" s="70">
        <v>3157231.3000000007</v>
      </c>
      <c r="R31" s="21">
        <v>0</v>
      </c>
      <c r="S31" s="23">
        <f t="shared" si="4"/>
        <v>0</v>
      </c>
    </row>
    <row r="32" spans="1:19" ht="25.5" x14ac:dyDescent="0.25">
      <c r="A32" s="17"/>
      <c r="B32" s="19">
        <v>5003241</v>
      </c>
      <c r="C32" s="19" t="s">
        <v>995</v>
      </c>
      <c r="D32" s="68">
        <v>3000132</v>
      </c>
      <c r="E32" s="19" t="s">
        <v>965</v>
      </c>
      <c r="F32" s="69">
        <v>98</v>
      </c>
      <c r="G32" s="19" t="s">
        <v>1014</v>
      </c>
      <c r="H32" s="20">
        <v>48.506625999999997</v>
      </c>
      <c r="I32" s="21">
        <v>34.184145000000001</v>
      </c>
      <c r="J32" s="21">
        <f t="shared" si="0"/>
        <v>6.4999999999999997E-3</v>
      </c>
      <c r="K32" s="21">
        <v>0</v>
      </c>
      <c r="L32" s="21">
        <v>0</v>
      </c>
      <c r="M32" s="21">
        <v>6.4999999999999997E-3</v>
      </c>
      <c r="N32" s="22">
        <f t="shared" si="1"/>
        <v>0</v>
      </c>
      <c r="O32" s="22">
        <f t="shared" si="2"/>
        <v>0</v>
      </c>
      <c r="P32" s="23">
        <f t="shared" si="3"/>
        <v>1.9014663084304141E-4</v>
      </c>
      <c r="Q32" s="70">
        <v>4</v>
      </c>
      <c r="R32" s="21">
        <v>0</v>
      </c>
      <c r="S32" s="23">
        <f t="shared" si="4"/>
        <v>0</v>
      </c>
    </row>
    <row r="33" spans="1:19" ht="25.5" x14ac:dyDescent="0.25">
      <c r="A33" s="17"/>
      <c r="B33" s="19">
        <v>5003241</v>
      </c>
      <c r="C33" s="19" t="s">
        <v>995</v>
      </c>
      <c r="D33" s="68">
        <v>3000133</v>
      </c>
      <c r="E33" s="19" t="s">
        <v>966</v>
      </c>
      <c r="F33" s="69">
        <v>98</v>
      </c>
      <c r="G33" s="19" t="s">
        <v>1014</v>
      </c>
      <c r="H33" s="20">
        <v>0.65600000000000014</v>
      </c>
      <c r="I33" s="21">
        <v>80.129074999999986</v>
      </c>
      <c r="J33" s="21">
        <f t="shared" si="0"/>
        <v>9.1838329145497539</v>
      </c>
      <c r="K33" s="21">
        <v>6.8920102645497536</v>
      </c>
      <c r="L33" s="21">
        <v>2.0368837800000001</v>
      </c>
      <c r="M33" s="21">
        <v>0.25493887000000004</v>
      </c>
      <c r="N33" s="22">
        <f t="shared" si="1"/>
        <v>8.6011354362317979E-2</v>
      </c>
      <c r="O33" s="22">
        <f t="shared" si="2"/>
        <v>0.11143138797683307</v>
      </c>
      <c r="P33" s="23">
        <f t="shared" si="3"/>
        <v>0.1146129905349557</v>
      </c>
      <c r="Q33" s="70">
        <v>26.000999999999998</v>
      </c>
      <c r="R33" s="21">
        <v>0</v>
      </c>
      <c r="S33" s="23">
        <f t="shared" si="4"/>
        <v>0</v>
      </c>
    </row>
    <row r="34" spans="1:19" ht="51" x14ac:dyDescent="0.25">
      <c r="A34" s="17"/>
      <c r="B34" s="19">
        <v>5003247</v>
      </c>
      <c r="C34" s="19" t="s">
        <v>996</v>
      </c>
      <c r="D34" s="68">
        <v>3000001</v>
      </c>
      <c r="E34" s="19" t="s">
        <v>275</v>
      </c>
      <c r="F34" s="69">
        <v>80</v>
      </c>
      <c r="G34" s="19" t="s">
        <v>310</v>
      </c>
      <c r="H34" s="20">
        <v>3.4461979999999999</v>
      </c>
      <c r="I34" s="21">
        <v>3.4461979999999994</v>
      </c>
      <c r="J34" s="21">
        <f t="shared" si="0"/>
        <v>1.2362200352108932</v>
      </c>
      <c r="K34" s="21">
        <v>0.67468427521089325</v>
      </c>
      <c r="L34" s="21">
        <v>0.27345801000000003</v>
      </c>
      <c r="M34" s="21">
        <v>0.28807774999999997</v>
      </c>
      <c r="N34" s="22">
        <f t="shared" si="1"/>
        <v>0.1957764107607553</v>
      </c>
      <c r="O34" s="22">
        <f t="shared" si="2"/>
        <v>0.27512704876820582</v>
      </c>
      <c r="P34" s="23">
        <f t="shared" si="3"/>
        <v>0.35871996768928932</v>
      </c>
      <c r="Q34" s="70">
        <v>0</v>
      </c>
      <c r="R34" s="21">
        <v>0</v>
      </c>
      <c r="S34" s="23">
        <f t="shared" si="4"/>
        <v>0</v>
      </c>
    </row>
    <row r="35" spans="1:19" ht="25.5" x14ac:dyDescent="0.25">
      <c r="A35" s="17"/>
      <c r="B35" s="19">
        <v>5003252</v>
      </c>
      <c r="C35" s="19" t="s">
        <v>997</v>
      </c>
      <c r="D35" s="68">
        <v>3000001</v>
      </c>
      <c r="E35" s="19" t="s">
        <v>275</v>
      </c>
      <c r="F35" s="69">
        <v>177</v>
      </c>
      <c r="G35" s="19" t="s">
        <v>880</v>
      </c>
      <c r="H35" s="20">
        <v>18.796481</v>
      </c>
      <c r="I35" s="21">
        <v>14.723785000000001</v>
      </c>
      <c r="J35" s="21">
        <f t="shared" si="0"/>
        <v>1.0033279169448777</v>
      </c>
      <c r="K35" s="21">
        <v>0.36130452694487758</v>
      </c>
      <c r="L35" s="21">
        <v>0.41802344000000002</v>
      </c>
      <c r="M35" s="21">
        <v>0.22399995</v>
      </c>
      <c r="N35" s="22">
        <f t="shared" si="1"/>
        <v>2.4538834745609063E-2</v>
      </c>
      <c r="O35" s="22">
        <f t="shared" si="2"/>
        <v>5.2929865991990344E-2</v>
      </c>
      <c r="P35" s="23">
        <f t="shared" si="3"/>
        <v>6.8143342010554872E-2</v>
      </c>
      <c r="Q35" s="70">
        <v>28</v>
      </c>
      <c r="R35" s="21">
        <v>0</v>
      </c>
      <c r="S35" s="23">
        <f t="shared" si="4"/>
        <v>0</v>
      </c>
    </row>
    <row r="36" spans="1:19" ht="51" x14ac:dyDescent="0.25">
      <c r="A36" s="17"/>
      <c r="B36" s="19">
        <v>5003254</v>
      </c>
      <c r="C36" s="19" t="s">
        <v>998</v>
      </c>
      <c r="D36" s="68">
        <v>3000001</v>
      </c>
      <c r="E36" s="19" t="s">
        <v>275</v>
      </c>
      <c r="F36" s="69">
        <v>177</v>
      </c>
      <c r="G36" s="19" t="s">
        <v>880</v>
      </c>
      <c r="H36" s="20">
        <v>0</v>
      </c>
      <c r="I36" s="21">
        <v>2.4015000000000002E-2</v>
      </c>
      <c r="J36" s="21">
        <f t="shared" si="0"/>
        <v>2.4015000090003014E-2</v>
      </c>
      <c r="K36" s="21">
        <v>2.4015000090003014E-2</v>
      </c>
      <c r="L36" s="21">
        <v>0</v>
      </c>
      <c r="M36" s="21">
        <v>0</v>
      </c>
      <c r="N36" s="22">
        <f t="shared" si="1"/>
        <v>1.0000000037477832</v>
      </c>
      <c r="O36" s="22">
        <f t="shared" si="2"/>
        <v>1.0000000037477832</v>
      </c>
      <c r="P36" s="23">
        <f t="shared" si="3"/>
        <v>1.0000000037477832</v>
      </c>
      <c r="Q36" s="70">
        <v>0</v>
      </c>
      <c r="R36" s="21">
        <v>0</v>
      </c>
      <c r="S36" s="23">
        <f t="shared" si="4"/>
        <v>0</v>
      </c>
    </row>
    <row r="37" spans="1:19" ht="25.5" x14ac:dyDescent="0.25">
      <c r="A37" s="17"/>
      <c r="B37" s="19">
        <v>5003255</v>
      </c>
      <c r="C37" s="19" t="s">
        <v>999</v>
      </c>
      <c r="D37" s="68">
        <v>3000001</v>
      </c>
      <c r="E37" s="19" t="s">
        <v>275</v>
      </c>
      <c r="F37" s="69">
        <v>547</v>
      </c>
      <c r="G37" s="19" t="s">
        <v>1015</v>
      </c>
      <c r="H37" s="20">
        <v>7.1887289999999995</v>
      </c>
      <c r="I37" s="21">
        <v>11.128129999999999</v>
      </c>
      <c r="J37" s="21">
        <f t="shared" si="0"/>
        <v>2.9019148936369037</v>
      </c>
      <c r="K37" s="21">
        <v>1.3050736636369038</v>
      </c>
      <c r="L37" s="21">
        <v>0.7421044</v>
      </c>
      <c r="M37" s="21">
        <v>0.85473682999999967</v>
      </c>
      <c r="N37" s="22">
        <f t="shared" si="1"/>
        <v>0.11727699655170311</v>
      </c>
      <c r="O37" s="22">
        <f t="shared" si="2"/>
        <v>0.18396424768913591</v>
      </c>
      <c r="P37" s="23">
        <f t="shared" si="3"/>
        <v>0.26077291455409884</v>
      </c>
      <c r="Q37" s="70">
        <v>115</v>
      </c>
      <c r="R37" s="21">
        <v>0</v>
      </c>
      <c r="S37" s="23">
        <f t="shared" si="4"/>
        <v>0</v>
      </c>
    </row>
    <row r="38" spans="1:19" ht="25.5" x14ac:dyDescent="0.25">
      <c r="A38" s="17"/>
      <c r="B38" s="19">
        <v>5003418</v>
      </c>
      <c r="C38" s="19" t="s">
        <v>1000</v>
      </c>
      <c r="D38" s="68">
        <v>3000478</v>
      </c>
      <c r="E38" s="19" t="s">
        <v>971</v>
      </c>
      <c r="F38" s="69">
        <v>65</v>
      </c>
      <c r="G38" s="19" t="s">
        <v>1012</v>
      </c>
      <c r="H38" s="20">
        <v>111.83688000000004</v>
      </c>
      <c r="I38" s="21">
        <v>129.333631</v>
      </c>
      <c r="J38" s="21">
        <f t="shared" si="0"/>
        <v>34.016779549025614</v>
      </c>
      <c r="K38" s="21">
        <v>14.555292659025611</v>
      </c>
      <c r="L38" s="21">
        <v>12.251639629999998</v>
      </c>
      <c r="M38" s="21">
        <v>7.209847260000001</v>
      </c>
      <c r="N38" s="22">
        <f t="shared" si="1"/>
        <v>0.11254066360377381</v>
      </c>
      <c r="O38" s="22">
        <f t="shared" si="2"/>
        <v>0.20726961797759788</v>
      </c>
      <c r="P38" s="23">
        <f t="shared" si="3"/>
        <v>0.26301573137636269</v>
      </c>
      <c r="Q38" s="70">
        <v>500</v>
      </c>
      <c r="R38" s="21">
        <v>0</v>
      </c>
      <c r="S38" s="23">
        <f t="shared" si="4"/>
        <v>0</v>
      </c>
    </row>
    <row r="39" spans="1:19" ht="25.5" x14ac:dyDescent="0.25">
      <c r="A39" s="17"/>
      <c r="B39" s="19">
        <v>5003419</v>
      </c>
      <c r="C39" s="19" t="s">
        <v>1001</v>
      </c>
      <c r="D39" s="68">
        <v>3000478</v>
      </c>
      <c r="E39" s="19" t="s">
        <v>971</v>
      </c>
      <c r="F39" s="69">
        <v>65</v>
      </c>
      <c r="G39" s="19" t="s">
        <v>1012</v>
      </c>
      <c r="H39" s="20">
        <v>10.758273000000001</v>
      </c>
      <c r="I39" s="21">
        <v>12.463716999999999</v>
      </c>
      <c r="J39" s="21">
        <f t="shared" si="0"/>
        <v>2.0645612117664878</v>
      </c>
      <c r="K39" s="21">
        <v>1.1945614317664877</v>
      </c>
      <c r="L39" s="21">
        <v>0.34342486</v>
      </c>
      <c r="M39" s="21">
        <v>0.52657492000000006</v>
      </c>
      <c r="N39" s="22">
        <f t="shared" si="1"/>
        <v>9.5843112593657881E-2</v>
      </c>
      <c r="O39" s="22">
        <f t="shared" si="2"/>
        <v>0.12339708064347801</v>
      </c>
      <c r="P39" s="23">
        <f t="shared" si="3"/>
        <v>0.16564570679569249</v>
      </c>
      <c r="Q39" s="70">
        <v>0</v>
      </c>
      <c r="R39" s="21">
        <v>0</v>
      </c>
      <c r="S39" s="23">
        <f t="shared" si="4"/>
        <v>0</v>
      </c>
    </row>
    <row r="40" spans="1:19" ht="51" x14ac:dyDescent="0.25">
      <c r="A40" s="17"/>
      <c r="B40" s="19">
        <v>5003421</v>
      </c>
      <c r="C40" s="19" t="s">
        <v>1002</v>
      </c>
      <c r="D40" s="68">
        <v>3000478</v>
      </c>
      <c r="E40" s="19" t="s">
        <v>971</v>
      </c>
      <c r="F40" s="69">
        <v>65</v>
      </c>
      <c r="G40" s="19" t="s">
        <v>1012</v>
      </c>
      <c r="H40" s="20">
        <v>4.6903159999999975</v>
      </c>
      <c r="I40" s="21">
        <v>6.4029309999999979</v>
      </c>
      <c r="J40" s="21">
        <f t="shared" si="0"/>
        <v>3.0444010474087033</v>
      </c>
      <c r="K40" s="21">
        <v>1.070679477408703</v>
      </c>
      <c r="L40" s="21">
        <v>0.45837368000000006</v>
      </c>
      <c r="M40" s="21">
        <v>1.5153478900000001</v>
      </c>
      <c r="N40" s="22">
        <f t="shared" si="1"/>
        <v>0.16721708814427383</v>
      </c>
      <c r="O40" s="22">
        <f t="shared" si="2"/>
        <v>0.23880519053050914</v>
      </c>
      <c r="P40" s="23">
        <f t="shared" si="3"/>
        <v>0.47546991329575539</v>
      </c>
      <c r="Q40" s="70">
        <v>0</v>
      </c>
      <c r="R40" s="21">
        <v>0</v>
      </c>
      <c r="S40" s="23">
        <f t="shared" si="4"/>
        <v>0</v>
      </c>
    </row>
    <row r="41" spans="1:19" ht="38.25" x14ac:dyDescent="0.25">
      <c r="A41" s="17"/>
      <c r="B41" s="19">
        <v>5003422</v>
      </c>
      <c r="C41" s="19" t="s">
        <v>1003</v>
      </c>
      <c r="D41" s="68">
        <v>3000478</v>
      </c>
      <c r="E41" s="19" t="s">
        <v>971</v>
      </c>
      <c r="F41" s="69">
        <v>65</v>
      </c>
      <c r="G41" s="19" t="s">
        <v>1012</v>
      </c>
      <c r="H41" s="20">
        <v>1.2230350000000001</v>
      </c>
      <c r="I41" s="21">
        <v>0.7176189999999999</v>
      </c>
      <c r="J41" s="21">
        <f t="shared" si="0"/>
        <v>0.12729707418476879</v>
      </c>
      <c r="K41" s="21">
        <v>8.0909784184768796E-2</v>
      </c>
      <c r="L41" s="21">
        <v>2.4114069999999998E-2</v>
      </c>
      <c r="M41" s="21">
        <v>2.2273220000000003E-2</v>
      </c>
      <c r="N41" s="22">
        <f t="shared" si="1"/>
        <v>0.11274755014118747</v>
      </c>
      <c r="O41" s="22">
        <f t="shared" si="2"/>
        <v>0.1463504369097931</v>
      </c>
      <c r="P41" s="23">
        <f t="shared" si="3"/>
        <v>0.17738810453007628</v>
      </c>
      <c r="Q41" s="70">
        <v>0</v>
      </c>
      <c r="R41" s="21">
        <v>0</v>
      </c>
      <c r="S41" s="23">
        <f t="shared" si="4"/>
        <v>0</v>
      </c>
    </row>
    <row r="42" spans="1:19" ht="38.25" x14ac:dyDescent="0.25">
      <c r="A42" s="17"/>
      <c r="B42" s="19">
        <v>5003423</v>
      </c>
      <c r="C42" s="19" t="s">
        <v>1004</v>
      </c>
      <c r="D42" s="68">
        <v>3000478</v>
      </c>
      <c r="E42" s="19" t="s">
        <v>971</v>
      </c>
      <c r="F42" s="69">
        <v>65</v>
      </c>
      <c r="G42" s="19" t="s">
        <v>1012</v>
      </c>
      <c r="H42" s="20">
        <v>0.88861800000000013</v>
      </c>
      <c r="I42" s="21">
        <v>0.91536700000000015</v>
      </c>
      <c r="J42" s="21">
        <f t="shared" si="0"/>
        <v>0.34612333170772314</v>
      </c>
      <c r="K42" s="21">
        <v>0.20622201170772314</v>
      </c>
      <c r="L42" s="21">
        <v>7.7184829999999996E-2</v>
      </c>
      <c r="M42" s="21">
        <v>6.271649E-2</v>
      </c>
      <c r="N42" s="22">
        <f t="shared" si="1"/>
        <v>0.22528888599624317</v>
      </c>
      <c r="O42" s="22">
        <f t="shared" si="2"/>
        <v>0.30961007083248915</v>
      </c>
      <c r="P42" s="23">
        <f t="shared" si="3"/>
        <v>0.37812520192198656</v>
      </c>
      <c r="Q42" s="70">
        <v>0</v>
      </c>
      <c r="R42" s="21">
        <v>0</v>
      </c>
      <c r="S42" s="23">
        <f t="shared" si="4"/>
        <v>0</v>
      </c>
    </row>
    <row r="43" spans="1:19" ht="51" x14ac:dyDescent="0.25">
      <c r="A43" s="17"/>
      <c r="B43" s="19">
        <v>5003424</v>
      </c>
      <c r="C43" s="19" t="s">
        <v>1005</v>
      </c>
      <c r="D43" s="68">
        <v>3000478</v>
      </c>
      <c r="E43" s="19" t="s">
        <v>971</v>
      </c>
      <c r="F43" s="69">
        <v>492</v>
      </c>
      <c r="G43" s="19" t="s">
        <v>1016</v>
      </c>
      <c r="H43" s="20">
        <v>6.6614590000000007</v>
      </c>
      <c r="I43" s="21">
        <v>9.2031330000000029</v>
      </c>
      <c r="J43" s="21">
        <f t="shared" si="0"/>
        <v>3.0027575163996074</v>
      </c>
      <c r="K43" s="21">
        <v>1.2334958663996076</v>
      </c>
      <c r="L43" s="21">
        <v>1.1012440200000002</v>
      </c>
      <c r="M43" s="21">
        <v>0.66801762999999981</v>
      </c>
      <c r="N43" s="22">
        <f t="shared" si="1"/>
        <v>0.13402999461157492</v>
      </c>
      <c r="O43" s="22">
        <f t="shared" si="2"/>
        <v>0.25368968224186339</v>
      </c>
      <c r="P43" s="23">
        <f t="shared" si="3"/>
        <v>0.32627557554580666</v>
      </c>
      <c r="Q43" s="70">
        <v>0</v>
      </c>
      <c r="R43" s="21">
        <v>0</v>
      </c>
      <c r="S43" s="23">
        <f t="shared" si="4"/>
        <v>0</v>
      </c>
    </row>
    <row r="44" spans="1:19" ht="51" x14ac:dyDescent="0.25">
      <c r="A44" s="17"/>
      <c r="B44" s="19">
        <v>5003425</v>
      </c>
      <c r="C44" s="19" t="s">
        <v>1006</v>
      </c>
      <c r="D44" s="68">
        <v>3000478</v>
      </c>
      <c r="E44" s="19" t="s">
        <v>971</v>
      </c>
      <c r="F44" s="69">
        <v>86</v>
      </c>
      <c r="G44" s="19" t="s">
        <v>500</v>
      </c>
      <c r="H44" s="20">
        <v>1.4945770000000003</v>
      </c>
      <c r="I44" s="21">
        <v>7.3386580000000023</v>
      </c>
      <c r="J44" s="21">
        <f t="shared" si="0"/>
        <v>2.2330899092767345</v>
      </c>
      <c r="K44" s="21">
        <v>1.2036073992767342</v>
      </c>
      <c r="L44" s="21">
        <v>0.66410272000000004</v>
      </c>
      <c r="M44" s="21">
        <v>0.36537978999999998</v>
      </c>
      <c r="N44" s="22">
        <f t="shared" si="1"/>
        <v>0.16400919613323497</v>
      </c>
      <c r="O44" s="22">
        <f t="shared" si="2"/>
        <v>0.25450295125849082</v>
      </c>
      <c r="P44" s="23">
        <f t="shared" si="3"/>
        <v>0.30429131719678637</v>
      </c>
      <c r="Q44" s="70">
        <v>0</v>
      </c>
      <c r="R44" s="21">
        <v>0</v>
      </c>
      <c r="S44" s="23">
        <f t="shared" si="4"/>
        <v>0</v>
      </c>
    </row>
    <row r="45" spans="1:19" ht="25.5" x14ac:dyDescent="0.25">
      <c r="A45" s="17"/>
      <c r="B45" s="19">
        <v>5003427</v>
      </c>
      <c r="C45" s="19" t="s">
        <v>1007</v>
      </c>
      <c r="D45" s="68">
        <v>3000479</v>
      </c>
      <c r="E45" s="19" t="s">
        <v>972</v>
      </c>
      <c r="F45" s="69">
        <v>302</v>
      </c>
      <c r="G45" s="19" t="s">
        <v>1017</v>
      </c>
      <c r="H45" s="20">
        <v>19.930676999999999</v>
      </c>
      <c r="I45" s="21">
        <v>20.308276000000006</v>
      </c>
      <c r="J45" s="21">
        <f t="shared" si="0"/>
        <v>5.6018764689334901</v>
      </c>
      <c r="K45" s="21">
        <v>2.4564002289334894</v>
      </c>
      <c r="L45" s="21">
        <v>1.36928666</v>
      </c>
      <c r="M45" s="21">
        <v>1.77618958</v>
      </c>
      <c r="N45" s="22">
        <f t="shared" si="1"/>
        <v>0.12095562562442468</v>
      </c>
      <c r="O45" s="22">
        <f t="shared" si="2"/>
        <v>0.18838068228605365</v>
      </c>
      <c r="P45" s="23">
        <f t="shared" si="3"/>
        <v>0.27584204926767236</v>
      </c>
      <c r="Q45" s="70">
        <v>11691</v>
      </c>
      <c r="R45" s="21">
        <v>0</v>
      </c>
      <c r="S45" s="23">
        <f t="shared" si="4"/>
        <v>0</v>
      </c>
    </row>
    <row r="46" spans="1:19" ht="25.5" x14ac:dyDescent="0.25">
      <c r="A46" s="17"/>
      <c r="B46" s="19">
        <v>5003428</v>
      </c>
      <c r="C46" s="19" t="s">
        <v>1008</v>
      </c>
      <c r="D46" s="68">
        <v>3000479</v>
      </c>
      <c r="E46" s="19" t="s">
        <v>972</v>
      </c>
      <c r="F46" s="69">
        <v>302</v>
      </c>
      <c r="G46" s="19" t="s">
        <v>1017</v>
      </c>
      <c r="H46" s="20">
        <v>1.2312370000000001</v>
      </c>
      <c r="I46" s="21">
        <v>1.6572889999999998</v>
      </c>
      <c r="J46" s="21">
        <f t="shared" si="0"/>
        <v>0.75194131528653141</v>
      </c>
      <c r="K46" s="21">
        <v>0.50176142528653145</v>
      </c>
      <c r="L46" s="21">
        <v>7.1249389999999996E-2</v>
      </c>
      <c r="M46" s="21">
        <v>0.17893049999999999</v>
      </c>
      <c r="N46" s="22">
        <f t="shared" si="1"/>
        <v>0.30276036665091693</v>
      </c>
      <c r="O46" s="22">
        <f t="shared" si="2"/>
        <v>0.34575189679442236</v>
      </c>
      <c r="P46" s="23">
        <f t="shared" si="3"/>
        <v>0.45371767705362887</v>
      </c>
      <c r="Q46" s="70">
        <v>0</v>
      </c>
      <c r="R46" s="21">
        <v>0</v>
      </c>
      <c r="S46" s="23">
        <f t="shared" si="4"/>
        <v>0</v>
      </c>
    </row>
    <row r="47" spans="1:19" ht="25.5" x14ac:dyDescent="0.25">
      <c r="A47" s="17"/>
      <c r="B47" s="19">
        <v>5004390</v>
      </c>
      <c r="C47" s="19" t="s">
        <v>1009</v>
      </c>
      <c r="D47" s="68">
        <v>3000478</v>
      </c>
      <c r="E47" s="19" t="s">
        <v>971</v>
      </c>
      <c r="F47" s="69">
        <v>65</v>
      </c>
      <c r="G47" s="19" t="s">
        <v>1012</v>
      </c>
      <c r="H47" s="20">
        <v>4.106069999999999</v>
      </c>
      <c r="I47" s="21">
        <v>1.8890079999999998</v>
      </c>
      <c r="J47" s="21">
        <f t="shared" si="0"/>
        <v>0.46200924824045148</v>
      </c>
      <c r="K47" s="21">
        <v>0.25111909824045142</v>
      </c>
      <c r="L47" s="21">
        <v>7.5575290000000003E-2</v>
      </c>
      <c r="M47" s="21">
        <v>0.13531486000000004</v>
      </c>
      <c r="N47" s="22">
        <f t="shared" si="1"/>
        <v>0.13293702209861019</v>
      </c>
      <c r="O47" s="22">
        <f t="shared" si="2"/>
        <v>0.17294494689299963</v>
      </c>
      <c r="P47" s="23">
        <f t="shared" si="3"/>
        <v>0.24457770863884723</v>
      </c>
      <c r="Q47" s="70">
        <v>750</v>
      </c>
      <c r="R47" s="21">
        <v>0</v>
      </c>
      <c r="S47" s="23">
        <f t="shared" si="4"/>
        <v>0</v>
      </c>
    </row>
    <row r="48" spans="1:19" ht="25.5" x14ac:dyDescent="0.25">
      <c r="A48" s="17"/>
      <c r="B48" s="19">
        <v>5004392</v>
      </c>
      <c r="C48" s="19" t="s">
        <v>1010</v>
      </c>
      <c r="D48" s="68">
        <v>3000001</v>
      </c>
      <c r="E48" s="19" t="s">
        <v>275</v>
      </c>
      <c r="F48" s="69">
        <v>86</v>
      </c>
      <c r="G48" s="19" t="s">
        <v>500</v>
      </c>
      <c r="H48" s="20">
        <v>2.5315709999999996</v>
      </c>
      <c r="I48" s="21">
        <v>3.6003080000000001</v>
      </c>
      <c r="J48" s="21">
        <f t="shared" si="0"/>
        <v>1.3470340055257646</v>
      </c>
      <c r="K48" s="21">
        <v>0.93157207552576438</v>
      </c>
      <c r="L48" s="21">
        <v>0.12610394999999996</v>
      </c>
      <c r="M48" s="21">
        <v>0.28935798000000001</v>
      </c>
      <c r="N48" s="22">
        <f t="shared" si="1"/>
        <v>0.2587478836604436</v>
      </c>
      <c r="O48" s="22">
        <f t="shared" si="2"/>
        <v>0.29377376200196331</v>
      </c>
      <c r="P48" s="23">
        <f t="shared" si="3"/>
        <v>0.37414410253949509</v>
      </c>
      <c r="Q48" s="70">
        <v>24</v>
      </c>
      <c r="R48" s="21">
        <v>0</v>
      </c>
      <c r="S48" s="23">
        <f t="shared" si="4"/>
        <v>0</v>
      </c>
    </row>
    <row r="49" spans="1:19" x14ac:dyDescent="0.25">
      <c r="A49" s="17"/>
      <c r="B49" s="19">
        <v>9000000</v>
      </c>
      <c r="C49" s="19" t="s">
        <v>303</v>
      </c>
      <c r="D49" s="68">
        <v>9000000</v>
      </c>
      <c r="E49" s="19" t="s">
        <v>304</v>
      </c>
      <c r="F49" s="69"/>
      <c r="G49" s="19" t="s">
        <v>311</v>
      </c>
      <c r="H49" s="20">
        <v>26.603470999999992</v>
      </c>
      <c r="I49" s="21">
        <v>35.715234999999971</v>
      </c>
      <c r="J49" s="21">
        <f t="shared" si="0"/>
        <v>12.212993859406623</v>
      </c>
      <c r="K49" s="21">
        <v>5.4156046194066221</v>
      </c>
      <c r="L49" s="21">
        <v>3.9010840500000006</v>
      </c>
      <c r="M49" s="21">
        <v>2.8963051899999988</v>
      </c>
      <c r="N49" s="22">
        <f t="shared" si="1"/>
        <v>0.15163289894093168</v>
      </c>
      <c r="O49" s="22">
        <f t="shared" si="2"/>
        <v>0.26086034907530725</v>
      </c>
      <c r="P49" s="23">
        <f t="shared" si="3"/>
        <v>0.34195473890642558</v>
      </c>
      <c r="Q49" s="70"/>
      <c r="R49" s="21"/>
      <c r="S49" s="23">
        <f t="shared" si="4"/>
        <v>0</v>
      </c>
    </row>
    <row r="50" spans="1:19" ht="15.75" thickBot="1" x14ac:dyDescent="0.3">
      <c r="A50" s="41" t="s">
        <v>293</v>
      </c>
      <c r="B50" s="43"/>
      <c r="C50" s="43"/>
      <c r="D50" s="65"/>
      <c r="E50" s="43"/>
      <c r="F50" s="66"/>
      <c r="G50" s="43"/>
      <c r="H50" s="44">
        <f ca="1">OFFSET(H50,-MATCH("PROYECTOS",$A$8:$A$50,0)-1,0)-(OFFSET(H50,-MATCH("PROYECTOS",$A$8:$A$50,0),0))</f>
        <v>6233.6369030000005</v>
      </c>
      <c r="I50" s="45">
        <f t="shared" ref="I50:M50" ca="1" si="5">OFFSET(I50,-MATCH("PROYECTOS",$A$8:$A$50,0)-1,0)-(OFFSET(I50,-MATCH("PROYECTOS",$A$8:$A$50,0),0))</f>
        <v>7083.576317</v>
      </c>
      <c r="J50" s="45">
        <f t="shared" ca="1" si="5"/>
        <v>2106.3713581205434</v>
      </c>
      <c r="K50" s="45">
        <f t="shared" ca="1" si="5"/>
        <v>1069.8978771205432</v>
      </c>
      <c r="L50" s="45">
        <f t="shared" ca="1" si="5"/>
        <v>664.65842023000016</v>
      </c>
      <c r="M50" s="45">
        <f t="shared" ca="1" si="5"/>
        <v>371.81506077000006</v>
      </c>
      <c r="N50" s="46">
        <f t="shared" ca="1" si="1"/>
        <v>0.15103922499611902</v>
      </c>
      <c r="O50" s="46">
        <f t="shared" ca="1" si="2"/>
        <v>0.24487013617510567</v>
      </c>
      <c r="P50" s="47">
        <f t="shared" ca="1" si="3"/>
        <v>0.29735987358044347</v>
      </c>
      <c r="Q50" s="67"/>
      <c r="R50" s="45"/>
      <c r="S50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62</v>
      </c>
      <c r="B1" s="50" t="s">
        <v>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1020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145.936734</v>
      </c>
      <c r="E6" s="14">
        <v>147.97581100000005</v>
      </c>
      <c r="F6" s="14">
        <v>63.409091490285263</v>
      </c>
      <c r="G6" s="14">
        <v>38.531436910285265</v>
      </c>
      <c r="H6" s="14">
        <v>10.899143570000001</v>
      </c>
      <c r="I6" s="14">
        <v>13.97851101</v>
      </c>
      <c r="J6" s="15">
        <v>0.26039010463869161</v>
      </c>
      <c r="K6" s="15">
        <v>0.33404500469529608</v>
      </c>
      <c r="L6" s="16">
        <v>0.42850984266803743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145.93673399999997</v>
      </c>
      <c r="E7" s="38">
        <f ca="1">SUM(E8:OFFSET(E6,MATCH("GOBIERNOS REGIONALES",$A$8:$A$50,0),0))</f>
        <v>147.97581100000002</v>
      </c>
      <c r="F7" s="38">
        <f ca="1">SUM(F8:OFFSET(F6,MATCH("GOBIERNOS REGIONALES",$A$8:$A$50,0),0))</f>
        <v>63.409091490285263</v>
      </c>
      <c r="G7" s="38">
        <f ca="1">SUM(G8:OFFSET(G6,MATCH("GOBIERNOS REGIONALES",$A$8:$A$50,0),0))</f>
        <v>38.531436910285265</v>
      </c>
      <c r="H7" s="38">
        <f ca="1">SUM(H8:OFFSET(H6,MATCH("GOBIERNOS REGIONALES",$A$8:$A$50,0),0))</f>
        <v>10.89914357</v>
      </c>
      <c r="I7" s="38">
        <f ca="1">SUM(I8:OFFSET(I6,MATCH("GOBIERNOS REGIONALES",$A$8:$A$50,0),0))</f>
        <v>13.97851101</v>
      </c>
      <c r="J7" s="39">
        <f ca="1">IFERROR(G7/E7,0)</f>
        <v>0.26039010463869167</v>
      </c>
      <c r="K7" s="39">
        <f ca="1">IFERROR(SUM(G7,H7)/E7,0)</f>
        <v>0.33404500469529619</v>
      </c>
      <c r="L7" s="40">
        <f ca="1">IFERROR(SUM(G7,H7,I7)/E7,0)</f>
        <v>0.42850984266803749</v>
      </c>
      <c r="M7" s="4"/>
    </row>
    <row r="8" spans="1:13" x14ac:dyDescent="0.25">
      <c r="A8" s="17"/>
      <c r="B8" s="18">
        <v>8</v>
      </c>
      <c r="C8" s="19" t="s">
        <v>109</v>
      </c>
      <c r="D8" s="20">
        <v>145.93673399999997</v>
      </c>
      <c r="E8" s="21">
        <v>147.97581100000002</v>
      </c>
      <c r="F8" s="21">
        <f t="shared" ref="F8:F10" si="0">SUM(G8,H8,I8)</f>
        <v>63.409091490285263</v>
      </c>
      <c r="G8" s="21">
        <v>38.531436910285265</v>
      </c>
      <c r="H8" s="21">
        <v>10.89914357</v>
      </c>
      <c r="I8" s="21">
        <v>13.97851101</v>
      </c>
      <c r="J8" s="22">
        <f t="shared" ref="J8:J10" si="1">IFERROR(G8/E8,0)</f>
        <v>0.26039010463869167</v>
      </c>
      <c r="K8" s="22">
        <f t="shared" ref="K8:K10" si="2">IFERROR(SUM(G8,H8)/E8,0)</f>
        <v>0.33404500469529619</v>
      </c>
      <c r="L8" s="23">
        <f t="shared" ref="L8:L10" si="3">IFERROR(SUM(G8,H8,I8)/E8,0)</f>
        <v>0.42850984266803749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62</v>
      </c>
      <c r="B1" s="51" t="s">
        <v>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1021</v>
      </c>
      <c r="N2" s="72" t="s">
        <v>1032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145.936734</v>
      </c>
      <c r="E6" s="14">
        <f ca="1">SUM(E7:OFFSET(E7,50,0))</f>
        <v>147.97581100000005</v>
      </c>
      <c r="F6" s="14">
        <f ca="1">SUM(F7:OFFSET(F7,50,0))</f>
        <v>63.409091490285263</v>
      </c>
      <c r="G6" s="14">
        <f ca="1">SUM(G7:OFFSET(G7,50,0))</f>
        <v>38.531436910285265</v>
      </c>
      <c r="H6" s="14">
        <f ca="1">SUM(H7:OFFSET(H7,50,0))</f>
        <v>10.899143570000001</v>
      </c>
      <c r="I6" s="14">
        <f ca="1">SUM(I7:OFFSET(I7,50,0))</f>
        <v>13.97851101</v>
      </c>
      <c r="J6" s="15">
        <f ca="1">IFERROR(G6/E6,0)</f>
        <v>0.26039010463869161</v>
      </c>
      <c r="K6" s="15">
        <f ca="1">IFERROR(SUM(G6,H6)/E6,0)</f>
        <v>0.33404500469529608</v>
      </c>
      <c r="L6" s="16">
        <f ca="1">IFERROR(SUM(G6,H6,I6)/E6,0)</f>
        <v>0.42850984266803743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15</v>
      </c>
      <c r="C7" s="19" t="s">
        <v>263</v>
      </c>
      <c r="D7" s="20">
        <v>1.7378620000000002</v>
      </c>
      <c r="E7" s="21">
        <v>1.7390640000000004</v>
      </c>
      <c r="F7" s="21">
        <f t="shared" ref="F7:F8" si="0">SUM(G7,H7,I7)</f>
        <v>0.4384963424884612</v>
      </c>
      <c r="G7" s="21">
        <v>0.24040409248846117</v>
      </c>
      <c r="H7" s="21">
        <v>0.12365184000000001</v>
      </c>
      <c r="I7" s="21">
        <v>7.4440410000000012E-2</v>
      </c>
      <c r="J7" s="22">
        <f t="shared" ref="J7:J8" si="1">IFERROR(G7/E7,0)</f>
        <v>0.13823763385847854</v>
      </c>
      <c r="K7" s="22">
        <f t="shared" ref="K7:K8" si="2">IFERROR(SUM(G7,H7)/E7,0)</f>
        <v>0.20934015797489977</v>
      </c>
      <c r="L7" s="23">
        <f t="shared" ref="L7:L8" si="3">IFERROR(SUM(G7,H7,I7)/E7,0)</f>
        <v>0.25214502887096801</v>
      </c>
      <c r="M7" s="4"/>
      <c r="N7" t="s">
        <v>461</v>
      </c>
      <c r="O7" s="5">
        <v>62.9705951477968</v>
      </c>
      <c r="P7" s="71">
        <v>0.43060719305932582</v>
      </c>
    </row>
    <row r="8" spans="1:16" ht="15.75" thickBot="1" x14ac:dyDescent="0.3">
      <c r="A8" s="24"/>
      <c r="B8" s="56">
        <v>98</v>
      </c>
      <c r="C8" s="26" t="s">
        <v>461</v>
      </c>
      <c r="D8" s="27">
        <v>144.19887199999999</v>
      </c>
      <c r="E8" s="28">
        <v>146.23674700000004</v>
      </c>
      <c r="F8" s="28">
        <f t="shared" si="0"/>
        <v>62.9705951477968</v>
      </c>
      <c r="G8" s="28">
        <v>38.291032817796804</v>
      </c>
      <c r="H8" s="28">
        <v>10.775491730000001</v>
      </c>
      <c r="I8" s="28">
        <v>13.904070600000001</v>
      </c>
      <c r="J8" s="29">
        <f t="shared" si="1"/>
        <v>0.2618427556911998</v>
      </c>
      <c r="K8" s="29">
        <f t="shared" si="2"/>
        <v>0.33552800889229839</v>
      </c>
      <c r="L8" s="30">
        <f t="shared" si="3"/>
        <v>0.43060719305932582</v>
      </c>
      <c r="M8" s="4"/>
      <c r="N8" t="s">
        <v>263</v>
      </c>
      <c r="O8" s="5">
        <v>0.4384963424884612</v>
      </c>
      <c r="P8" s="71">
        <v>0.25214502887096801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9" width="0" hidden="1" customWidth="1"/>
  </cols>
  <sheetData>
    <row r="1" spans="1:13" ht="15.75" x14ac:dyDescent="0.25">
      <c r="A1" s="50">
        <v>62</v>
      </c>
      <c r="B1" s="49" t="s">
        <v>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1022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145.936734</v>
      </c>
      <c r="E6" s="14">
        <v>147.97581100000005</v>
      </c>
      <c r="F6" s="14">
        <v>63.409091490285263</v>
      </c>
      <c r="G6" s="14">
        <v>38.531436910285265</v>
      </c>
      <c r="H6" s="14">
        <v>10.899143570000001</v>
      </c>
      <c r="I6" s="14">
        <v>13.97851101</v>
      </c>
      <c r="J6" s="15">
        <v>0.26039010463869161</v>
      </c>
      <c r="K6" s="15">
        <v>0.33404500469529608</v>
      </c>
      <c r="L6" s="16">
        <v>0.42850984266803743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145.936734</v>
      </c>
      <c r="E7" s="38">
        <f ca="1">SUM(E8:OFFSET(E6,MATCH("PROYECTOS",$A$8:$A$50,0),0))</f>
        <v>147.97581100000005</v>
      </c>
      <c r="F7" s="38">
        <f ca="1">SUM(F8:OFFSET(F6,MATCH("PROYECTOS",$A$8:$A$50,0),0))</f>
        <v>63.409091490285263</v>
      </c>
      <c r="G7" s="38">
        <f ca="1">SUM(G8:OFFSET(G6,MATCH("PROYECTOS",$A$8:$A$50,0),0))</f>
        <v>38.531436910285265</v>
      </c>
      <c r="H7" s="38">
        <f ca="1">SUM(H8:OFFSET(H6,MATCH("PROYECTOS",$A$8:$A$50,0),0))</f>
        <v>10.899143570000001</v>
      </c>
      <c r="I7" s="38">
        <f ca="1">SUM(I8:OFFSET(I6,MATCH("PROYECTOS",$A$8:$A$50,0),0))</f>
        <v>13.97851101</v>
      </c>
      <c r="J7" s="39">
        <f ca="1">IFERROR(G7/E7,0)</f>
        <v>0.26039010463869161</v>
      </c>
      <c r="K7" s="39">
        <f ca="1">IFERROR(SUM(G7,H7)/E7,0)</f>
        <v>0.33404500469529608</v>
      </c>
      <c r="L7" s="40">
        <f ca="1">IFERROR(SUM(G7,H7,I7)/E7,0)</f>
        <v>0.42850984266803743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9.9472000000000005E-2</v>
      </c>
      <c r="E8" s="21">
        <v>9.9472000000000005E-2</v>
      </c>
      <c r="F8" s="21">
        <f t="shared" ref="F8:F10" si="0">SUM(G8,H8,I8)</f>
        <v>1.1400000192224979E-2</v>
      </c>
      <c r="G8" s="21">
        <v>1.1400000192224979E-2</v>
      </c>
      <c r="H8" s="21">
        <v>0</v>
      </c>
      <c r="I8" s="21">
        <v>0</v>
      </c>
      <c r="J8" s="22">
        <f t="shared" ref="J8:J11" si="1">IFERROR(G8/E8,0)</f>
        <v>0.11460511693969136</v>
      </c>
      <c r="K8" s="22">
        <f t="shared" ref="K8:K11" si="2">IFERROR(SUM(G8,H8)/E8,0)</f>
        <v>0.11460511693969136</v>
      </c>
      <c r="L8" s="23">
        <f t="shared" ref="L8:L11" si="3">IFERROR(SUM(G8,H8,I8)/E8,0)</f>
        <v>0.11460511693969136</v>
      </c>
      <c r="M8" s="4"/>
    </row>
    <row r="9" spans="1:13" ht="25.5" x14ac:dyDescent="0.25">
      <c r="A9" s="17"/>
      <c r="B9" s="19">
        <v>3000144</v>
      </c>
      <c r="C9" s="19" t="s">
        <v>1024</v>
      </c>
      <c r="D9" s="20">
        <v>144.0994</v>
      </c>
      <c r="E9" s="21">
        <v>146.13727500000005</v>
      </c>
      <c r="F9" s="21">
        <f t="shared" si="0"/>
        <v>62.959195147604575</v>
      </c>
      <c r="G9" s="21">
        <v>38.279632817604579</v>
      </c>
      <c r="H9" s="21">
        <v>10.775491730000001</v>
      </c>
      <c r="I9" s="21">
        <v>13.904070600000001</v>
      </c>
      <c r="J9" s="22">
        <f t="shared" si="1"/>
        <v>0.26194297668137417</v>
      </c>
      <c r="K9" s="22">
        <f t="shared" si="2"/>
        <v>0.33567838559740876</v>
      </c>
      <c r="L9" s="23">
        <f t="shared" si="3"/>
        <v>0.43082228779484599</v>
      </c>
      <c r="M9" s="4"/>
    </row>
    <row r="10" spans="1:13" x14ac:dyDescent="0.25">
      <c r="A10" s="17"/>
      <c r="B10" s="19">
        <v>3000260</v>
      </c>
      <c r="C10" s="19" t="s">
        <v>1025</v>
      </c>
      <c r="D10" s="20">
        <v>1.7378620000000002</v>
      </c>
      <c r="E10" s="21">
        <v>1.7390640000000004</v>
      </c>
      <c r="F10" s="21">
        <f t="shared" si="0"/>
        <v>0.4384963424884612</v>
      </c>
      <c r="G10" s="21">
        <v>0.24040409248846117</v>
      </c>
      <c r="H10" s="21">
        <v>0.12365184000000001</v>
      </c>
      <c r="I10" s="21">
        <v>7.4440410000000012E-2</v>
      </c>
      <c r="J10" s="22">
        <f t="shared" si="1"/>
        <v>0.13823763385847854</v>
      </c>
      <c r="K10" s="22">
        <f t="shared" si="2"/>
        <v>0.20934015797489977</v>
      </c>
      <c r="L10" s="23">
        <f t="shared" si="3"/>
        <v>0.25214502887096801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1033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0.11460511693969136</v>
      </c>
    </row>
    <row r="18" spans="1:4" ht="15.75" thickBot="1" x14ac:dyDescent="0.3">
      <c r="A18" s="24"/>
      <c r="B18" s="26">
        <v>3000260</v>
      </c>
      <c r="C18" s="26" t="s">
        <v>1025</v>
      </c>
      <c r="D18" s="30">
        <v>0.25214502887096801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topLeftCell="A12" workbookViewId="0">
      <selection activeCell="A38" sqref="A38:L3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16</v>
      </c>
      <c r="B1" s="50" t="s">
        <v>357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358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508.64130799999998</v>
      </c>
      <c r="E6" s="14">
        <v>552.5992369999999</v>
      </c>
      <c r="F6" s="14">
        <v>219.24581999954111</v>
      </c>
      <c r="G6" s="14">
        <v>108.7396605195411</v>
      </c>
      <c r="H6" s="14">
        <v>53.209137810000023</v>
      </c>
      <c r="I6" s="14">
        <v>57.297021670000007</v>
      </c>
      <c r="J6" s="15">
        <v>0.19677852092210024</v>
      </c>
      <c r="K6" s="15">
        <v>0.29306735783556853</v>
      </c>
      <c r="L6" s="16">
        <v>0.39675375085532588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282.01521300000002</v>
      </c>
      <c r="E7" s="38">
        <f ca="1">SUM(E8:OFFSET(E6,MATCH("GOBIERNOS REGIONALES",$A$8:$A$50,0),0))</f>
        <v>294.31018200000005</v>
      </c>
      <c r="F7" s="38">
        <f ca="1">SUM(F8:OFFSET(F6,MATCH("GOBIERNOS REGIONALES",$A$8:$A$50,0),0))</f>
        <v>123.9559135521508</v>
      </c>
      <c r="G7" s="38">
        <f ca="1">SUM(G8:OFFSET(G6,MATCH("GOBIERNOS REGIONALES",$A$8:$A$50,0),0))</f>
        <v>54.757748892150815</v>
      </c>
      <c r="H7" s="38">
        <f ca="1">SUM(H8:OFFSET(H6,MATCH("GOBIERNOS REGIONALES",$A$8:$A$50,0),0))</f>
        <v>32.954372210000002</v>
      </c>
      <c r="I7" s="38">
        <f ca="1">SUM(I8:OFFSET(I6,MATCH("GOBIERNOS REGIONALES",$A$8:$A$50,0),0))</f>
        <v>36.243792450000001</v>
      </c>
      <c r="J7" s="39">
        <f ca="1">IFERROR(G7/E7,0)</f>
        <v>0.18605455142612362</v>
      </c>
      <c r="K7" s="39">
        <f ca="1">IFERROR(SUM(G7,H7)/E7,0)</f>
        <v>0.29802611824741693</v>
      </c>
      <c r="L7" s="40">
        <f ca="1">IFERROR(SUM(G7,H7,I7)/E7,0)</f>
        <v>0.42117439739869683</v>
      </c>
      <c r="M7" s="4"/>
    </row>
    <row r="8" spans="1:13" x14ac:dyDescent="0.25">
      <c r="A8" s="17"/>
      <c r="B8" s="18">
        <v>11</v>
      </c>
      <c r="C8" s="19" t="s">
        <v>111</v>
      </c>
      <c r="D8" s="20">
        <v>106.11476999999991</v>
      </c>
      <c r="E8" s="21">
        <v>88.335346000000058</v>
      </c>
      <c r="F8" s="21">
        <f t="shared" ref="F8:F39" si="0">SUM(G8,H8,I8)</f>
        <v>26.322002791204469</v>
      </c>
      <c r="G8" s="21">
        <v>11.986713081204471</v>
      </c>
      <c r="H8" s="21">
        <v>8.4780216099999972</v>
      </c>
      <c r="I8" s="21">
        <v>5.8572680999999998</v>
      </c>
      <c r="J8" s="22">
        <f t="shared" ref="J8:J39" si="1">IFERROR(G8/E8,0)</f>
        <v>0.13569554684491147</v>
      </c>
      <c r="K8" s="22">
        <f t="shared" ref="K8:K39" si="2">IFERROR(SUM(G8,H8)/E8,0)</f>
        <v>0.2316709631861798</v>
      </c>
      <c r="L8" s="23">
        <f t="shared" ref="L8:L39" si="3">IFERROR(SUM(G8,H8,I8)/E8,0)</f>
        <v>0.2979781478549306</v>
      </c>
      <c r="M8" s="4"/>
    </row>
    <row r="9" spans="1:13" x14ac:dyDescent="0.25">
      <c r="A9" s="17"/>
      <c r="B9" s="18">
        <v>131</v>
      </c>
      <c r="C9" s="19" t="s">
        <v>143</v>
      </c>
      <c r="D9" s="20">
        <v>32.847028999999999</v>
      </c>
      <c r="E9" s="21">
        <v>33.002348000000005</v>
      </c>
      <c r="F9" s="21">
        <f t="shared" si="0"/>
        <v>16.010526652974214</v>
      </c>
      <c r="G9" s="21">
        <v>1.6137968129742148</v>
      </c>
      <c r="H9" s="21">
        <v>13.003013620000001</v>
      </c>
      <c r="I9" s="21">
        <v>1.39371622</v>
      </c>
      <c r="J9" s="22">
        <f t="shared" si="1"/>
        <v>4.8899454456216712E-2</v>
      </c>
      <c r="K9" s="22">
        <f t="shared" si="2"/>
        <v>0.44290213632600361</v>
      </c>
      <c r="L9" s="23">
        <f t="shared" si="3"/>
        <v>0.48513295638765497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41.218500000000006</v>
      </c>
      <c r="E10" s="21">
        <v>41.218500000000006</v>
      </c>
      <c r="F10" s="21">
        <f t="shared" si="0"/>
        <v>32.484565956865765</v>
      </c>
      <c r="G10" s="21">
        <v>11.917899956865767</v>
      </c>
      <c r="H10" s="21">
        <v>0.95000000000000018</v>
      </c>
      <c r="I10" s="21">
        <v>19.616666000000002</v>
      </c>
      <c r="J10" s="22">
        <f t="shared" si="1"/>
        <v>0.28913958433387354</v>
      </c>
      <c r="K10" s="22">
        <f t="shared" si="2"/>
        <v>0.31218748758120174</v>
      </c>
      <c r="L10" s="23">
        <f t="shared" si="3"/>
        <v>0.78810645600557416</v>
      </c>
      <c r="M10" s="4"/>
    </row>
    <row r="11" spans="1:13" ht="25.5" x14ac:dyDescent="0.25">
      <c r="A11" s="17"/>
      <c r="B11" s="18">
        <v>136</v>
      </c>
      <c r="C11" s="19" t="s">
        <v>145</v>
      </c>
      <c r="D11" s="20">
        <v>0.11</v>
      </c>
      <c r="E11" s="21">
        <v>0.12748000000000001</v>
      </c>
      <c r="F11" s="21">
        <f t="shared" si="0"/>
        <v>1.72023E-2</v>
      </c>
      <c r="G11" s="21">
        <v>0</v>
      </c>
      <c r="H11" s="21">
        <v>1.2659999999999999E-2</v>
      </c>
      <c r="I11" s="21">
        <v>4.5423E-3</v>
      </c>
      <c r="J11" s="22">
        <f t="shared" si="1"/>
        <v>0</v>
      </c>
      <c r="K11" s="22">
        <f t="shared" si="2"/>
        <v>9.9309695638531523E-2</v>
      </c>
      <c r="L11" s="23">
        <f t="shared" si="3"/>
        <v>0.13494116724192029</v>
      </c>
      <c r="M11" s="4"/>
    </row>
    <row r="12" spans="1:13" ht="25.5" x14ac:dyDescent="0.25">
      <c r="A12" s="17"/>
      <c r="B12" s="18">
        <v>137</v>
      </c>
      <c r="C12" s="19" t="s">
        <v>146</v>
      </c>
      <c r="D12" s="20">
        <v>101.7249140000001</v>
      </c>
      <c r="E12" s="21">
        <v>131.62650800000003</v>
      </c>
      <c r="F12" s="21">
        <f t="shared" si="0"/>
        <v>49.12161585110637</v>
      </c>
      <c r="G12" s="21">
        <v>29.239339041106366</v>
      </c>
      <c r="H12" s="21">
        <v>10.510676980000005</v>
      </c>
      <c r="I12" s="21">
        <v>9.3715998299999974</v>
      </c>
      <c r="J12" s="22">
        <f t="shared" si="1"/>
        <v>0.22213868228659808</v>
      </c>
      <c r="K12" s="22">
        <f t="shared" si="2"/>
        <v>0.30199096386501689</v>
      </c>
      <c r="L12" s="23">
        <f t="shared" si="3"/>
        <v>0.37318938713398336</v>
      </c>
      <c r="M12" s="4"/>
    </row>
    <row r="13" spans="1:13" x14ac:dyDescent="0.25">
      <c r="A13" s="34" t="s">
        <v>205</v>
      </c>
      <c r="B13" s="57"/>
      <c r="C13" s="36"/>
      <c r="D13" s="37">
        <f ca="1">SUM(D14:OFFSET(D12,(MATCH("GOBIERNOS LOCALES",$A$8:$A$50,0)-MATCH("GOBIERNOS REGIONALES",$A$8:$A$50,0)),0))</f>
        <v>226.08777499999997</v>
      </c>
      <c r="E13" s="38">
        <f ca="1">SUM(E14:OFFSET(E12,(MATCH("GOBIERNOS LOCALES",$A$8:$A$50,0)-MATCH("GOBIERNOS REGIONALES",$A$8:$A$50,0)),0))</f>
        <v>257.40234500000003</v>
      </c>
      <c r="F13" s="38">
        <f ca="1">SUM(F14:OFFSET(F12,(MATCH("GOBIERNOS LOCALES",$A$8:$A$50,0)-MATCH("GOBIERNOS REGIONALES",$A$8:$A$50,0)),0))</f>
        <v>95.26651394771504</v>
      </c>
      <c r="G13" s="38">
        <f ca="1">SUM(G14:OFFSET(G12,(MATCH("GOBIERNOS LOCALES",$A$8:$A$50,0)-MATCH("GOBIERNOS REGIONALES",$A$8:$A$50,0)),0))</f>
        <v>53.963699627715023</v>
      </c>
      <c r="H13" s="38">
        <f ca="1">SUM(H14:OFFSET(H12,(MATCH("GOBIERNOS LOCALES",$A$8:$A$50,0)-MATCH("GOBIERNOS REGIONALES",$A$8:$A$50,0)),0))</f>
        <v>20.249585100000001</v>
      </c>
      <c r="I13" s="38">
        <f ca="1">SUM(I14:OFFSET(I12,(MATCH("GOBIERNOS LOCALES",$A$8:$A$50,0)-MATCH("GOBIERNOS REGIONALES",$A$8:$A$50,0)),0))</f>
        <v>21.053229220000002</v>
      </c>
      <c r="J13" s="39">
        <f t="shared" ca="1" si="1"/>
        <v>0.20964727274615552</v>
      </c>
      <c r="K13" s="39">
        <f t="shared" ca="1" si="2"/>
        <v>0.28831627282849742</v>
      </c>
      <c r="L13" s="40">
        <f t="shared" ca="1" si="3"/>
        <v>0.37010740499553341</v>
      </c>
      <c r="M13" s="4"/>
    </row>
    <row r="14" spans="1:13" x14ac:dyDescent="0.25">
      <c r="A14" s="17"/>
      <c r="B14" s="18">
        <v>440</v>
      </c>
      <c r="C14" s="19" t="s">
        <v>206</v>
      </c>
      <c r="D14" s="20">
        <v>2.3240339999999979</v>
      </c>
      <c r="E14" s="21">
        <v>3.1648079999999976</v>
      </c>
      <c r="F14" s="21">
        <f t="shared" si="0"/>
        <v>0.90683078981994236</v>
      </c>
      <c r="G14" s="21">
        <v>0.54289009981994241</v>
      </c>
      <c r="H14" s="21">
        <v>0.19892620999999996</v>
      </c>
      <c r="I14" s="21">
        <v>0.16501447999999999</v>
      </c>
      <c r="J14" s="22">
        <f t="shared" si="1"/>
        <v>0.17153966364466433</v>
      </c>
      <c r="K14" s="22">
        <f t="shared" si="2"/>
        <v>0.23439535978800072</v>
      </c>
      <c r="L14" s="23">
        <f t="shared" si="3"/>
        <v>0.28653579927121742</v>
      </c>
      <c r="M14" s="4"/>
    </row>
    <row r="15" spans="1:13" x14ac:dyDescent="0.25">
      <c r="A15" s="17"/>
      <c r="B15" s="18">
        <v>441</v>
      </c>
      <c r="C15" s="19" t="s">
        <v>207</v>
      </c>
      <c r="D15" s="20">
        <v>6.6690970000000016</v>
      </c>
      <c r="E15" s="21">
        <v>8.7219480000000029</v>
      </c>
      <c r="F15" s="21">
        <f t="shared" si="0"/>
        <v>2.7183496731627921</v>
      </c>
      <c r="G15" s="21">
        <v>1.5880076731627923</v>
      </c>
      <c r="H15" s="21">
        <v>0.57672270000000003</v>
      </c>
      <c r="I15" s="21">
        <v>0.55361929999999993</v>
      </c>
      <c r="J15" s="22">
        <f t="shared" si="1"/>
        <v>0.18207029819058676</v>
      </c>
      <c r="K15" s="22">
        <f t="shared" si="2"/>
        <v>0.24819345095416662</v>
      </c>
      <c r="L15" s="23">
        <f t="shared" si="3"/>
        <v>0.31166772298605672</v>
      </c>
      <c r="M15" s="4"/>
    </row>
    <row r="16" spans="1:13" x14ac:dyDescent="0.25">
      <c r="A16" s="17"/>
      <c r="B16" s="18">
        <v>442</v>
      </c>
      <c r="C16" s="19" t="s">
        <v>208</v>
      </c>
      <c r="D16" s="20">
        <v>3.6051409999999988</v>
      </c>
      <c r="E16" s="21">
        <v>4.0798449999999988</v>
      </c>
      <c r="F16" s="21">
        <f t="shared" si="0"/>
        <v>1.6217752666169343</v>
      </c>
      <c r="G16" s="21">
        <v>0.99477467661693419</v>
      </c>
      <c r="H16" s="21">
        <v>0.46049451999999996</v>
      </c>
      <c r="I16" s="21">
        <v>0.16650606999999998</v>
      </c>
      <c r="J16" s="22">
        <f t="shared" si="1"/>
        <v>0.24382658572002969</v>
      </c>
      <c r="K16" s="22">
        <f t="shared" si="2"/>
        <v>0.35669717761751601</v>
      </c>
      <c r="L16" s="23">
        <f t="shared" si="3"/>
        <v>0.39750903934265513</v>
      </c>
      <c r="M16" s="4"/>
    </row>
    <row r="17" spans="1:13" x14ac:dyDescent="0.25">
      <c r="A17" s="17"/>
      <c r="B17" s="18">
        <v>443</v>
      </c>
      <c r="C17" s="19" t="s">
        <v>209</v>
      </c>
      <c r="D17" s="20">
        <v>8.8534249999999997</v>
      </c>
      <c r="E17" s="21">
        <v>9.3852959999999985</v>
      </c>
      <c r="F17" s="21">
        <f t="shared" si="0"/>
        <v>3.6325996977276351</v>
      </c>
      <c r="G17" s="21">
        <v>2.0488006877276348</v>
      </c>
      <c r="H17" s="21">
        <v>0.8173051400000001</v>
      </c>
      <c r="I17" s="21">
        <v>0.76649387000000013</v>
      </c>
      <c r="J17" s="22">
        <f t="shared" si="1"/>
        <v>0.21829899533564368</v>
      </c>
      <c r="K17" s="22">
        <f t="shared" si="2"/>
        <v>0.30538257160217808</v>
      </c>
      <c r="L17" s="23">
        <f t="shared" si="3"/>
        <v>0.38705222485552249</v>
      </c>
      <c r="M17" s="4"/>
    </row>
    <row r="18" spans="1:13" x14ac:dyDescent="0.25">
      <c r="A18" s="17"/>
      <c r="B18" s="18">
        <v>444</v>
      </c>
      <c r="C18" s="19" t="s">
        <v>210</v>
      </c>
      <c r="D18" s="20">
        <v>7.4690690000000011</v>
      </c>
      <c r="E18" s="21">
        <v>9.8954520000000006</v>
      </c>
      <c r="F18" s="21">
        <f t="shared" si="0"/>
        <v>3.6941187259938504</v>
      </c>
      <c r="G18" s="21">
        <v>1.8422031659938511</v>
      </c>
      <c r="H18" s="21">
        <v>0.75990309999999994</v>
      </c>
      <c r="I18" s="21">
        <v>1.0920124599999996</v>
      </c>
      <c r="J18" s="22">
        <f t="shared" si="1"/>
        <v>0.18616665170967947</v>
      </c>
      <c r="K18" s="22">
        <f t="shared" si="2"/>
        <v>0.26295981891416892</v>
      </c>
      <c r="L18" s="23">
        <f t="shared" si="3"/>
        <v>0.37331480421448665</v>
      </c>
      <c r="M18" s="4"/>
    </row>
    <row r="19" spans="1:13" x14ac:dyDescent="0.25">
      <c r="A19" s="17"/>
      <c r="B19" s="18">
        <v>445</v>
      </c>
      <c r="C19" s="19" t="s">
        <v>211</v>
      </c>
      <c r="D19" s="20">
        <v>14.816331</v>
      </c>
      <c r="E19" s="21">
        <v>17.736162</v>
      </c>
      <c r="F19" s="21">
        <f t="shared" si="0"/>
        <v>6.6074069010734302</v>
      </c>
      <c r="G19" s="21">
        <v>3.8041029310734302</v>
      </c>
      <c r="H19" s="21">
        <v>1.3093749899999996</v>
      </c>
      <c r="I19" s="21">
        <v>1.4939289800000009</v>
      </c>
      <c r="J19" s="22">
        <f t="shared" si="1"/>
        <v>0.21448287014256129</v>
      </c>
      <c r="K19" s="22">
        <f t="shared" si="2"/>
        <v>0.28830802972330932</v>
      </c>
      <c r="L19" s="23">
        <f t="shared" si="3"/>
        <v>0.37253870939346573</v>
      </c>
      <c r="M19" s="4"/>
    </row>
    <row r="20" spans="1:13" x14ac:dyDescent="0.25">
      <c r="A20" s="17"/>
      <c r="B20" s="18">
        <v>446</v>
      </c>
      <c r="C20" s="19" t="s">
        <v>212</v>
      </c>
      <c r="D20" s="20">
        <v>9.5325330000000026</v>
      </c>
      <c r="E20" s="21">
        <v>11.569141999999998</v>
      </c>
      <c r="F20" s="21">
        <f t="shared" si="0"/>
        <v>4.8020010894155121</v>
      </c>
      <c r="G20" s="21">
        <v>2.7127172794155126</v>
      </c>
      <c r="H20" s="21">
        <v>1.05807469</v>
      </c>
      <c r="I20" s="21">
        <v>1.03120912</v>
      </c>
      <c r="J20" s="22">
        <f t="shared" si="1"/>
        <v>0.2344786916277381</v>
      </c>
      <c r="K20" s="22">
        <f t="shared" si="2"/>
        <v>0.32593531736541165</v>
      </c>
      <c r="L20" s="23">
        <f t="shared" si="3"/>
        <v>0.41506976830395143</v>
      </c>
      <c r="M20" s="4"/>
    </row>
    <row r="21" spans="1:13" x14ac:dyDescent="0.25">
      <c r="A21" s="17"/>
      <c r="B21" s="18">
        <v>447</v>
      </c>
      <c r="C21" s="19" t="s">
        <v>213</v>
      </c>
      <c r="D21" s="20">
        <v>3.4011330000000011</v>
      </c>
      <c r="E21" s="21">
        <v>4.3531949999999995</v>
      </c>
      <c r="F21" s="21">
        <f t="shared" si="0"/>
        <v>1.6285702585664592</v>
      </c>
      <c r="G21" s="21">
        <v>0.98466354856645921</v>
      </c>
      <c r="H21" s="21">
        <v>0.34432960000000001</v>
      </c>
      <c r="I21" s="21">
        <v>0.29957710999999998</v>
      </c>
      <c r="J21" s="22">
        <f t="shared" si="1"/>
        <v>0.22619330137208632</v>
      </c>
      <c r="K21" s="22">
        <f t="shared" si="2"/>
        <v>0.3052914350417244</v>
      </c>
      <c r="L21" s="23">
        <f t="shared" si="3"/>
        <v>0.37410919073610516</v>
      </c>
      <c r="M21" s="4"/>
    </row>
    <row r="22" spans="1:13" x14ac:dyDescent="0.25">
      <c r="A22" s="17"/>
      <c r="B22" s="18">
        <v>448</v>
      </c>
      <c r="C22" s="19" t="s">
        <v>214</v>
      </c>
      <c r="D22" s="20">
        <v>4.8455450000000004</v>
      </c>
      <c r="E22" s="21">
        <v>6.9139249999999981</v>
      </c>
      <c r="F22" s="21">
        <f t="shared" si="0"/>
        <v>1.8745878649346233</v>
      </c>
      <c r="G22" s="21">
        <v>0.9925515749346232</v>
      </c>
      <c r="H22" s="21">
        <v>0.47751892000000007</v>
      </c>
      <c r="I22" s="21">
        <v>0.40451737000000004</v>
      </c>
      <c r="J22" s="22">
        <f t="shared" si="1"/>
        <v>0.14355833696990111</v>
      </c>
      <c r="K22" s="22">
        <f t="shared" si="2"/>
        <v>0.21262459383557439</v>
      </c>
      <c r="L22" s="23">
        <f t="shared" si="3"/>
        <v>0.27113222445060131</v>
      </c>
      <c r="M22" s="4"/>
    </row>
    <row r="23" spans="1:13" x14ac:dyDescent="0.25">
      <c r="A23" s="17"/>
      <c r="B23" s="18">
        <v>449</v>
      </c>
      <c r="C23" s="19" t="s">
        <v>215</v>
      </c>
      <c r="D23" s="20">
        <v>13.914439000000002</v>
      </c>
      <c r="E23" s="21">
        <v>15.657161999999996</v>
      </c>
      <c r="F23" s="21">
        <f t="shared" si="0"/>
        <v>6.2237761370550801</v>
      </c>
      <c r="G23" s="21">
        <v>3.1829091770550804</v>
      </c>
      <c r="H23" s="21">
        <v>1.2482287200000004</v>
      </c>
      <c r="I23" s="21">
        <v>1.7926382399999998</v>
      </c>
      <c r="J23" s="22">
        <f t="shared" si="1"/>
        <v>0.20328774633966751</v>
      </c>
      <c r="K23" s="22">
        <f t="shared" si="2"/>
        <v>0.28301028609495654</v>
      </c>
      <c r="L23" s="23">
        <f t="shared" si="3"/>
        <v>0.39750346436059625</v>
      </c>
      <c r="M23" s="4"/>
    </row>
    <row r="24" spans="1:13" x14ac:dyDescent="0.25">
      <c r="A24" s="17"/>
      <c r="B24" s="18">
        <v>450</v>
      </c>
      <c r="C24" s="19" t="s">
        <v>216</v>
      </c>
      <c r="D24" s="20">
        <v>6.406431999999997</v>
      </c>
      <c r="E24" s="21">
        <v>8.0435500000000015</v>
      </c>
      <c r="F24" s="21">
        <f t="shared" si="0"/>
        <v>2.3201913566615051</v>
      </c>
      <c r="G24" s="21">
        <v>1.281702186661505</v>
      </c>
      <c r="H24" s="21">
        <v>0.47316571000000002</v>
      </c>
      <c r="I24" s="21">
        <v>0.56532346</v>
      </c>
      <c r="J24" s="22">
        <f t="shared" si="1"/>
        <v>0.15934533715355842</v>
      </c>
      <c r="K24" s="22">
        <f t="shared" si="2"/>
        <v>0.21817081968303853</v>
      </c>
      <c r="L24" s="23">
        <f t="shared" si="3"/>
        <v>0.2884536500253625</v>
      </c>
      <c r="M24" s="4"/>
    </row>
    <row r="25" spans="1:13" x14ac:dyDescent="0.25">
      <c r="A25" s="17"/>
      <c r="B25" s="18">
        <v>451</v>
      </c>
      <c r="C25" s="19" t="s">
        <v>217</v>
      </c>
      <c r="D25" s="20">
        <v>15.724571999999997</v>
      </c>
      <c r="E25" s="21">
        <v>17.279468000000001</v>
      </c>
      <c r="F25" s="21">
        <f t="shared" si="0"/>
        <v>6.235962474197688</v>
      </c>
      <c r="G25" s="21">
        <v>3.5782147541976883</v>
      </c>
      <c r="H25" s="21">
        <v>1.2558396199999999</v>
      </c>
      <c r="I25" s="21">
        <v>1.4019080999999998</v>
      </c>
      <c r="J25" s="22">
        <f t="shared" si="1"/>
        <v>0.20707898843863062</v>
      </c>
      <c r="K25" s="22">
        <f t="shared" si="2"/>
        <v>0.27975712991844931</v>
      </c>
      <c r="L25" s="23">
        <f t="shared" si="3"/>
        <v>0.36088856868728175</v>
      </c>
      <c r="M25" s="4"/>
    </row>
    <row r="26" spans="1:13" x14ac:dyDescent="0.25">
      <c r="A26" s="17"/>
      <c r="B26" s="18">
        <v>452</v>
      </c>
      <c r="C26" s="19" t="s">
        <v>218</v>
      </c>
      <c r="D26" s="20">
        <v>22.269866999999994</v>
      </c>
      <c r="E26" s="21">
        <v>23.886592999999998</v>
      </c>
      <c r="F26" s="21">
        <f t="shared" si="0"/>
        <v>9.1909559822027465</v>
      </c>
      <c r="G26" s="21">
        <v>4.8688032422027447</v>
      </c>
      <c r="H26" s="21">
        <v>2.3151487800000008</v>
      </c>
      <c r="I26" s="21">
        <v>2.0070039600000005</v>
      </c>
      <c r="J26" s="22">
        <f t="shared" si="1"/>
        <v>0.2038299577592646</v>
      </c>
      <c r="K26" s="22">
        <f t="shared" si="2"/>
        <v>0.30075247743379502</v>
      </c>
      <c r="L26" s="23">
        <f t="shared" si="3"/>
        <v>0.38477467180868979</v>
      </c>
      <c r="M26" s="4"/>
    </row>
    <row r="27" spans="1:13" x14ac:dyDescent="0.25">
      <c r="A27" s="17"/>
      <c r="B27" s="18">
        <v>453</v>
      </c>
      <c r="C27" s="19" t="s">
        <v>219</v>
      </c>
      <c r="D27" s="20">
        <v>12.872281000000005</v>
      </c>
      <c r="E27" s="21">
        <v>12.858493000000001</v>
      </c>
      <c r="F27" s="21">
        <f t="shared" si="0"/>
        <v>4.2817116172843193</v>
      </c>
      <c r="G27" s="21">
        <v>2.2136577872843191</v>
      </c>
      <c r="H27" s="21">
        <v>1.0892219999999999</v>
      </c>
      <c r="I27" s="21">
        <v>0.97883183000000018</v>
      </c>
      <c r="J27" s="22">
        <f t="shared" si="1"/>
        <v>0.17215530523556055</v>
      </c>
      <c r="K27" s="22">
        <f t="shared" si="2"/>
        <v>0.25686367658203169</v>
      </c>
      <c r="L27" s="23">
        <f t="shared" si="3"/>
        <v>0.33298704733784268</v>
      </c>
      <c r="M27" s="4"/>
    </row>
    <row r="28" spans="1:13" x14ac:dyDescent="0.25">
      <c r="A28" s="17"/>
      <c r="B28" s="18">
        <v>454</v>
      </c>
      <c r="C28" s="19" t="s">
        <v>220</v>
      </c>
      <c r="D28" s="20">
        <v>5.4100129999999984</v>
      </c>
      <c r="E28" s="21">
        <v>7.1355819999999976</v>
      </c>
      <c r="F28" s="21">
        <f t="shared" si="0"/>
        <v>2.3586797227564436</v>
      </c>
      <c r="G28" s="21">
        <v>1.2041734627564438</v>
      </c>
      <c r="H28" s="21">
        <v>0.68582462</v>
      </c>
      <c r="I28" s="21">
        <v>0.46868163999999995</v>
      </c>
      <c r="J28" s="22">
        <f t="shared" si="1"/>
        <v>0.16875616631641879</v>
      </c>
      <c r="K28" s="22">
        <f t="shared" si="2"/>
        <v>0.26486950647563778</v>
      </c>
      <c r="L28" s="23">
        <f t="shared" si="3"/>
        <v>0.3305518348407242</v>
      </c>
      <c r="M28" s="4"/>
    </row>
    <row r="29" spans="1:13" x14ac:dyDescent="0.25">
      <c r="A29" s="17"/>
      <c r="B29" s="18">
        <v>455</v>
      </c>
      <c r="C29" s="19" t="s">
        <v>221</v>
      </c>
      <c r="D29" s="20">
        <v>2.3921040000000002</v>
      </c>
      <c r="E29" s="21">
        <v>2.5819139999999998</v>
      </c>
      <c r="F29" s="21">
        <f t="shared" si="0"/>
        <v>0.5984063200456512</v>
      </c>
      <c r="G29" s="21">
        <v>0.36440733004565118</v>
      </c>
      <c r="H29" s="21">
        <v>8.7813159999999987E-2</v>
      </c>
      <c r="I29" s="21">
        <v>0.14618582999999999</v>
      </c>
      <c r="J29" s="22">
        <f t="shared" si="1"/>
        <v>0.14113844614718044</v>
      </c>
      <c r="K29" s="22">
        <f t="shared" si="2"/>
        <v>0.17514932334913216</v>
      </c>
      <c r="L29" s="23">
        <f t="shared" si="3"/>
        <v>0.2317684942432828</v>
      </c>
      <c r="M29" s="4"/>
    </row>
    <row r="30" spans="1:13" x14ac:dyDescent="0.25">
      <c r="A30" s="17"/>
      <c r="B30" s="18">
        <v>456</v>
      </c>
      <c r="C30" s="19" t="s">
        <v>222</v>
      </c>
      <c r="D30" s="20">
        <v>1.6497809999999995</v>
      </c>
      <c r="E30" s="21">
        <v>1.8779209999999995</v>
      </c>
      <c r="F30" s="21">
        <f t="shared" si="0"/>
        <v>0.51341300086068553</v>
      </c>
      <c r="G30" s="21">
        <v>0.28131258086068556</v>
      </c>
      <c r="H30" s="21">
        <v>0.11210606999999999</v>
      </c>
      <c r="I30" s="21">
        <v>0.11999435</v>
      </c>
      <c r="J30" s="22">
        <f t="shared" si="1"/>
        <v>0.14980000801987178</v>
      </c>
      <c r="K30" s="22">
        <f t="shared" si="2"/>
        <v>0.20949691220274211</v>
      </c>
      <c r="L30" s="23">
        <f t="shared" si="3"/>
        <v>0.27339435517292032</v>
      </c>
      <c r="M30" s="4"/>
    </row>
    <row r="31" spans="1:13" x14ac:dyDescent="0.25">
      <c r="A31" s="17"/>
      <c r="B31" s="18">
        <v>457</v>
      </c>
      <c r="C31" s="19" t="s">
        <v>223</v>
      </c>
      <c r="D31" s="20">
        <v>15.388616000000004</v>
      </c>
      <c r="E31" s="21">
        <v>17.173762</v>
      </c>
      <c r="F31" s="21">
        <f t="shared" si="0"/>
        <v>9.9286675928125714</v>
      </c>
      <c r="G31" s="21">
        <v>6.2815805728125724</v>
      </c>
      <c r="H31" s="21">
        <v>1.9036596599999993</v>
      </c>
      <c r="I31" s="21">
        <v>1.7434273599999996</v>
      </c>
      <c r="J31" s="22">
        <f t="shared" si="1"/>
        <v>0.36576613631961202</v>
      </c>
      <c r="K31" s="22">
        <f t="shared" si="2"/>
        <v>0.47661311673077639</v>
      </c>
      <c r="L31" s="23">
        <f t="shared" si="3"/>
        <v>0.57813003305930122</v>
      </c>
      <c r="M31" s="4"/>
    </row>
    <row r="32" spans="1:13" x14ac:dyDescent="0.25">
      <c r="A32" s="17"/>
      <c r="B32" s="18">
        <v>458</v>
      </c>
      <c r="C32" s="19" t="s">
        <v>224</v>
      </c>
      <c r="D32" s="20">
        <v>9.3314820000000047</v>
      </c>
      <c r="E32" s="21">
        <v>11.486237000000004</v>
      </c>
      <c r="F32" s="21">
        <f t="shared" si="0"/>
        <v>3.6942553962388121</v>
      </c>
      <c r="G32" s="21">
        <v>2.085012596238812</v>
      </c>
      <c r="H32" s="21">
        <v>0.68731372999999996</v>
      </c>
      <c r="I32" s="21">
        <v>0.92192907000000013</v>
      </c>
      <c r="J32" s="22">
        <f t="shared" si="1"/>
        <v>0.18152268634530275</v>
      </c>
      <c r="K32" s="22">
        <f t="shared" si="2"/>
        <v>0.2413607107566047</v>
      </c>
      <c r="L32" s="23">
        <f t="shared" si="3"/>
        <v>0.32162451429818228</v>
      </c>
      <c r="M32" s="4"/>
    </row>
    <row r="33" spans="1:13" x14ac:dyDescent="0.25">
      <c r="A33" s="17"/>
      <c r="B33" s="18">
        <v>459</v>
      </c>
      <c r="C33" s="19" t="s">
        <v>225</v>
      </c>
      <c r="D33" s="20">
        <v>10.892225</v>
      </c>
      <c r="E33" s="21">
        <v>12.171861999999996</v>
      </c>
      <c r="F33" s="21">
        <f t="shared" si="0"/>
        <v>4.1100686473655683</v>
      </c>
      <c r="G33" s="21">
        <v>2.3783168473655678</v>
      </c>
      <c r="H33" s="21">
        <v>0.86453704999999992</v>
      </c>
      <c r="I33" s="21">
        <v>0.86721475000000015</v>
      </c>
      <c r="J33" s="22">
        <f t="shared" si="1"/>
        <v>0.19539466084692456</v>
      </c>
      <c r="K33" s="22">
        <f t="shared" si="2"/>
        <v>0.26642217085319969</v>
      </c>
      <c r="L33" s="23">
        <f t="shared" si="3"/>
        <v>0.33766967185181446</v>
      </c>
      <c r="M33" s="4"/>
    </row>
    <row r="34" spans="1:13" x14ac:dyDescent="0.25">
      <c r="A34" s="17"/>
      <c r="B34" s="18">
        <v>460</v>
      </c>
      <c r="C34" s="19" t="s">
        <v>226</v>
      </c>
      <c r="D34" s="20">
        <v>10.648136000000001</v>
      </c>
      <c r="E34" s="21">
        <v>10.976450000000002</v>
      </c>
      <c r="F34" s="21">
        <f t="shared" si="0"/>
        <v>4.2640291226311273</v>
      </c>
      <c r="G34" s="21">
        <v>2.4467500126311279</v>
      </c>
      <c r="H34" s="21">
        <v>0.82492332000000002</v>
      </c>
      <c r="I34" s="21">
        <v>0.99235578999999996</v>
      </c>
      <c r="J34" s="22">
        <f t="shared" si="1"/>
        <v>0.22290904733599001</v>
      </c>
      <c r="K34" s="22">
        <f t="shared" si="2"/>
        <v>0.29806297415203709</v>
      </c>
      <c r="L34" s="23">
        <f t="shared" si="3"/>
        <v>0.38847069158344699</v>
      </c>
      <c r="M34" s="4"/>
    </row>
    <row r="35" spans="1:13" x14ac:dyDescent="0.25">
      <c r="A35" s="17"/>
      <c r="B35" s="18">
        <v>461</v>
      </c>
      <c r="C35" s="19" t="s">
        <v>227</v>
      </c>
      <c r="D35" s="20">
        <v>7.1050030000000008</v>
      </c>
      <c r="E35" s="21">
        <v>5.9170880000000006</v>
      </c>
      <c r="F35" s="21">
        <f t="shared" si="0"/>
        <v>1.6106787814965395</v>
      </c>
      <c r="G35" s="21">
        <v>0.79241882149653975</v>
      </c>
      <c r="H35" s="21">
        <v>0.40004644999999989</v>
      </c>
      <c r="I35" s="21">
        <v>0.41821350999999996</v>
      </c>
      <c r="J35" s="22">
        <f t="shared" si="1"/>
        <v>0.13392040501958727</v>
      </c>
      <c r="K35" s="22">
        <f t="shared" si="2"/>
        <v>0.20152907502753711</v>
      </c>
      <c r="L35" s="23">
        <f t="shared" si="3"/>
        <v>0.27220801541172607</v>
      </c>
      <c r="M35" s="4"/>
    </row>
    <row r="36" spans="1:13" x14ac:dyDescent="0.25">
      <c r="A36" s="17"/>
      <c r="B36" s="18">
        <v>462</v>
      </c>
      <c r="C36" s="19" t="s">
        <v>228</v>
      </c>
      <c r="D36" s="20">
        <v>3.8510599999999986</v>
      </c>
      <c r="E36" s="21">
        <v>4.682986999999998</v>
      </c>
      <c r="F36" s="21">
        <f t="shared" si="0"/>
        <v>1.5498185321261917</v>
      </c>
      <c r="G36" s="21">
        <v>0.84592120212619193</v>
      </c>
      <c r="H36" s="21">
        <v>0.30020605</v>
      </c>
      <c r="I36" s="21">
        <v>0.40369127999999993</v>
      </c>
      <c r="J36" s="22">
        <f t="shared" si="1"/>
        <v>0.18063710237209549</v>
      </c>
      <c r="K36" s="22">
        <f t="shared" si="2"/>
        <v>0.24474277894134497</v>
      </c>
      <c r="L36" s="23">
        <f t="shared" si="3"/>
        <v>0.33094658006229621</v>
      </c>
      <c r="M36" s="4"/>
    </row>
    <row r="37" spans="1:13" x14ac:dyDescent="0.25">
      <c r="A37" s="17"/>
      <c r="B37" s="18">
        <v>463</v>
      </c>
      <c r="C37" s="19" t="s">
        <v>229</v>
      </c>
      <c r="D37" s="20">
        <v>12.150102999999993</v>
      </c>
      <c r="E37" s="21">
        <v>13.512949999999996</v>
      </c>
      <c r="F37" s="21">
        <f t="shared" si="0"/>
        <v>5.1235439967360872</v>
      </c>
      <c r="G37" s="21">
        <v>2.8353098367360872</v>
      </c>
      <c r="H37" s="21">
        <v>1.1233712500000002</v>
      </c>
      <c r="I37" s="21">
        <v>1.1648629099999996</v>
      </c>
      <c r="J37" s="22">
        <f t="shared" si="1"/>
        <v>0.20982167748242153</v>
      </c>
      <c r="K37" s="22">
        <f t="shared" si="2"/>
        <v>0.29295461662598382</v>
      </c>
      <c r="L37" s="23">
        <f t="shared" si="3"/>
        <v>0.37915806664984986</v>
      </c>
      <c r="M37" s="4"/>
    </row>
    <row r="38" spans="1:13" x14ac:dyDescent="0.25">
      <c r="A38" s="17"/>
      <c r="B38" s="18">
        <v>464</v>
      </c>
      <c r="C38" s="19" t="s">
        <v>230</v>
      </c>
      <c r="D38" s="20">
        <v>14.565353000000002</v>
      </c>
      <c r="E38" s="21">
        <v>16.340552999999996</v>
      </c>
      <c r="F38" s="21">
        <f t="shared" si="0"/>
        <v>5.7761149999328243</v>
      </c>
      <c r="G38" s="21">
        <v>3.812497579932824</v>
      </c>
      <c r="H38" s="21">
        <v>0.87552904000000009</v>
      </c>
      <c r="I38" s="21">
        <v>1.0880883800000001</v>
      </c>
      <c r="J38" s="22">
        <f t="shared" si="1"/>
        <v>0.23331508914862459</v>
      </c>
      <c r="K38" s="22">
        <f t="shared" si="2"/>
        <v>0.28689522441087673</v>
      </c>
      <c r="L38" s="23">
        <f t="shared" si="3"/>
        <v>0.35348344697592704</v>
      </c>
      <c r="M38" s="4"/>
    </row>
    <row r="39" spans="1:13" ht="15.75" thickBot="1" x14ac:dyDescent="0.3">
      <c r="A39" s="41" t="s">
        <v>232</v>
      </c>
      <c r="B39" s="58"/>
      <c r="C39" s="43"/>
      <c r="D39" s="44">
        <v>0.53832000000000002</v>
      </c>
      <c r="E39" s="45">
        <v>0.88671000000000011</v>
      </c>
      <c r="F39" s="45">
        <f t="shared" si="0"/>
        <v>2.3392499675258992E-2</v>
      </c>
      <c r="G39" s="45">
        <v>1.8211999675258994E-2</v>
      </c>
      <c r="H39" s="45">
        <v>5.1804999999999993E-3</v>
      </c>
      <c r="I39" s="45">
        <v>0</v>
      </c>
      <c r="J39" s="46">
        <f t="shared" si="1"/>
        <v>2.0538845479648352E-2</v>
      </c>
      <c r="K39" s="46">
        <f t="shared" si="2"/>
        <v>2.6381229122553019E-2</v>
      </c>
      <c r="L39" s="47">
        <f t="shared" si="3"/>
        <v>2.6381229122553019E-2</v>
      </c>
      <c r="M39" s="4"/>
    </row>
    <row r="40" spans="1:13" x14ac:dyDescent="0.25">
      <c r="D40" s="5"/>
      <c r="E40" s="5"/>
      <c r="F40" s="5"/>
      <c r="G40" s="5"/>
      <c r="H40" s="5"/>
      <c r="I40" s="5"/>
      <c r="J40" s="4"/>
      <c r="K40" s="4"/>
      <c r="L40" s="4"/>
      <c r="M4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workbookViewId="0">
      <selection activeCell="I15" sqref="I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62</v>
      </c>
      <c r="B1" s="49" t="s">
        <v>39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1023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145.936734</v>
      </c>
      <c r="I6" s="14">
        <v>147.97581100000005</v>
      </c>
      <c r="J6" s="14">
        <v>63.409091490285263</v>
      </c>
      <c r="K6" s="14">
        <v>38.531436910285265</v>
      </c>
      <c r="L6" s="14">
        <v>10.899143570000001</v>
      </c>
      <c r="M6" s="14">
        <v>13.97851101</v>
      </c>
      <c r="N6" s="15">
        <v>0.26039010463869161</v>
      </c>
      <c r="O6" s="15">
        <v>0.33404500469529608</v>
      </c>
      <c r="P6" s="16">
        <v>0.42850984266803743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SUM(H8:OFFSET(H6,MATCH("PROYECTOS",$A$8:$A$13,0),0))</f>
        <v>145.936734</v>
      </c>
      <c r="I7" s="38">
        <f ca="1">SUM(I8:OFFSET(I6,MATCH("PROYECTOS",$A$8:$A$13,0),0))</f>
        <v>147.97581100000005</v>
      </c>
      <c r="J7" s="38">
        <f ca="1">SUM(J8:OFFSET(J6,MATCH("PROYECTOS",$A$8:$A$13,0),0))</f>
        <v>63.409091490285263</v>
      </c>
      <c r="K7" s="38">
        <f ca="1">SUM(K8:OFFSET(K6,MATCH("PROYECTOS",$A$8:$A$13,0),0))</f>
        <v>38.531436910285265</v>
      </c>
      <c r="L7" s="38">
        <f ca="1">SUM(L8:OFFSET(L6,MATCH("PROYECTOS",$A$8:$A$13,0),0))</f>
        <v>10.899143570000001</v>
      </c>
      <c r="M7" s="38">
        <f ca="1">SUM(M8:OFFSET(M6,MATCH("PROYECTOS",$A$8:$A$13,0),0))</f>
        <v>13.97851101</v>
      </c>
      <c r="N7" s="39">
        <f ca="1">IFERROR(K7/I7,0)</f>
        <v>0.26039010463869161</v>
      </c>
      <c r="O7" s="39">
        <f ca="1">IFERROR(SUM(K7,L7)/I7,0)</f>
        <v>0.33404500469529608</v>
      </c>
      <c r="P7" s="40">
        <f ca="1">IFERROR(SUM(K7,L7,M7)/I7,0)</f>
        <v>0.42850984266803743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9.9472000000000005E-2</v>
      </c>
      <c r="I8" s="21">
        <v>9.9472000000000005E-2</v>
      </c>
      <c r="J8" s="21">
        <f t="shared" ref="J8:J12" si="0">SUM(K8,L8,M8)</f>
        <v>1.1400000192224979E-2</v>
      </c>
      <c r="K8" s="21">
        <v>1.1400000192224979E-2</v>
      </c>
      <c r="L8" s="21">
        <v>0</v>
      </c>
      <c r="M8" s="21">
        <v>0</v>
      </c>
      <c r="N8" s="22">
        <f t="shared" ref="N8:N13" si="1">IFERROR(K8/I8,0)</f>
        <v>0.11460511693969136</v>
      </c>
      <c r="O8" s="22">
        <f t="shared" ref="O8:O13" si="2">IFERROR(SUM(K8,L8)/I8,0)</f>
        <v>0.11460511693969136</v>
      </c>
      <c r="P8" s="23">
        <f t="shared" ref="P8:P13" si="3">IFERROR(SUM(K8,L8,M8)/I8,0)</f>
        <v>0.11460511693969136</v>
      </c>
      <c r="Q8" s="70">
        <v>0</v>
      </c>
      <c r="R8" s="21">
        <v>0</v>
      </c>
      <c r="S8" s="23">
        <f>IFERROR(R8/Q8,0)</f>
        <v>0</v>
      </c>
    </row>
    <row r="9" spans="1:19" x14ac:dyDescent="0.25">
      <c r="A9" s="17"/>
      <c r="B9" s="19">
        <v>5001503</v>
      </c>
      <c r="C9" s="19" t="s">
        <v>1026</v>
      </c>
      <c r="D9" s="68">
        <v>3000260</v>
      </c>
      <c r="E9" s="19" t="s">
        <v>1025</v>
      </c>
      <c r="F9" s="69">
        <v>65</v>
      </c>
      <c r="G9" s="19" t="s">
        <v>1012</v>
      </c>
      <c r="H9" s="20">
        <v>1.1690420000000001</v>
      </c>
      <c r="I9" s="21">
        <v>1.1702440000000003</v>
      </c>
      <c r="J9" s="21">
        <f t="shared" si="0"/>
        <v>0.40814962226047341</v>
      </c>
      <c r="K9" s="21">
        <v>0.23560409226047341</v>
      </c>
      <c r="L9" s="21">
        <v>9.7506820000000008E-2</v>
      </c>
      <c r="M9" s="21">
        <v>7.5038710000000008E-2</v>
      </c>
      <c r="N9" s="22">
        <f t="shared" si="1"/>
        <v>0.20132903245859268</v>
      </c>
      <c r="O9" s="22">
        <f t="shared" si="2"/>
        <v>0.28465081834256217</v>
      </c>
      <c r="P9" s="23">
        <f t="shared" si="3"/>
        <v>0.34877309540614893</v>
      </c>
      <c r="Q9" s="70">
        <v>0</v>
      </c>
      <c r="R9" s="21">
        <v>0</v>
      </c>
      <c r="S9" s="23">
        <f t="shared" ref="S9:S12" si="4">IFERROR(R9/Q9,0)</f>
        <v>0</v>
      </c>
    </row>
    <row r="10" spans="1:19" x14ac:dyDescent="0.25">
      <c r="A10" s="17"/>
      <c r="B10" s="19">
        <v>5002719</v>
      </c>
      <c r="C10" s="19" t="s">
        <v>1027</v>
      </c>
      <c r="D10" s="68">
        <v>3000260</v>
      </c>
      <c r="E10" s="19" t="s">
        <v>1025</v>
      </c>
      <c r="F10" s="69">
        <v>86</v>
      </c>
      <c r="G10" s="19" t="s">
        <v>500</v>
      </c>
      <c r="H10" s="20">
        <v>0.56881999999999999</v>
      </c>
      <c r="I10" s="21">
        <v>0.56881999999999999</v>
      </c>
      <c r="J10" s="21">
        <f t="shared" si="0"/>
        <v>3.0346720227987768E-2</v>
      </c>
      <c r="K10" s="21">
        <v>4.8000002279877663E-3</v>
      </c>
      <c r="L10" s="21">
        <v>2.6145020000000001E-2</v>
      </c>
      <c r="M10" s="21">
        <v>-5.9829999999999996E-4</v>
      </c>
      <c r="N10" s="22">
        <f t="shared" si="1"/>
        <v>8.4385222530638272E-3</v>
      </c>
      <c r="O10" s="22">
        <f t="shared" si="2"/>
        <v>5.4402131127575977E-2</v>
      </c>
      <c r="P10" s="23">
        <f t="shared" si="3"/>
        <v>5.335030453920004E-2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5004339</v>
      </c>
      <c r="C11" s="19" t="s">
        <v>1028</v>
      </c>
      <c r="D11" s="68">
        <v>3000144</v>
      </c>
      <c r="E11" s="19" t="s">
        <v>1024</v>
      </c>
      <c r="F11" s="69">
        <v>517</v>
      </c>
      <c r="G11" s="19" t="s">
        <v>1030</v>
      </c>
      <c r="H11" s="20">
        <v>144.04939999999999</v>
      </c>
      <c r="I11" s="21">
        <v>144.54316700000004</v>
      </c>
      <c r="J11" s="21">
        <f t="shared" si="0"/>
        <v>62.101088117212882</v>
      </c>
      <c r="K11" s="21">
        <v>37.421525787212886</v>
      </c>
      <c r="L11" s="21">
        <v>10.775491730000001</v>
      </c>
      <c r="M11" s="21">
        <v>13.904070600000001</v>
      </c>
      <c r="N11" s="22">
        <f t="shared" si="1"/>
        <v>0.25889515612462594</v>
      </c>
      <c r="O11" s="22">
        <f t="shared" si="2"/>
        <v>0.33344376297782979</v>
      </c>
      <c r="P11" s="23">
        <f t="shared" si="3"/>
        <v>0.42963696870716045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5004340</v>
      </c>
      <c r="C12" s="19" t="s">
        <v>1029</v>
      </c>
      <c r="D12" s="68">
        <v>3000144</v>
      </c>
      <c r="E12" s="19" t="s">
        <v>1024</v>
      </c>
      <c r="F12" s="69">
        <v>230</v>
      </c>
      <c r="G12" s="19" t="s">
        <v>1031</v>
      </c>
      <c r="H12" s="20">
        <v>0.05</v>
      </c>
      <c r="I12" s="21">
        <v>1.5941080000000001</v>
      </c>
      <c r="J12" s="21">
        <f t="shared" si="0"/>
        <v>0.85810703039169312</v>
      </c>
      <c r="K12" s="21">
        <v>0.85810703039169312</v>
      </c>
      <c r="L12" s="21">
        <v>0</v>
      </c>
      <c r="M12" s="21">
        <v>0</v>
      </c>
      <c r="N12" s="22">
        <f t="shared" si="1"/>
        <v>0.53829918072783844</v>
      </c>
      <c r="O12" s="22">
        <f t="shared" si="2"/>
        <v>0.53829918072783844</v>
      </c>
      <c r="P12" s="23">
        <f t="shared" si="3"/>
        <v>0.53829918072783844</v>
      </c>
      <c r="Q12" s="70">
        <v>0</v>
      </c>
      <c r="R12" s="21">
        <v>0</v>
      </c>
      <c r="S12" s="23">
        <f t="shared" si="4"/>
        <v>0</v>
      </c>
    </row>
    <row r="13" spans="1:19" ht="15.75" thickBot="1" x14ac:dyDescent="0.3">
      <c r="A13" s="41" t="s">
        <v>293</v>
      </c>
      <c r="B13" s="43"/>
      <c r="C13" s="43"/>
      <c r="D13" s="65"/>
      <c r="E13" s="43"/>
      <c r="F13" s="66"/>
      <c r="G13" s="43"/>
      <c r="H13" s="44">
        <f t="shared" ref="H13:M13" ca="1" si="5">OFFSET(H13,-MATCH("PROYECTOS",$A$8:$A$13,0)-1,0)-(OFFSET(H13,-MATCH("PROYECTOS",$A$8:$A$13,0),0))</f>
        <v>0</v>
      </c>
      <c r="I13" s="45">
        <f t="shared" ca="1" si="5"/>
        <v>0</v>
      </c>
      <c r="J13" s="45">
        <f t="shared" ca="1" si="5"/>
        <v>0</v>
      </c>
      <c r="K13" s="45">
        <f t="shared" ca="1" si="5"/>
        <v>0</v>
      </c>
      <c r="L13" s="45">
        <f t="shared" ca="1" si="5"/>
        <v>0</v>
      </c>
      <c r="M13" s="45">
        <f t="shared" ca="1" si="5"/>
        <v>0</v>
      </c>
      <c r="N13" s="46">
        <f t="shared" ca="1" si="1"/>
        <v>0</v>
      </c>
      <c r="O13" s="46">
        <f t="shared" ca="1" si="2"/>
        <v>0</v>
      </c>
      <c r="P13" s="47">
        <f t="shared" ca="1" si="3"/>
        <v>0</v>
      </c>
      <c r="Q13" s="67"/>
      <c r="R13" s="45"/>
      <c r="S1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65</v>
      </c>
      <c r="B1" s="50" t="s">
        <v>40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1034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131.00786500000001</v>
      </c>
      <c r="E6" s="14">
        <v>136.78140300000001</v>
      </c>
      <c r="F6" s="14">
        <v>60.997379342756169</v>
      </c>
      <c r="G6" s="14">
        <v>45.873016782756167</v>
      </c>
      <c r="H6" s="14">
        <v>9.8658407199999978</v>
      </c>
      <c r="I6" s="14">
        <v>5.2585218400000002</v>
      </c>
      <c r="J6" s="15">
        <v>0.33537466188116349</v>
      </c>
      <c r="K6" s="15">
        <v>0.40750318596129737</v>
      </c>
      <c r="L6" s="16">
        <v>0.44594789938480273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130.89551300000002</v>
      </c>
      <c r="E7" s="38">
        <f ca="1">SUM(E8:OFFSET(E6,MATCH("GOBIERNOS REGIONALES",$A$8:$A$50,0),0))</f>
        <v>136.669051</v>
      </c>
      <c r="F7" s="38">
        <f ca="1">SUM(F8:OFFSET(F6,MATCH("GOBIERNOS REGIONALES",$A$8:$A$50,0),0))</f>
        <v>60.955519482991647</v>
      </c>
      <c r="G7" s="38">
        <f ca="1">SUM(G8:OFFSET(G6,MATCH("GOBIERNOS REGIONALES",$A$8:$A$50,0),0))</f>
        <v>45.857309572991653</v>
      </c>
      <c r="H7" s="38">
        <f ca="1">SUM(H8:OFFSET(H6,MATCH("GOBIERNOS REGIONALES",$A$8:$A$50,0),0))</f>
        <v>9.8455887399999966</v>
      </c>
      <c r="I7" s="38">
        <f ca="1">SUM(I8:OFFSET(I6,MATCH("GOBIERNOS REGIONALES",$A$8:$A$50,0),0))</f>
        <v>5.2526211700000003</v>
      </c>
      <c r="J7" s="39">
        <f ca="1">IFERROR(G7/E7,0)</f>
        <v>0.33553543569269134</v>
      </c>
      <c r="K7" s="39">
        <f ca="1">IFERROR(SUM(G7,H7)/E7,0)</f>
        <v>0.40757507208410815</v>
      </c>
      <c r="L7" s="40">
        <f ca="1">IFERROR(SUM(G7,H7,I7)/E7,0)</f>
        <v>0.44600821500539761</v>
      </c>
      <c r="M7" s="4"/>
    </row>
    <row r="8" spans="1:13" ht="38.25" x14ac:dyDescent="0.25">
      <c r="A8" s="17"/>
      <c r="B8" s="18">
        <v>8</v>
      </c>
      <c r="C8" s="19" t="s">
        <v>108</v>
      </c>
      <c r="D8" s="20">
        <v>50.728713000000006</v>
      </c>
      <c r="E8" s="21">
        <v>51.669812999999991</v>
      </c>
      <c r="F8" s="21">
        <f t="shared" ref="F8:F12" si="0">SUM(G8,H8,I8)</f>
        <v>13.435023410079062</v>
      </c>
      <c r="G8" s="21">
        <v>5.586279360079061</v>
      </c>
      <c r="H8" s="21">
        <v>2.4832542499999999</v>
      </c>
      <c r="I8" s="21">
        <v>5.3654898000000006</v>
      </c>
      <c r="J8" s="22">
        <f t="shared" ref="J8:J12" si="1">IFERROR(G8/E8,0)</f>
        <v>0.10811495214970222</v>
      </c>
      <c r="K8" s="22">
        <f t="shared" ref="K8:K12" si="2">IFERROR(SUM(G8,H8)/E8,0)</f>
        <v>0.15617501093102587</v>
      </c>
      <c r="L8" s="23">
        <f t="shared" ref="L8:L12" si="3">IFERROR(SUM(G8,H8,I8)/E8,0)</f>
        <v>0.26001687697377701</v>
      </c>
      <c r="M8" s="4"/>
    </row>
    <row r="9" spans="1:13" ht="25.5" x14ac:dyDescent="0.25">
      <c r="A9" s="17"/>
      <c r="B9" s="18">
        <v>35</v>
      </c>
      <c r="C9" s="19" t="s">
        <v>122</v>
      </c>
      <c r="D9" s="20">
        <v>80.166800000000009</v>
      </c>
      <c r="E9" s="21">
        <v>84.999238000000005</v>
      </c>
      <c r="F9" s="21">
        <f t="shared" si="0"/>
        <v>47.520496072912586</v>
      </c>
      <c r="G9" s="21">
        <v>40.271030212912592</v>
      </c>
      <c r="H9" s="21">
        <v>7.3623344899999976</v>
      </c>
      <c r="I9" s="21">
        <v>-0.11286862999999997</v>
      </c>
      <c r="J9" s="22">
        <f t="shared" si="1"/>
        <v>0.4737810733422409</v>
      </c>
      <c r="K9" s="22">
        <f t="shared" si="2"/>
        <v>0.560397549715829</v>
      </c>
      <c r="L9" s="23">
        <f t="shared" si="3"/>
        <v>0.5590696715764979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0.11235199999999999</v>
      </c>
      <c r="E10" s="38">
        <f ca="1">SUM(E11:OFFSET(E9,(MATCH("GOBIERNOS LOCALES",$A$8:$A$50,0)-MATCH("GOBIERNOS REGIONALES",$A$8:$A$50,0)),0))</f>
        <v>0.11235199999999999</v>
      </c>
      <c r="F10" s="38">
        <f ca="1">SUM(F11:OFFSET(F9,(MATCH("GOBIERNOS LOCALES",$A$8:$A$50,0)-MATCH("GOBIERNOS REGIONALES",$A$8:$A$50,0)),0))</f>
        <v>4.1859859764514118E-2</v>
      </c>
      <c r="G10" s="38">
        <f ca="1">SUM(G11:OFFSET(G9,(MATCH("GOBIERNOS LOCALES",$A$8:$A$50,0)-MATCH("GOBIERNOS REGIONALES",$A$8:$A$50,0)),0))</f>
        <v>1.5707209764514118E-2</v>
      </c>
      <c r="H10" s="38">
        <f ca="1">SUM(H11:OFFSET(H9,(MATCH("GOBIERNOS LOCALES",$A$8:$A$50,0)-MATCH("GOBIERNOS REGIONALES",$A$8:$A$50,0)),0))</f>
        <v>2.0251979999999999E-2</v>
      </c>
      <c r="I10" s="38">
        <f ca="1">SUM(I11:OFFSET(I9,(MATCH("GOBIERNOS LOCALES",$A$8:$A$50,0)-MATCH("GOBIERNOS REGIONALES",$A$8:$A$50,0)),0))</f>
        <v>5.9006700000000002E-3</v>
      </c>
      <c r="J10" s="39">
        <f t="shared" ca="1" si="1"/>
        <v>0.13980356170352215</v>
      </c>
      <c r="K10" s="39">
        <f t="shared" ca="1" si="2"/>
        <v>0.3200582968217221</v>
      </c>
      <c r="L10" s="40">
        <f t="shared" ca="1" si="3"/>
        <v>0.37257778913160533</v>
      </c>
      <c r="M10" s="4"/>
    </row>
    <row r="11" spans="1:13" ht="15.75" thickBot="1" x14ac:dyDescent="0.3">
      <c r="A11" s="24"/>
      <c r="B11" s="25">
        <v>457</v>
      </c>
      <c r="C11" s="26" t="s">
        <v>223</v>
      </c>
      <c r="D11" s="27">
        <v>0.11235199999999999</v>
      </c>
      <c r="E11" s="28">
        <v>0.11235199999999999</v>
      </c>
      <c r="F11" s="28">
        <f t="shared" si="0"/>
        <v>4.1859859764514118E-2</v>
      </c>
      <c r="G11" s="28">
        <v>1.5707209764514118E-2</v>
      </c>
      <c r="H11" s="28">
        <v>2.0251979999999999E-2</v>
      </c>
      <c r="I11" s="28">
        <v>5.9006700000000002E-3</v>
      </c>
      <c r="J11" s="29">
        <f t="shared" si="1"/>
        <v>0.13980356170352215</v>
      </c>
      <c r="K11" s="29">
        <f t="shared" si="2"/>
        <v>0.3200582968217221</v>
      </c>
      <c r="L11" s="30">
        <f t="shared" si="3"/>
        <v>0.37257778913160533</v>
      </c>
      <c r="M11" s="4"/>
    </row>
    <row r="12" spans="1:13" x14ac:dyDescent="0.25">
      <c r="A12" t="s">
        <v>232</v>
      </c>
      <c r="D12" s="5"/>
      <c r="E12" s="5"/>
      <c r="F12" s="5">
        <f t="shared" si="0"/>
        <v>0</v>
      </c>
      <c r="G12" s="5"/>
      <c r="H12" s="5"/>
      <c r="I12" s="5"/>
      <c r="J12" s="4">
        <f t="shared" si="1"/>
        <v>0</v>
      </c>
      <c r="K12" s="4">
        <f t="shared" si="2"/>
        <v>0</v>
      </c>
      <c r="L12" s="4">
        <f t="shared" si="3"/>
        <v>0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65</v>
      </c>
      <c r="B1" s="51" t="s">
        <v>40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1035</v>
      </c>
      <c r="N2" s="72" t="s">
        <v>1049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131.00786500000001</v>
      </c>
      <c r="E6" s="14">
        <f ca="1">SUM(E7:OFFSET(E7,50,0))</f>
        <v>136.78140300000001</v>
      </c>
      <c r="F6" s="14">
        <f ca="1">SUM(F7:OFFSET(F7,50,0))</f>
        <v>60.997379342756169</v>
      </c>
      <c r="G6" s="14">
        <f ca="1">SUM(G7:OFFSET(G7,50,0))</f>
        <v>45.873016782756167</v>
      </c>
      <c r="H6" s="14">
        <f ca="1">SUM(H7:OFFSET(H7,50,0))</f>
        <v>9.8658407199999978</v>
      </c>
      <c r="I6" s="14">
        <f ca="1">SUM(I7:OFFSET(I7,50,0))</f>
        <v>5.2585218400000002</v>
      </c>
      <c r="J6" s="15">
        <f ca="1">IFERROR(G6/E6,0)</f>
        <v>0.33537466188116349</v>
      </c>
      <c r="K6" s="15">
        <f ca="1">IFERROR(SUM(G6,H6)/E6,0)</f>
        <v>0.40750318596129737</v>
      </c>
      <c r="L6" s="16">
        <f ca="1">IFERROR(SUM(G6,H6,I6)/E6,0)</f>
        <v>0.44594789938480273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15</v>
      </c>
      <c r="C7" s="19" t="s">
        <v>263</v>
      </c>
      <c r="D7" s="20">
        <v>99.595513000000011</v>
      </c>
      <c r="E7" s="21">
        <v>105.192446</v>
      </c>
      <c r="F7" s="21">
        <f t="shared" ref="F7:F9" si="0">SUM(G7,H7,I7)</f>
        <v>53.024500364150867</v>
      </c>
      <c r="G7" s="21">
        <v>44.332168174150866</v>
      </c>
      <c r="H7" s="21">
        <v>7.8217631999999977</v>
      </c>
      <c r="I7" s="21">
        <v>0.8705689900000001</v>
      </c>
      <c r="J7" s="22">
        <f t="shared" ref="J7:J9" si="1">IFERROR(G7/E7,0)</f>
        <v>0.42143870458293997</v>
      </c>
      <c r="K7" s="22">
        <f t="shared" ref="K7:K9" si="2">IFERROR(SUM(G7,H7)/E7,0)</f>
        <v>0.49579540506312464</v>
      </c>
      <c r="L7" s="23">
        <f t="shared" ref="L7:L9" si="3">IFERROR(SUM(G7,H7,I7)/E7,0)</f>
        <v>0.50407136995512836</v>
      </c>
      <c r="M7" s="4"/>
      <c r="N7" t="s">
        <v>263</v>
      </c>
      <c r="O7" s="5">
        <v>53.024500364150867</v>
      </c>
      <c r="P7" s="71">
        <v>0.50407136995512836</v>
      </c>
    </row>
    <row r="8" spans="1:16" x14ac:dyDescent="0.25">
      <c r="A8" s="17"/>
      <c r="B8" s="55">
        <v>20</v>
      </c>
      <c r="C8" s="19" t="s">
        <v>268</v>
      </c>
      <c r="D8" s="20">
        <v>0.11235199999999999</v>
      </c>
      <c r="E8" s="21">
        <v>0.11235199999999999</v>
      </c>
      <c r="F8" s="21">
        <f t="shared" si="0"/>
        <v>4.1859859764514118E-2</v>
      </c>
      <c r="G8" s="21">
        <v>1.5707209764514118E-2</v>
      </c>
      <c r="H8" s="21">
        <v>2.0251979999999999E-2</v>
      </c>
      <c r="I8" s="21">
        <v>5.9006700000000002E-3</v>
      </c>
      <c r="J8" s="22">
        <f t="shared" si="1"/>
        <v>0.13980356170352215</v>
      </c>
      <c r="K8" s="22">
        <f t="shared" si="2"/>
        <v>0.3200582968217221</v>
      </c>
      <c r="L8" s="23">
        <f t="shared" si="3"/>
        <v>0.37257778913160533</v>
      </c>
      <c r="M8" s="4"/>
      <c r="N8" t="s">
        <v>268</v>
      </c>
      <c r="O8" s="5">
        <v>4.1859859764514118E-2</v>
      </c>
      <c r="P8" s="71">
        <v>0.37257778913160533</v>
      </c>
    </row>
    <row r="9" spans="1:16" ht="15.75" thickBot="1" x14ac:dyDescent="0.3">
      <c r="A9" s="24"/>
      <c r="B9" s="56">
        <v>98</v>
      </c>
      <c r="C9" s="26" t="s">
        <v>461</v>
      </c>
      <c r="D9" s="27">
        <v>31.300000000000004</v>
      </c>
      <c r="E9" s="28">
        <v>31.476604999999996</v>
      </c>
      <c r="F9" s="28">
        <f t="shared" si="0"/>
        <v>7.9310191188407879</v>
      </c>
      <c r="G9" s="28">
        <v>1.5251413988407876</v>
      </c>
      <c r="H9" s="28">
        <v>2.0238255399999998</v>
      </c>
      <c r="I9" s="28">
        <v>4.3820521800000005</v>
      </c>
      <c r="J9" s="29">
        <f t="shared" si="1"/>
        <v>4.8453173359731386E-2</v>
      </c>
      <c r="K9" s="29">
        <f t="shared" si="2"/>
        <v>0.11274935587369692</v>
      </c>
      <c r="L9" s="30">
        <f t="shared" si="3"/>
        <v>0.25196551911620674</v>
      </c>
      <c r="M9" s="4"/>
      <c r="N9" t="s">
        <v>461</v>
      </c>
      <c r="O9" s="5">
        <v>7.9310191188407879</v>
      </c>
      <c r="P9" s="71">
        <v>0.25196551911620674</v>
      </c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1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 x14ac:dyDescent="0.25">
      <c r="A1" s="50">
        <v>65</v>
      </c>
      <c r="B1" s="49" t="s">
        <v>40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1036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131.00786500000001</v>
      </c>
      <c r="E6" s="14">
        <v>136.78140300000001</v>
      </c>
      <c r="F6" s="14">
        <v>60.997379342756169</v>
      </c>
      <c r="G6" s="14">
        <v>45.873016782756167</v>
      </c>
      <c r="H6" s="14">
        <v>9.8658407199999978</v>
      </c>
      <c r="I6" s="14">
        <v>5.2585218400000002</v>
      </c>
      <c r="J6" s="15">
        <v>0.33537466188116349</v>
      </c>
      <c r="K6" s="15">
        <v>0.40750318596129737</v>
      </c>
      <c r="L6" s="16">
        <v>0.44594789938480273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131.00786500000001</v>
      </c>
      <c r="E7" s="38">
        <f ca="1">SUM(E8:OFFSET(E6,MATCH("PROYECTOS",$A$8:$A$50,0),0))</f>
        <v>136.78140300000001</v>
      </c>
      <c r="F7" s="38">
        <f ca="1">SUM(F8:OFFSET(F6,MATCH("PROYECTOS",$A$8:$A$50,0),0))</f>
        <v>60.997379342756169</v>
      </c>
      <c r="G7" s="38">
        <f ca="1">SUM(G8:OFFSET(G6,MATCH("PROYECTOS",$A$8:$A$50,0),0))</f>
        <v>45.873016782756167</v>
      </c>
      <c r="H7" s="38">
        <f ca="1">SUM(H8:OFFSET(H6,MATCH("PROYECTOS",$A$8:$A$50,0),0))</f>
        <v>9.8658407199999978</v>
      </c>
      <c r="I7" s="38">
        <f ca="1">SUM(I8:OFFSET(I6,MATCH("PROYECTOS",$A$8:$A$50,0),0))</f>
        <v>5.2585218400000002</v>
      </c>
      <c r="J7" s="39">
        <f ca="1">IFERROR(G7/E7,0)</f>
        <v>0.33537466188116349</v>
      </c>
      <c r="K7" s="39">
        <f ca="1">IFERROR(SUM(G7,H7)/E7,0)</f>
        <v>0.40750318596129737</v>
      </c>
      <c r="L7" s="40">
        <f ca="1">IFERROR(SUM(G7,H7,I7)/E7,0)</f>
        <v>0.44594789938480273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82.754475000000014</v>
      </c>
      <c r="E8" s="21">
        <v>80.941403000000008</v>
      </c>
      <c r="F8" s="21">
        <f t="shared" ref="F8:F11" si="0">SUM(G8,H8,I8)</f>
        <v>50.007669064088859</v>
      </c>
      <c r="G8" s="21">
        <v>42.102152234088862</v>
      </c>
      <c r="H8" s="21">
        <v>7.7968761899999981</v>
      </c>
      <c r="I8" s="21">
        <v>0.10864064000000004</v>
      </c>
      <c r="J8" s="22">
        <f t="shared" ref="J8:J12" si="1">IFERROR(G8/E8,0)</f>
        <v>0.52015594829865819</v>
      </c>
      <c r="K8" s="22">
        <f t="shared" ref="K8:K12" si="2">IFERROR(SUM(G8,H8)/E8,0)</f>
        <v>0.61648336419482197</v>
      </c>
      <c r="L8" s="23">
        <f t="shared" ref="L8:L12" si="3">IFERROR(SUM(G8,H8,I8)/E8,0)</f>
        <v>0.61782557764768242</v>
      </c>
      <c r="M8" s="4"/>
    </row>
    <row r="9" spans="1:13" ht="38.25" x14ac:dyDescent="0.25">
      <c r="A9" s="17"/>
      <c r="B9" s="19">
        <v>3000618</v>
      </c>
      <c r="C9" s="19" t="s">
        <v>1038</v>
      </c>
      <c r="D9" s="20">
        <v>4.9022440000000005</v>
      </c>
      <c r="E9" s="21">
        <v>9.7346820000000012</v>
      </c>
      <c r="F9" s="21">
        <f t="shared" si="0"/>
        <v>0.63384438176632751</v>
      </c>
      <c r="G9" s="21">
        <v>0.93114409176632762</v>
      </c>
      <c r="H9" s="21">
        <v>-0.41329297000000004</v>
      </c>
      <c r="I9" s="21">
        <v>0.11599326</v>
      </c>
      <c r="J9" s="22">
        <f t="shared" si="1"/>
        <v>9.5652235149163323E-2</v>
      </c>
      <c r="K9" s="22">
        <f t="shared" si="2"/>
        <v>5.319651137719008E-2</v>
      </c>
      <c r="L9" s="23">
        <f t="shared" si="3"/>
        <v>6.5111976104235095E-2</v>
      </c>
      <c r="M9" s="4"/>
    </row>
    <row r="10" spans="1:13" ht="38.25" x14ac:dyDescent="0.25">
      <c r="A10" s="17"/>
      <c r="B10" s="19">
        <v>3000661</v>
      </c>
      <c r="C10" s="19" t="s">
        <v>1039</v>
      </c>
      <c r="D10" s="20">
        <v>5.7011459999999987</v>
      </c>
      <c r="E10" s="21">
        <v>7.4761459999999982</v>
      </c>
      <c r="F10" s="21">
        <f t="shared" si="0"/>
        <v>0.67496067018379791</v>
      </c>
      <c r="G10" s="21">
        <v>0.48185052018379793</v>
      </c>
      <c r="H10" s="21">
        <v>9.3669500000000006E-3</v>
      </c>
      <c r="I10" s="21">
        <v>0.18374320000000002</v>
      </c>
      <c r="J10" s="22">
        <f t="shared" si="1"/>
        <v>6.4451726890271815E-2</v>
      </c>
      <c r="K10" s="22">
        <f t="shared" si="2"/>
        <v>6.5704638484026134E-2</v>
      </c>
      <c r="L10" s="23">
        <f t="shared" si="3"/>
        <v>9.0281900618821256E-2</v>
      </c>
      <c r="M10" s="4"/>
    </row>
    <row r="11" spans="1:13" ht="25.5" x14ac:dyDescent="0.25">
      <c r="A11" s="17"/>
      <c r="B11" s="19">
        <v>3000694</v>
      </c>
      <c r="C11" s="19" t="s">
        <v>1040</v>
      </c>
      <c r="D11" s="20">
        <v>37.650000000000006</v>
      </c>
      <c r="E11" s="21">
        <v>38.62917199999999</v>
      </c>
      <c r="F11" s="21">
        <f t="shared" si="0"/>
        <v>9.6809052267171793</v>
      </c>
      <c r="G11" s="21">
        <v>2.3578699367171794</v>
      </c>
      <c r="H11" s="21">
        <v>2.4728905499999998</v>
      </c>
      <c r="I11" s="21">
        <v>4.8501447400000002</v>
      </c>
      <c r="J11" s="22">
        <f t="shared" si="1"/>
        <v>6.1038583397986887E-2</v>
      </c>
      <c r="K11" s="22">
        <f t="shared" si="2"/>
        <v>0.12505472513667082</v>
      </c>
      <c r="L11" s="23">
        <f t="shared" si="3"/>
        <v>0.25061125376223914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1050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ht="38.25" x14ac:dyDescent="0.25">
      <c r="A18" s="17"/>
      <c r="B18" s="19">
        <v>3000618</v>
      </c>
      <c r="C18" s="19" t="s">
        <v>1038</v>
      </c>
      <c r="D18" s="23">
        <v>6.5111976104235095E-2</v>
      </c>
    </row>
    <row r="19" spans="1:4" ht="38.25" x14ac:dyDescent="0.25">
      <c r="A19" s="17"/>
      <c r="B19" s="19">
        <v>3000661</v>
      </c>
      <c r="C19" s="19" t="s">
        <v>1039</v>
      </c>
      <c r="D19" s="23">
        <v>9.0281900618821256E-2</v>
      </c>
    </row>
    <row r="20" spans="1:4" ht="26.25" thickBot="1" x14ac:dyDescent="0.3">
      <c r="A20" s="24"/>
      <c r="B20" s="26">
        <v>3000694</v>
      </c>
      <c r="C20" s="26" t="s">
        <v>1040</v>
      </c>
      <c r="D20" s="30">
        <v>0.25061125376223914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G9" sqref="G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65</v>
      </c>
      <c r="B1" s="49" t="s">
        <v>40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1037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131.00786500000001</v>
      </c>
      <c r="I6" s="14">
        <v>136.78140300000001</v>
      </c>
      <c r="J6" s="14">
        <v>60.997379342756169</v>
      </c>
      <c r="K6" s="14">
        <v>45.873016782756167</v>
      </c>
      <c r="L6" s="14">
        <v>9.8658407199999978</v>
      </c>
      <c r="M6" s="14">
        <v>5.2585218400000002</v>
      </c>
      <c r="N6" s="15">
        <v>0.33537466188116349</v>
      </c>
      <c r="O6" s="15">
        <v>0.40750318596129737</v>
      </c>
      <c r="P6" s="16">
        <v>0.44594789938480273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SUM(H8:OFFSET(H6,MATCH("PROYECTOS",$A$8:$A$15,0),0))</f>
        <v>131.00786500000004</v>
      </c>
      <c r="I7" s="38">
        <f ca="1">SUM(I8:OFFSET(I6,MATCH("PROYECTOS",$A$8:$A$15,0),0))</f>
        <v>136.78140300000001</v>
      </c>
      <c r="J7" s="38">
        <f ca="1">SUM(J8:OFFSET(J6,MATCH("PROYECTOS",$A$8:$A$15,0),0))</f>
        <v>60.997379342756162</v>
      </c>
      <c r="K7" s="38">
        <f ca="1">SUM(K8:OFFSET(K6,MATCH("PROYECTOS",$A$8:$A$15,0),0))</f>
        <v>45.873016782756167</v>
      </c>
      <c r="L7" s="38">
        <f ca="1">SUM(L8:OFFSET(L6,MATCH("PROYECTOS",$A$8:$A$15,0),0))</f>
        <v>9.8658407199999978</v>
      </c>
      <c r="M7" s="38">
        <f ca="1">SUM(M8:OFFSET(M6,MATCH("PROYECTOS",$A$8:$A$15,0),0))</f>
        <v>5.2585218400000002</v>
      </c>
      <c r="N7" s="39">
        <f ca="1">IFERROR(K7/I7,0)</f>
        <v>0.33537466188116349</v>
      </c>
      <c r="O7" s="39">
        <f ca="1">IFERROR(SUM(K7,L7)/I7,0)</f>
        <v>0.40750318596129737</v>
      </c>
      <c r="P7" s="40">
        <f ca="1">IFERROR(SUM(K7,L7,M7)/I7,0)</f>
        <v>0.44594789938480273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15.912929000000002</v>
      </c>
      <c r="I8" s="21">
        <v>14.099857</v>
      </c>
      <c r="J8" s="21">
        <f t="shared" ref="J8:J14" si="0">SUM(K8,L8,M8)</f>
        <v>7.5612992317560206</v>
      </c>
      <c r="K8" s="21">
        <v>7.156767661756021</v>
      </c>
      <c r="L8" s="21">
        <v>-6.8531549999999997E-2</v>
      </c>
      <c r="M8" s="21">
        <v>0.47306312000000006</v>
      </c>
      <c r="N8" s="22">
        <f t="shared" ref="N8:N15" si="1">IFERROR(K8/I8,0)</f>
        <v>0.50757732236263253</v>
      </c>
      <c r="O8" s="22">
        <f t="shared" ref="O8:O15" si="2">IFERROR(SUM(K8,L8)/I8,0)</f>
        <v>0.50271687945175758</v>
      </c>
      <c r="P8" s="23">
        <f t="shared" ref="P8:P15" si="3">IFERROR(SUM(K8,L8,M8)/I8,0)</f>
        <v>0.53626779560643911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5001537</v>
      </c>
      <c r="C9" s="19" t="s">
        <v>1041</v>
      </c>
      <c r="D9" s="68">
        <v>3000618</v>
      </c>
      <c r="E9" s="19" t="s">
        <v>1038</v>
      </c>
      <c r="F9" s="69">
        <v>309</v>
      </c>
      <c r="G9" s="19" t="s">
        <v>1047</v>
      </c>
      <c r="H9" s="20">
        <v>4.2382680000000006</v>
      </c>
      <c r="I9" s="21">
        <v>9.0707059999999995</v>
      </c>
      <c r="J9" s="21">
        <f t="shared" si="0"/>
        <v>0.56539671405505654</v>
      </c>
      <c r="K9" s="21">
        <v>0.88157309405505657</v>
      </c>
      <c r="L9" s="21">
        <v>-0.42650897000000004</v>
      </c>
      <c r="M9" s="21">
        <v>0.11033259000000001</v>
      </c>
      <c r="N9" s="22">
        <f t="shared" si="1"/>
        <v>9.7189027409228856E-2</v>
      </c>
      <c r="O9" s="22">
        <f t="shared" si="2"/>
        <v>5.0168545210820037E-2</v>
      </c>
      <c r="P9" s="23">
        <f t="shared" si="3"/>
        <v>6.2332161802516425E-2</v>
      </c>
      <c r="Q9" s="70">
        <v>0</v>
      </c>
      <c r="R9" s="21">
        <v>0</v>
      </c>
      <c r="S9" s="23">
        <f t="shared" ref="S9:S14" si="4">IFERROR(R9/Q9,0)</f>
        <v>0</v>
      </c>
    </row>
    <row r="10" spans="1:19" ht="38.25" x14ac:dyDescent="0.25">
      <c r="A10" s="17"/>
      <c r="B10" s="19">
        <v>5001539</v>
      </c>
      <c r="C10" s="19" t="s">
        <v>1042</v>
      </c>
      <c r="D10" s="68">
        <v>3000618</v>
      </c>
      <c r="E10" s="19" t="s">
        <v>1038</v>
      </c>
      <c r="F10" s="69">
        <v>309</v>
      </c>
      <c r="G10" s="19" t="s">
        <v>1047</v>
      </c>
      <c r="H10" s="20">
        <v>0.66397600000000001</v>
      </c>
      <c r="I10" s="21">
        <v>0.66397600000000001</v>
      </c>
      <c r="J10" s="21">
        <f t="shared" si="0"/>
        <v>6.844766771127106E-2</v>
      </c>
      <c r="K10" s="21">
        <v>4.9570997711271048E-2</v>
      </c>
      <c r="L10" s="21">
        <v>1.3216E-2</v>
      </c>
      <c r="M10" s="21">
        <v>5.6606700000000005E-3</v>
      </c>
      <c r="N10" s="22">
        <f t="shared" si="1"/>
        <v>7.4657815510306161E-2</v>
      </c>
      <c r="O10" s="22">
        <f t="shared" si="2"/>
        <v>9.4562149401892615E-2</v>
      </c>
      <c r="P10" s="23">
        <f t="shared" si="3"/>
        <v>0.10308756297105778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5004443</v>
      </c>
      <c r="C11" s="19" t="s">
        <v>1043</v>
      </c>
      <c r="D11" s="68">
        <v>3000661</v>
      </c>
      <c r="E11" s="19" t="s">
        <v>1039</v>
      </c>
      <c r="F11" s="69">
        <v>36</v>
      </c>
      <c r="G11" s="19" t="s">
        <v>533</v>
      </c>
      <c r="H11" s="20">
        <v>5.7011459999999996</v>
      </c>
      <c r="I11" s="21">
        <v>7.4761459999999982</v>
      </c>
      <c r="J11" s="21">
        <f t="shared" si="0"/>
        <v>0.67496067018379791</v>
      </c>
      <c r="K11" s="21">
        <v>0.48185052018379793</v>
      </c>
      <c r="L11" s="21">
        <v>9.3669499999999989E-3</v>
      </c>
      <c r="M11" s="21">
        <v>0.18374320000000002</v>
      </c>
      <c r="N11" s="22">
        <f t="shared" si="1"/>
        <v>6.4451726890271815E-2</v>
      </c>
      <c r="O11" s="22">
        <f t="shared" si="2"/>
        <v>6.5704638484026134E-2</v>
      </c>
      <c r="P11" s="23">
        <f t="shared" si="3"/>
        <v>9.0281900618821256E-2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5004446</v>
      </c>
      <c r="C12" s="19" t="s">
        <v>1044</v>
      </c>
      <c r="D12" s="68">
        <v>3000694</v>
      </c>
      <c r="E12" s="19" t="s">
        <v>1040</v>
      </c>
      <c r="F12" s="69">
        <v>497</v>
      </c>
      <c r="G12" s="19" t="s">
        <v>1048</v>
      </c>
      <c r="H12" s="20">
        <v>8.85</v>
      </c>
      <c r="I12" s="21">
        <v>11.427566999999993</v>
      </c>
      <c r="J12" s="21">
        <f t="shared" si="0"/>
        <v>1.9197093063883985</v>
      </c>
      <c r="K12" s="21">
        <v>0.92881415638839826</v>
      </c>
      <c r="L12" s="21">
        <v>0.49180198000000014</v>
      </c>
      <c r="M12" s="21">
        <v>0.49909317000000003</v>
      </c>
      <c r="N12" s="22">
        <f t="shared" si="1"/>
        <v>8.1278382037786243E-2</v>
      </c>
      <c r="O12" s="22">
        <f t="shared" si="2"/>
        <v>0.12431483765427928</v>
      </c>
      <c r="P12" s="23">
        <f t="shared" si="3"/>
        <v>0.16798932847109099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5004447</v>
      </c>
      <c r="C13" s="19" t="s">
        <v>1045</v>
      </c>
      <c r="D13" s="68">
        <v>3000694</v>
      </c>
      <c r="E13" s="19" t="s">
        <v>1040</v>
      </c>
      <c r="F13" s="69">
        <v>497</v>
      </c>
      <c r="G13" s="19" t="s">
        <v>1048</v>
      </c>
      <c r="H13" s="20">
        <v>28.800000000000004</v>
      </c>
      <c r="I13" s="21">
        <v>27.201604999999997</v>
      </c>
      <c r="J13" s="21">
        <f t="shared" si="0"/>
        <v>7.761195920328781</v>
      </c>
      <c r="K13" s="21">
        <v>1.4290557803287811</v>
      </c>
      <c r="L13" s="21">
        <v>1.9810885699999998</v>
      </c>
      <c r="M13" s="21">
        <v>4.3510515700000001</v>
      </c>
      <c r="N13" s="22">
        <f t="shared" si="1"/>
        <v>5.2535715459759866E-2</v>
      </c>
      <c r="O13" s="22">
        <f t="shared" si="2"/>
        <v>0.1253655565665622</v>
      </c>
      <c r="P13" s="23">
        <f t="shared" si="3"/>
        <v>0.28532124925454883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5004448</v>
      </c>
      <c r="C14" s="19" t="s">
        <v>1046</v>
      </c>
      <c r="D14" s="68">
        <v>3000001</v>
      </c>
      <c r="E14" s="19" t="s">
        <v>275</v>
      </c>
      <c r="F14" s="69">
        <v>1</v>
      </c>
      <c r="G14" s="19" t="s">
        <v>531</v>
      </c>
      <c r="H14" s="20">
        <v>66.841546000000008</v>
      </c>
      <c r="I14" s="21">
        <v>66.841546000000008</v>
      </c>
      <c r="J14" s="21">
        <f t="shared" si="0"/>
        <v>42.446369832332834</v>
      </c>
      <c r="K14" s="21">
        <v>34.945384572332841</v>
      </c>
      <c r="L14" s="21">
        <v>7.8654077399999984</v>
      </c>
      <c r="M14" s="21">
        <v>-0.36442247999999999</v>
      </c>
      <c r="N14" s="22">
        <f t="shared" si="1"/>
        <v>0.52280934035147597</v>
      </c>
      <c r="O14" s="22">
        <f t="shared" si="2"/>
        <v>0.64048177928638617</v>
      </c>
      <c r="P14" s="23">
        <f t="shared" si="3"/>
        <v>0.63502974381132404</v>
      </c>
      <c r="Q14" s="70">
        <v>0</v>
      </c>
      <c r="R14" s="21">
        <v>0</v>
      </c>
      <c r="S14" s="23">
        <f t="shared" si="4"/>
        <v>0</v>
      </c>
    </row>
    <row r="15" spans="1:19" ht="15.75" thickBot="1" x14ac:dyDescent="0.3">
      <c r="A15" s="41" t="s">
        <v>293</v>
      </c>
      <c r="B15" s="43"/>
      <c r="C15" s="43"/>
      <c r="D15" s="65"/>
      <c r="E15" s="43"/>
      <c r="F15" s="66"/>
      <c r="G15" s="43"/>
      <c r="H15" s="44">
        <f t="shared" ref="H15:M15" ca="1" si="5">OFFSET(H15,-MATCH("PROYECTOS",$A$8:$A$15,0)-1,0)-(OFFSET(H15,-MATCH("PROYECTOS",$A$8:$A$15,0),0))</f>
        <v>0</v>
      </c>
      <c r="I15" s="45">
        <f t="shared" ca="1" si="5"/>
        <v>0</v>
      </c>
      <c r="J15" s="45">
        <f t="shared" ca="1" si="5"/>
        <v>0</v>
      </c>
      <c r="K15" s="45">
        <f t="shared" ca="1" si="5"/>
        <v>0</v>
      </c>
      <c r="L15" s="45">
        <f t="shared" ca="1" si="5"/>
        <v>0</v>
      </c>
      <c r="M15" s="45">
        <f t="shared" ca="1" si="5"/>
        <v>0</v>
      </c>
      <c r="N15" s="46">
        <f t="shared" ca="1" si="1"/>
        <v>0</v>
      </c>
      <c r="O15" s="46">
        <f t="shared" ca="1" si="2"/>
        <v>0</v>
      </c>
      <c r="P15" s="47">
        <f t="shared" ca="1" si="3"/>
        <v>0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workbookViewId="0">
      <selection activeCell="M4" sqref="M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11.7109375" hidden="1" customWidth="1"/>
  </cols>
  <sheetData>
    <row r="1" spans="1:13" ht="15.75" x14ac:dyDescent="0.25">
      <c r="A1" s="50">
        <v>66</v>
      </c>
      <c r="B1" s="50" t="s">
        <v>41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1051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2199.1120099999998</v>
      </c>
      <c r="E6" s="14">
        <v>2622.5428969999994</v>
      </c>
      <c r="F6" s="14">
        <v>694.60790859456426</v>
      </c>
      <c r="G6" s="14">
        <v>398.25718512456427</v>
      </c>
      <c r="H6" s="14">
        <v>151.94730250999999</v>
      </c>
      <c r="I6" s="14">
        <v>144.40342096000006</v>
      </c>
      <c r="J6" s="15">
        <v>0.15185916904548707</v>
      </c>
      <c r="K6" s="15">
        <v>0.20979808881828343</v>
      </c>
      <c r="L6" s="16">
        <v>0.26486045638725142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REGIONALES",$A$8:$A$60,0),0))</f>
        <v>2194.6120100000007</v>
      </c>
      <c r="E7" s="37">
        <f ca="1">SUM(E8:OFFSET(E6,MATCH("GOBIERNOS REGIONALES",$A$8:$A$60,0),0))</f>
        <v>2622.1074970000004</v>
      </c>
      <c r="F7" s="37">
        <f ca="1">SUM(F8:OFFSET(F6,MATCH("GOBIERNOS REGIONALES",$A$8:$A$60,0),0))</f>
        <v>694.57280979453833</v>
      </c>
      <c r="G7" s="38">
        <f ca="1">SUM(G8:OFFSET(G6,MATCH("GOBIERNOS REGIONALES",$A$8:$A$60,0),0))</f>
        <v>398.2541851245382</v>
      </c>
      <c r="H7" s="38">
        <f ca="1">SUM(H8:OFFSET(H6,MATCH("GOBIERNOS REGIONALES",$A$8:$A$60,0),0))</f>
        <v>151.9473025100001</v>
      </c>
      <c r="I7" s="38">
        <f ca="1">SUM(I8:OFFSET(I6,MATCH("GOBIERNOS REGIONALES",$A$8:$A$60,0),0))</f>
        <v>144.37132216000006</v>
      </c>
      <c r="J7" s="39">
        <f ca="1">IFERROR(G7/E7,0)</f>
        <v>0.15188324108763193</v>
      </c>
      <c r="K7" s="39">
        <f ca="1">IFERROR(SUM(G7,H7)/E7,0)</f>
        <v>0.20983178159706786</v>
      </c>
      <c r="L7" s="40">
        <f ca="1">IFERROR(SUM(G7,H7,I7)/E7,0)</f>
        <v>0.26489105064884316</v>
      </c>
      <c r="M7" s="4"/>
    </row>
    <row r="8" spans="1:13" ht="25.5" x14ac:dyDescent="0.25">
      <c r="A8" s="17"/>
      <c r="B8" s="18">
        <v>510</v>
      </c>
      <c r="C8" s="19" t="s">
        <v>161</v>
      </c>
      <c r="D8" s="20">
        <v>243.65247700000006</v>
      </c>
      <c r="E8" s="21">
        <v>240.32847599999997</v>
      </c>
      <c r="F8" s="21">
        <f t="shared" ref="F8:F54" si="0">SUM(G8,H8,I8)</f>
        <v>81.2338177125458</v>
      </c>
      <c r="G8" s="21">
        <v>48.791659462545795</v>
      </c>
      <c r="H8" s="21">
        <v>17.42708876</v>
      </c>
      <c r="I8" s="21">
        <v>15.01506949</v>
      </c>
      <c r="J8" s="22">
        <f t="shared" ref="J8:J54" si="1">IFERROR(G8/E8,0)</f>
        <v>0.20302071678990632</v>
      </c>
      <c r="K8" s="22">
        <f t="shared" ref="K8:K54" si="2">IFERROR(SUM(G8,H8)/E8,0)</f>
        <v>0.27553434085166756</v>
      </c>
      <c r="L8" s="23">
        <f t="shared" ref="L8:L54" si="3">IFERROR(SUM(G8,H8,I8)/E8,0)</f>
        <v>0.33801162086404529</v>
      </c>
      <c r="M8" s="4"/>
    </row>
    <row r="9" spans="1:13" ht="25.5" x14ac:dyDescent="0.25">
      <c r="A9" s="17"/>
      <c r="B9" s="18">
        <v>511</v>
      </c>
      <c r="C9" s="19" t="s">
        <v>162</v>
      </c>
      <c r="D9" s="20">
        <v>99.257817999999986</v>
      </c>
      <c r="E9" s="21">
        <v>137.89921299999997</v>
      </c>
      <c r="F9" s="21">
        <f t="shared" si="0"/>
        <v>33.985379656197267</v>
      </c>
      <c r="G9" s="21">
        <v>19.207839066197266</v>
      </c>
      <c r="H9" s="21">
        <v>7.265517250000002</v>
      </c>
      <c r="I9" s="21">
        <v>7.5120233400000007</v>
      </c>
      <c r="J9" s="22">
        <f t="shared" si="1"/>
        <v>0.13928896799575841</v>
      </c>
      <c r="K9" s="22">
        <f t="shared" si="2"/>
        <v>0.19197612328793545</v>
      </c>
      <c r="L9" s="23">
        <f t="shared" si="3"/>
        <v>0.2464508601379565</v>
      </c>
      <c r="M9" s="4"/>
    </row>
    <row r="10" spans="1:13" x14ac:dyDescent="0.25">
      <c r="A10" s="17"/>
      <c r="B10" s="18">
        <v>512</v>
      </c>
      <c r="C10" s="19" t="s">
        <v>163</v>
      </c>
      <c r="D10" s="20">
        <v>89.029879000000008</v>
      </c>
      <c r="E10" s="21">
        <v>91.669075000000007</v>
      </c>
      <c r="F10" s="21">
        <f t="shared" si="0"/>
        <v>33.980225762764476</v>
      </c>
      <c r="G10" s="21">
        <v>20.900651892764472</v>
      </c>
      <c r="H10" s="21">
        <v>7.101145680000001</v>
      </c>
      <c r="I10" s="21">
        <v>5.9784281899999998</v>
      </c>
      <c r="J10" s="22">
        <f t="shared" si="1"/>
        <v>0.22800112134615158</v>
      </c>
      <c r="K10" s="22">
        <f t="shared" si="2"/>
        <v>0.30546612991092659</v>
      </c>
      <c r="L10" s="23">
        <f t="shared" si="3"/>
        <v>0.37068363308743407</v>
      </c>
      <c r="M10" s="4"/>
    </row>
    <row r="11" spans="1:13" x14ac:dyDescent="0.25">
      <c r="A11" s="17"/>
      <c r="B11" s="18">
        <v>513</v>
      </c>
      <c r="C11" s="19" t="s">
        <v>164</v>
      </c>
      <c r="D11" s="20">
        <v>112.859073</v>
      </c>
      <c r="E11" s="21">
        <v>113.75496</v>
      </c>
      <c r="F11" s="21">
        <f t="shared" si="0"/>
        <v>35.506010141196207</v>
      </c>
      <c r="G11" s="21">
        <v>21.208869931196205</v>
      </c>
      <c r="H11" s="21">
        <v>6.9425150899999997</v>
      </c>
      <c r="I11" s="21">
        <v>7.3546251199999988</v>
      </c>
      <c r="J11" s="22">
        <f t="shared" si="1"/>
        <v>0.18644347403573616</v>
      </c>
      <c r="K11" s="22">
        <f t="shared" si="2"/>
        <v>0.24747391253265974</v>
      </c>
      <c r="L11" s="23">
        <f t="shared" si="3"/>
        <v>0.31212713837881184</v>
      </c>
      <c r="M11" s="4"/>
    </row>
    <row r="12" spans="1:13" x14ac:dyDescent="0.25">
      <c r="A12" s="17"/>
      <c r="B12" s="18">
        <v>514</v>
      </c>
      <c r="C12" s="19" t="s">
        <v>165</v>
      </c>
      <c r="D12" s="20">
        <v>110.77591300000003</v>
      </c>
      <c r="E12" s="21">
        <v>117.81044500000002</v>
      </c>
      <c r="F12" s="21">
        <f t="shared" si="0"/>
        <v>33.642470599677097</v>
      </c>
      <c r="G12" s="21">
        <v>19.533119319677098</v>
      </c>
      <c r="H12" s="21">
        <v>6.8703736900000001</v>
      </c>
      <c r="I12" s="21">
        <v>7.2389775899999984</v>
      </c>
      <c r="J12" s="22">
        <f t="shared" si="1"/>
        <v>0.16580125233952808</v>
      </c>
      <c r="K12" s="22">
        <f t="shared" si="2"/>
        <v>0.22411843881649965</v>
      </c>
      <c r="L12" s="23">
        <f t="shared" si="3"/>
        <v>0.28556441323752824</v>
      </c>
      <c r="M12" s="4"/>
    </row>
    <row r="13" spans="1:13" ht="25.5" x14ac:dyDescent="0.25">
      <c r="A13" s="17"/>
      <c r="B13" s="18">
        <v>515</v>
      </c>
      <c r="C13" s="19" t="s">
        <v>166</v>
      </c>
      <c r="D13" s="20">
        <v>86.651529999999994</v>
      </c>
      <c r="E13" s="21">
        <v>121.575659</v>
      </c>
      <c r="F13" s="21">
        <f t="shared" si="0"/>
        <v>39.287279218580721</v>
      </c>
      <c r="G13" s="21">
        <v>22.34141872858072</v>
      </c>
      <c r="H13" s="21">
        <v>9.5521351400000007</v>
      </c>
      <c r="I13" s="21">
        <v>7.3937253500000004</v>
      </c>
      <c r="J13" s="22">
        <f t="shared" si="1"/>
        <v>0.18376555728627159</v>
      </c>
      <c r="K13" s="22">
        <f t="shared" si="2"/>
        <v>0.26233502767672201</v>
      </c>
      <c r="L13" s="23">
        <f t="shared" si="3"/>
        <v>0.32315086376443758</v>
      </c>
      <c r="M13" s="4"/>
    </row>
    <row r="14" spans="1:13" ht="25.5" x14ac:dyDescent="0.25">
      <c r="A14" s="17"/>
      <c r="B14" s="18">
        <v>516</v>
      </c>
      <c r="C14" s="19" t="s">
        <v>167</v>
      </c>
      <c r="D14" s="20">
        <v>48.662029000000004</v>
      </c>
      <c r="E14" s="21">
        <v>103.10068599999998</v>
      </c>
      <c r="F14" s="21">
        <f t="shared" si="0"/>
        <v>21.019489681852143</v>
      </c>
      <c r="G14" s="21">
        <v>11.001679991852143</v>
      </c>
      <c r="H14" s="21">
        <v>6.5385710199999991</v>
      </c>
      <c r="I14" s="21">
        <v>3.47923867</v>
      </c>
      <c r="J14" s="22">
        <f t="shared" si="1"/>
        <v>0.10670811629567765</v>
      </c>
      <c r="K14" s="22">
        <f t="shared" si="2"/>
        <v>0.17012739383569325</v>
      </c>
      <c r="L14" s="23">
        <f t="shared" si="3"/>
        <v>0.20387342215988891</v>
      </c>
      <c r="M14" s="4"/>
    </row>
    <row r="15" spans="1:13" ht="25.5" x14ac:dyDescent="0.25">
      <c r="A15" s="17"/>
      <c r="B15" s="18">
        <v>517</v>
      </c>
      <c r="C15" s="19" t="s">
        <v>168</v>
      </c>
      <c r="D15" s="20">
        <v>58.440656000000011</v>
      </c>
      <c r="E15" s="21">
        <v>75.302230999999978</v>
      </c>
      <c r="F15" s="21">
        <f t="shared" si="0"/>
        <v>19.439061629136454</v>
      </c>
      <c r="G15" s="21">
        <v>10.693052349136451</v>
      </c>
      <c r="H15" s="21">
        <v>4.6031614400000018</v>
      </c>
      <c r="I15" s="21">
        <v>4.1428478399999999</v>
      </c>
      <c r="J15" s="22">
        <f t="shared" si="1"/>
        <v>0.14200180004144172</v>
      </c>
      <c r="K15" s="22">
        <f t="shared" si="2"/>
        <v>0.20313095091613495</v>
      </c>
      <c r="L15" s="23">
        <f t="shared" si="3"/>
        <v>0.2581472204872185</v>
      </c>
      <c r="M15" s="4"/>
    </row>
    <row r="16" spans="1:13" ht="25.5" x14ac:dyDescent="0.25">
      <c r="A16" s="17"/>
      <c r="B16" s="18">
        <v>518</v>
      </c>
      <c r="C16" s="19" t="s">
        <v>169</v>
      </c>
      <c r="D16" s="20">
        <v>71.4208</v>
      </c>
      <c r="E16" s="21">
        <v>73.115162999999995</v>
      </c>
      <c r="F16" s="21">
        <f t="shared" si="0"/>
        <v>21.864707106246737</v>
      </c>
      <c r="G16" s="21">
        <v>12.791468696246739</v>
      </c>
      <c r="H16" s="21">
        <v>4.0411886799999994</v>
      </c>
      <c r="I16" s="21">
        <v>5.0320497300000007</v>
      </c>
      <c r="J16" s="22">
        <f t="shared" si="1"/>
        <v>0.17494960239980234</v>
      </c>
      <c r="K16" s="22">
        <f t="shared" si="2"/>
        <v>0.23022115640016746</v>
      </c>
      <c r="L16" s="23">
        <f t="shared" si="3"/>
        <v>0.29904477004649144</v>
      </c>
      <c r="M16" s="4"/>
    </row>
    <row r="17" spans="1:13" ht="25.5" x14ac:dyDescent="0.25">
      <c r="A17" s="17"/>
      <c r="B17" s="18">
        <v>519</v>
      </c>
      <c r="C17" s="19" t="s">
        <v>170</v>
      </c>
      <c r="D17" s="20">
        <v>55.887765999999985</v>
      </c>
      <c r="E17" s="21">
        <v>64.452098000000021</v>
      </c>
      <c r="F17" s="21">
        <f t="shared" si="0"/>
        <v>21.08277854131947</v>
      </c>
      <c r="G17" s="21">
        <v>13.314510981319472</v>
      </c>
      <c r="H17" s="21">
        <v>3.7863105299999993</v>
      </c>
      <c r="I17" s="21">
        <v>3.9819570299999998</v>
      </c>
      <c r="J17" s="22">
        <f t="shared" si="1"/>
        <v>0.20657994688271386</v>
      </c>
      <c r="K17" s="22">
        <f t="shared" si="2"/>
        <v>0.265326064503276</v>
      </c>
      <c r="L17" s="23">
        <f t="shared" si="3"/>
        <v>0.32710771558312135</v>
      </c>
      <c r="M17" s="4"/>
    </row>
    <row r="18" spans="1:13" x14ac:dyDescent="0.25">
      <c r="A18" s="17"/>
      <c r="B18" s="18">
        <v>520</v>
      </c>
      <c r="C18" s="19" t="s">
        <v>171</v>
      </c>
      <c r="D18" s="20">
        <v>120.74197600000002</v>
      </c>
      <c r="E18" s="21">
        <v>133.97961899999999</v>
      </c>
      <c r="F18" s="21">
        <f t="shared" si="0"/>
        <v>29.360335972906178</v>
      </c>
      <c r="G18" s="21">
        <v>17.230670392906177</v>
      </c>
      <c r="H18" s="21">
        <v>6.0820522399999994</v>
      </c>
      <c r="I18" s="21">
        <v>6.0476133400000007</v>
      </c>
      <c r="J18" s="22">
        <f t="shared" si="1"/>
        <v>0.12860665317242154</v>
      </c>
      <c r="K18" s="22">
        <f t="shared" si="2"/>
        <v>0.17400200722250284</v>
      </c>
      <c r="L18" s="23">
        <f t="shared" si="3"/>
        <v>0.21914031546026549</v>
      </c>
      <c r="M18" s="4"/>
    </row>
    <row r="19" spans="1:13" x14ac:dyDescent="0.25">
      <c r="A19" s="17"/>
      <c r="B19" s="18">
        <v>521</v>
      </c>
      <c r="C19" s="19" t="s">
        <v>172</v>
      </c>
      <c r="D19" s="20">
        <v>68.793936000000002</v>
      </c>
      <c r="E19" s="21">
        <v>82.241172000000006</v>
      </c>
      <c r="F19" s="21">
        <f t="shared" si="0"/>
        <v>31.972881745861844</v>
      </c>
      <c r="G19" s="21">
        <v>18.447101225861843</v>
      </c>
      <c r="H19" s="21">
        <v>7.1355998400000011</v>
      </c>
      <c r="I19" s="21">
        <v>6.3901806800000003</v>
      </c>
      <c r="J19" s="22">
        <f t="shared" si="1"/>
        <v>0.22430494091039754</v>
      </c>
      <c r="K19" s="22">
        <f t="shared" si="2"/>
        <v>0.31106926669116342</v>
      </c>
      <c r="L19" s="23">
        <f t="shared" si="3"/>
        <v>0.38876977271021673</v>
      </c>
      <c r="M19" s="4"/>
    </row>
    <row r="20" spans="1:13" x14ac:dyDescent="0.25">
      <c r="A20" s="17"/>
      <c r="B20" s="18">
        <v>522</v>
      </c>
      <c r="C20" s="19" t="s">
        <v>173</v>
      </c>
      <c r="D20" s="20">
        <v>43.040734999999984</v>
      </c>
      <c r="E20" s="21">
        <v>43.761554999999994</v>
      </c>
      <c r="F20" s="21">
        <f t="shared" si="0"/>
        <v>14.127734255283986</v>
      </c>
      <c r="G20" s="21">
        <v>8.5800675152839858</v>
      </c>
      <c r="H20" s="21">
        <v>2.8320438800000005</v>
      </c>
      <c r="I20" s="21">
        <v>2.7156228600000007</v>
      </c>
      <c r="J20" s="22">
        <f t="shared" si="1"/>
        <v>0.19606404560541751</v>
      </c>
      <c r="K20" s="22">
        <f t="shared" si="2"/>
        <v>0.26077938490266145</v>
      </c>
      <c r="L20" s="23">
        <f t="shared" si="3"/>
        <v>0.32283437495043282</v>
      </c>
      <c r="M20" s="4"/>
    </row>
    <row r="21" spans="1:13" ht="25.5" x14ac:dyDescent="0.25">
      <c r="A21" s="17"/>
      <c r="B21" s="18">
        <v>523</v>
      </c>
      <c r="C21" s="19" t="s">
        <v>174</v>
      </c>
      <c r="D21" s="20">
        <v>88.071165999999991</v>
      </c>
      <c r="E21" s="21">
        <v>103.56267200000002</v>
      </c>
      <c r="F21" s="21">
        <f t="shared" si="0"/>
        <v>24.561432275842819</v>
      </c>
      <c r="G21" s="21">
        <v>13.604161175842819</v>
      </c>
      <c r="H21" s="21">
        <v>5.7204265300000001</v>
      </c>
      <c r="I21" s="21">
        <v>5.2368445699999997</v>
      </c>
      <c r="J21" s="22">
        <f t="shared" si="1"/>
        <v>0.13136162782515709</v>
      </c>
      <c r="K21" s="22">
        <f t="shared" si="2"/>
        <v>0.18659800227868606</v>
      </c>
      <c r="L21" s="23">
        <f t="shared" si="3"/>
        <v>0.23716491474691589</v>
      </c>
      <c r="M21" s="4"/>
    </row>
    <row r="22" spans="1:13" ht="25.5" x14ac:dyDescent="0.25">
      <c r="A22" s="17"/>
      <c r="B22" s="18">
        <v>524</v>
      </c>
      <c r="C22" s="19" t="s">
        <v>175</v>
      </c>
      <c r="D22" s="20">
        <v>116.928624</v>
      </c>
      <c r="E22" s="21">
        <v>130.50069999999999</v>
      </c>
      <c r="F22" s="21">
        <f t="shared" si="0"/>
        <v>34.839736668119471</v>
      </c>
      <c r="G22" s="21">
        <v>19.497318738119475</v>
      </c>
      <c r="H22" s="21">
        <v>8.6098229800000006</v>
      </c>
      <c r="I22" s="21">
        <v>6.7325949499999993</v>
      </c>
      <c r="J22" s="22">
        <f t="shared" si="1"/>
        <v>0.14940393988782799</v>
      </c>
      <c r="K22" s="22">
        <f t="shared" si="2"/>
        <v>0.21537924101648095</v>
      </c>
      <c r="L22" s="23">
        <f t="shared" si="3"/>
        <v>0.26696973018627085</v>
      </c>
      <c r="M22" s="4"/>
    </row>
    <row r="23" spans="1:13" ht="25.5" x14ac:dyDescent="0.25">
      <c r="A23" s="17"/>
      <c r="B23" s="18">
        <v>525</v>
      </c>
      <c r="C23" s="19" t="s">
        <v>176</v>
      </c>
      <c r="D23" s="20">
        <v>45.52950899999999</v>
      </c>
      <c r="E23" s="21">
        <v>47.248794999999994</v>
      </c>
      <c r="F23" s="21">
        <f t="shared" si="0"/>
        <v>19.409028414626569</v>
      </c>
      <c r="G23" s="21">
        <v>12.492480684626571</v>
      </c>
      <c r="H23" s="21">
        <v>3.2288497199999999</v>
      </c>
      <c r="I23" s="21">
        <v>3.6876980099999996</v>
      </c>
      <c r="J23" s="22">
        <f t="shared" si="1"/>
        <v>0.26439786844567303</v>
      </c>
      <c r="K23" s="22">
        <f t="shared" si="2"/>
        <v>0.33273505503424106</v>
      </c>
      <c r="L23" s="23">
        <f t="shared" si="3"/>
        <v>0.41078356420786122</v>
      </c>
      <c r="M23" s="4"/>
    </row>
    <row r="24" spans="1:13" ht="25.5" x14ac:dyDescent="0.25">
      <c r="A24" s="17"/>
      <c r="B24" s="18">
        <v>526</v>
      </c>
      <c r="C24" s="19" t="s">
        <v>177</v>
      </c>
      <c r="D24" s="20">
        <v>44.423856999999998</v>
      </c>
      <c r="E24" s="21">
        <v>45.601808999999996</v>
      </c>
      <c r="F24" s="21">
        <f t="shared" si="0"/>
        <v>8.6281372326003574</v>
      </c>
      <c r="G24" s="21">
        <v>5.2206380626003579</v>
      </c>
      <c r="H24" s="21">
        <v>1.6270676099999997</v>
      </c>
      <c r="I24" s="21">
        <v>1.7804315600000002</v>
      </c>
      <c r="J24" s="22">
        <f t="shared" si="1"/>
        <v>0.11448313514493161</v>
      </c>
      <c r="K24" s="22">
        <f t="shared" si="2"/>
        <v>0.15016302692290909</v>
      </c>
      <c r="L24" s="23">
        <f t="shared" si="3"/>
        <v>0.18920602980027301</v>
      </c>
      <c r="M24" s="4"/>
    </row>
    <row r="25" spans="1:13" ht="25.5" x14ac:dyDescent="0.25">
      <c r="A25" s="17"/>
      <c r="B25" s="18">
        <v>527</v>
      </c>
      <c r="C25" s="19" t="s">
        <v>178</v>
      </c>
      <c r="D25" s="20">
        <v>41.116135999999997</v>
      </c>
      <c r="E25" s="21">
        <v>66.832286999999994</v>
      </c>
      <c r="F25" s="21">
        <f t="shared" si="0"/>
        <v>13.357028912501795</v>
      </c>
      <c r="G25" s="21">
        <v>7.2873298625017924</v>
      </c>
      <c r="H25" s="21">
        <v>2.625248420000001</v>
      </c>
      <c r="I25" s="21">
        <v>3.4444506300000004</v>
      </c>
      <c r="J25" s="22">
        <f t="shared" si="1"/>
        <v>0.10903906165147084</v>
      </c>
      <c r="K25" s="22">
        <f t="shared" si="2"/>
        <v>0.14832020161904372</v>
      </c>
      <c r="L25" s="23">
        <f t="shared" si="3"/>
        <v>0.19985892316541248</v>
      </c>
      <c r="M25" s="4"/>
    </row>
    <row r="26" spans="1:13" ht="25.5" x14ac:dyDescent="0.25">
      <c r="A26" s="17"/>
      <c r="B26" s="18">
        <v>528</v>
      </c>
      <c r="C26" s="19" t="s">
        <v>179</v>
      </c>
      <c r="D26" s="20">
        <v>68.714286000000001</v>
      </c>
      <c r="E26" s="21">
        <v>68.961809000000017</v>
      </c>
      <c r="F26" s="21">
        <f t="shared" si="0"/>
        <v>15.664923248830711</v>
      </c>
      <c r="G26" s="21">
        <v>8.8161796488307118</v>
      </c>
      <c r="H26" s="21">
        <v>3.20850904</v>
      </c>
      <c r="I26" s="21">
        <v>3.6402345599999997</v>
      </c>
      <c r="J26" s="22">
        <f t="shared" si="1"/>
        <v>0.12784147888044395</v>
      </c>
      <c r="K26" s="22">
        <f t="shared" si="2"/>
        <v>0.17436736163389663</v>
      </c>
      <c r="L26" s="23">
        <f t="shared" si="3"/>
        <v>0.22715360104359655</v>
      </c>
      <c r="M26" s="4"/>
    </row>
    <row r="27" spans="1:13" x14ac:dyDescent="0.25">
      <c r="A27" s="17"/>
      <c r="B27" s="18">
        <v>529</v>
      </c>
      <c r="C27" s="19" t="s">
        <v>180</v>
      </c>
      <c r="D27" s="20">
        <v>76.415937</v>
      </c>
      <c r="E27" s="21">
        <v>76.365193000000005</v>
      </c>
      <c r="F27" s="21">
        <f t="shared" si="0"/>
        <v>20.631179484930328</v>
      </c>
      <c r="G27" s="21">
        <v>10.97284279493033</v>
      </c>
      <c r="H27" s="21">
        <v>5.2969833800000004</v>
      </c>
      <c r="I27" s="21">
        <v>4.3613533099999993</v>
      </c>
      <c r="J27" s="22">
        <f t="shared" si="1"/>
        <v>0.1436890599481668</v>
      </c>
      <c r="K27" s="22">
        <f t="shared" si="2"/>
        <v>0.21305290454684411</v>
      </c>
      <c r="L27" s="23">
        <f t="shared" si="3"/>
        <v>0.27016470036198725</v>
      </c>
      <c r="M27" s="4"/>
    </row>
    <row r="28" spans="1:13" ht="25.5" x14ac:dyDescent="0.25">
      <c r="A28" s="17"/>
      <c r="B28" s="18">
        <v>530</v>
      </c>
      <c r="C28" s="19" t="s">
        <v>181</v>
      </c>
      <c r="D28" s="20">
        <v>69.812943000000004</v>
      </c>
      <c r="E28" s="21">
        <v>75.416894000000028</v>
      </c>
      <c r="F28" s="21">
        <f t="shared" si="0"/>
        <v>18.656830790991179</v>
      </c>
      <c r="G28" s="21">
        <v>10.578120630991179</v>
      </c>
      <c r="H28" s="21">
        <v>4.6205289499999997</v>
      </c>
      <c r="I28" s="21">
        <v>3.4581812099999993</v>
      </c>
      <c r="J28" s="22">
        <f t="shared" si="1"/>
        <v>0.14026195020695464</v>
      </c>
      <c r="K28" s="22">
        <f t="shared" si="2"/>
        <v>0.20152844773733555</v>
      </c>
      <c r="L28" s="23">
        <f t="shared" si="3"/>
        <v>0.24738264600224949</v>
      </c>
      <c r="M28" s="4"/>
    </row>
    <row r="29" spans="1:13" ht="25.5" x14ac:dyDescent="0.25">
      <c r="A29" s="17"/>
      <c r="B29" s="18">
        <v>531</v>
      </c>
      <c r="C29" s="19" t="s">
        <v>182</v>
      </c>
      <c r="D29" s="20">
        <v>44.53315700000001</v>
      </c>
      <c r="E29" s="21">
        <v>48.302408999999997</v>
      </c>
      <c r="F29" s="21">
        <f t="shared" si="0"/>
        <v>14.874003845094277</v>
      </c>
      <c r="G29" s="21">
        <v>8.8788723950942767</v>
      </c>
      <c r="H29" s="21">
        <v>3.31249064</v>
      </c>
      <c r="I29" s="21">
        <v>2.6826408100000005</v>
      </c>
      <c r="J29" s="22">
        <f t="shared" si="1"/>
        <v>0.18381841773345667</v>
      </c>
      <c r="K29" s="22">
        <f t="shared" si="2"/>
        <v>0.25239658409364796</v>
      </c>
      <c r="L29" s="23">
        <f t="shared" si="3"/>
        <v>0.30793503166879893</v>
      </c>
      <c r="M29" s="4"/>
    </row>
    <row r="30" spans="1:13" ht="25.5" x14ac:dyDescent="0.25">
      <c r="A30" s="17"/>
      <c r="B30" s="18">
        <v>532</v>
      </c>
      <c r="C30" s="19" t="s">
        <v>183</v>
      </c>
      <c r="D30" s="20">
        <v>40.063999999999993</v>
      </c>
      <c r="E30" s="21">
        <v>67.594142999999974</v>
      </c>
      <c r="F30" s="21">
        <f t="shared" si="0"/>
        <v>12.23133620487193</v>
      </c>
      <c r="G30" s="21">
        <v>6.51562141487193</v>
      </c>
      <c r="H30" s="21">
        <v>3.1862775999999999</v>
      </c>
      <c r="I30" s="21">
        <v>2.5294371900000003</v>
      </c>
      <c r="J30" s="22">
        <f t="shared" si="1"/>
        <v>9.6393283880704464E-2</v>
      </c>
      <c r="K30" s="22">
        <f t="shared" si="2"/>
        <v>0.14353165206742741</v>
      </c>
      <c r="L30" s="23">
        <f t="shared" si="3"/>
        <v>0.180952604205248</v>
      </c>
      <c r="M30" s="4"/>
    </row>
    <row r="31" spans="1:13" x14ac:dyDescent="0.25">
      <c r="A31" s="17"/>
      <c r="B31" s="18">
        <v>533</v>
      </c>
      <c r="C31" s="19" t="s">
        <v>184</v>
      </c>
      <c r="D31" s="20">
        <v>47.117866000000006</v>
      </c>
      <c r="E31" s="21">
        <v>48.099531000000013</v>
      </c>
      <c r="F31" s="21">
        <f t="shared" si="0"/>
        <v>8.1647072809728538</v>
      </c>
      <c r="G31" s="21">
        <v>4.6309649709728546</v>
      </c>
      <c r="H31" s="21">
        <v>1.53871534</v>
      </c>
      <c r="I31" s="21">
        <v>1.9950269700000003</v>
      </c>
      <c r="J31" s="22">
        <f t="shared" si="1"/>
        <v>9.6278796792693327E-2</v>
      </c>
      <c r="K31" s="22">
        <f t="shared" si="2"/>
        <v>0.1282690326226435</v>
      </c>
      <c r="L31" s="23">
        <f t="shared" si="3"/>
        <v>0.1697460892284553</v>
      </c>
      <c r="M31" s="4"/>
    </row>
    <row r="32" spans="1:13" x14ac:dyDescent="0.25">
      <c r="A32" s="17"/>
      <c r="B32" s="18">
        <v>534</v>
      </c>
      <c r="C32" s="19" t="s">
        <v>185</v>
      </c>
      <c r="D32" s="20">
        <v>24.518181999999999</v>
      </c>
      <c r="E32" s="21">
        <v>34.757295999999997</v>
      </c>
      <c r="F32" s="21">
        <f t="shared" si="0"/>
        <v>8.3441687868864953</v>
      </c>
      <c r="G32" s="21">
        <v>4.1554626868864943</v>
      </c>
      <c r="H32" s="21">
        <v>2.6507774900000007</v>
      </c>
      <c r="I32" s="21">
        <v>1.5379286100000003</v>
      </c>
      <c r="J32" s="22">
        <f t="shared" si="1"/>
        <v>0.11955655833775145</v>
      </c>
      <c r="K32" s="22">
        <f t="shared" si="2"/>
        <v>0.19582191252410705</v>
      </c>
      <c r="L32" s="23">
        <f t="shared" si="3"/>
        <v>0.24006956084519623</v>
      </c>
      <c r="M32" s="4"/>
    </row>
    <row r="33" spans="1:13" x14ac:dyDescent="0.25">
      <c r="A33" s="17"/>
      <c r="B33" s="18">
        <v>535</v>
      </c>
      <c r="C33" s="19" t="s">
        <v>186</v>
      </c>
      <c r="D33" s="20">
        <v>47.344182000000004</v>
      </c>
      <c r="E33" s="21">
        <v>53.509941999999995</v>
      </c>
      <c r="F33" s="21">
        <f t="shared" si="0"/>
        <v>17.657170665644216</v>
      </c>
      <c r="G33" s="21">
        <v>8.519272295644214</v>
      </c>
      <c r="H33" s="21">
        <v>3.8566316999999994</v>
      </c>
      <c r="I33" s="21">
        <v>5.2812666700000008</v>
      </c>
      <c r="J33" s="22">
        <f t="shared" si="1"/>
        <v>0.15920914837927155</v>
      </c>
      <c r="K33" s="22">
        <f t="shared" si="2"/>
        <v>0.23128232872396337</v>
      </c>
      <c r="L33" s="23">
        <f t="shared" si="3"/>
        <v>0.32997925255916399</v>
      </c>
      <c r="M33" s="4"/>
    </row>
    <row r="34" spans="1:13" x14ac:dyDescent="0.25">
      <c r="A34" s="17"/>
      <c r="B34" s="18">
        <v>536</v>
      </c>
      <c r="C34" s="19" t="s">
        <v>187</v>
      </c>
      <c r="D34" s="20">
        <v>13.023967000000003</v>
      </c>
      <c r="E34" s="21">
        <v>13.023967000000001</v>
      </c>
      <c r="F34" s="21">
        <f t="shared" si="0"/>
        <v>4.6256763090367103</v>
      </c>
      <c r="G34" s="21">
        <v>2.4571431490367104</v>
      </c>
      <c r="H34" s="21">
        <v>1.07743889</v>
      </c>
      <c r="I34" s="21">
        <v>1.0910942699999999</v>
      </c>
      <c r="J34" s="22">
        <f t="shared" si="1"/>
        <v>0.18866318910641514</v>
      </c>
      <c r="K34" s="22">
        <f t="shared" si="2"/>
        <v>0.27139058621975237</v>
      </c>
      <c r="L34" s="23">
        <f t="shared" si="3"/>
        <v>0.35516646418381664</v>
      </c>
      <c r="M34" s="4"/>
    </row>
    <row r="35" spans="1:13" ht="25.5" x14ac:dyDescent="0.25">
      <c r="A35" s="17"/>
      <c r="B35" s="18">
        <v>537</v>
      </c>
      <c r="C35" s="19" t="s">
        <v>188</v>
      </c>
      <c r="D35" s="20">
        <v>27.514019000000005</v>
      </c>
      <c r="E35" s="21">
        <v>45.739645000000003</v>
      </c>
      <c r="F35" s="21">
        <f t="shared" si="0"/>
        <v>13.047076250288175</v>
      </c>
      <c r="G35" s="21">
        <v>7.3545217202881759</v>
      </c>
      <c r="H35" s="21">
        <v>1.9914530800000001</v>
      </c>
      <c r="I35" s="21">
        <v>3.7011014499999999</v>
      </c>
      <c r="J35" s="22">
        <f t="shared" si="1"/>
        <v>0.1607909663550772</v>
      </c>
      <c r="K35" s="22">
        <f t="shared" si="2"/>
        <v>0.20432984996468981</v>
      </c>
      <c r="L35" s="23">
        <f t="shared" si="3"/>
        <v>0.28524655690458844</v>
      </c>
      <c r="M35" s="4"/>
    </row>
    <row r="36" spans="1:13" ht="25.5" x14ac:dyDescent="0.25">
      <c r="A36" s="17"/>
      <c r="B36" s="18">
        <v>538</v>
      </c>
      <c r="C36" s="19" t="s">
        <v>189</v>
      </c>
      <c r="D36" s="20">
        <v>26.163712999999998</v>
      </c>
      <c r="E36" s="21">
        <v>26.231756000000001</v>
      </c>
      <c r="F36" s="21">
        <f t="shared" si="0"/>
        <v>5.1054000500764989</v>
      </c>
      <c r="G36" s="21">
        <v>3.2966545700764982</v>
      </c>
      <c r="H36" s="21">
        <v>0.94437392000000009</v>
      </c>
      <c r="I36" s="21">
        <v>0.86437155999999993</v>
      </c>
      <c r="J36" s="22">
        <f t="shared" si="1"/>
        <v>0.12567418552065285</v>
      </c>
      <c r="K36" s="22">
        <f t="shared" si="2"/>
        <v>0.1616753560103448</v>
      </c>
      <c r="L36" s="23">
        <f t="shared" si="3"/>
        <v>0.19462669788772427</v>
      </c>
      <c r="M36" s="4"/>
    </row>
    <row r="37" spans="1:13" ht="25.5" x14ac:dyDescent="0.25">
      <c r="A37" s="17"/>
      <c r="B37" s="18">
        <v>539</v>
      </c>
      <c r="C37" s="19" t="s">
        <v>190</v>
      </c>
      <c r="D37" s="20">
        <v>18.231727999999997</v>
      </c>
      <c r="E37" s="21">
        <v>31.764072999999996</v>
      </c>
      <c r="F37" s="21">
        <f t="shared" si="0"/>
        <v>3.516552299177544</v>
      </c>
      <c r="G37" s="21">
        <v>1.8485591991775436</v>
      </c>
      <c r="H37" s="21">
        <v>0.80458576000000004</v>
      </c>
      <c r="I37" s="21">
        <v>0.86340733999999997</v>
      </c>
      <c r="J37" s="22">
        <f t="shared" si="1"/>
        <v>5.8196541708537941E-2</v>
      </c>
      <c r="K37" s="22">
        <f t="shared" si="2"/>
        <v>8.3526598090161303E-2</v>
      </c>
      <c r="L37" s="23">
        <f t="shared" si="3"/>
        <v>0.11070848184921198</v>
      </c>
      <c r="M37" s="4"/>
    </row>
    <row r="38" spans="1:13" ht="25.5" x14ac:dyDescent="0.25">
      <c r="A38" s="17"/>
      <c r="B38" s="18">
        <v>541</v>
      </c>
      <c r="C38" s="19" t="s">
        <v>191</v>
      </c>
      <c r="D38" s="20">
        <v>30.943990000000003</v>
      </c>
      <c r="E38" s="21">
        <v>32.773185000000005</v>
      </c>
      <c r="F38" s="21">
        <f t="shared" si="0"/>
        <v>8.2801321148307974</v>
      </c>
      <c r="G38" s="21">
        <v>4.3762895448307972</v>
      </c>
      <c r="H38" s="21">
        <v>2.00425641</v>
      </c>
      <c r="I38" s="21">
        <v>1.8995861600000001</v>
      </c>
      <c r="J38" s="22">
        <f t="shared" si="1"/>
        <v>0.1335326287277479</v>
      </c>
      <c r="K38" s="22">
        <f t="shared" si="2"/>
        <v>0.19468800346474704</v>
      </c>
      <c r="L38" s="23">
        <f t="shared" si="3"/>
        <v>0.25264960103300294</v>
      </c>
      <c r="M38" s="4"/>
    </row>
    <row r="39" spans="1:13" ht="25.5" x14ac:dyDescent="0.25">
      <c r="A39" s="17"/>
      <c r="B39" s="18">
        <v>542</v>
      </c>
      <c r="C39" s="19" t="s">
        <v>192</v>
      </c>
      <c r="D39" s="20">
        <v>9.8161760000000022</v>
      </c>
      <c r="E39" s="21">
        <v>24.471379999999996</v>
      </c>
      <c r="F39" s="21">
        <f t="shared" si="0"/>
        <v>4.5500298295474266</v>
      </c>
      <c r="G39" s="21">
        <v>2.6798235195474263</v>
      </c>
      <c r="H39" s="21">
        <v>1.04609939</v>
      </c>
      <c r="I39" s="21">
        <v>0.82410691999999997</v>
      </c>
      <c r="J39" s="22">
        <f t="shared" si="1"/>
        <v>0.10950847559669405</v>
      </c>
      <c r="K39" s="22">
        <f t="shared" si="2"/>
        <v>0.1522563463747213</v>
      </c>
      <c r="L39" s="23">
        <f t="shared" si="3"/>
        <v>0.18593270300029779</v>
      </c>
      <c r="M39" s="4"/>
    </row>
    <row r="40" spans="1:13" x14ac:dyDescent="0.25">
      <c r="A40" s="17"/>
      <c r="B40" s="18">
        <v>543</v>
      </c>
      <c r="C40" s="19" t="s">
        <v>193</v>
      </c>
      <c r="D40" s="20">
        <v>5.8678410000000003</v>
      </c>
      <c r="E40" s="21">
        <v>6.3269769999999994</v>
      </c>
      <c r="F40" s="21">
        <f t="shared" si="0"/>
        <v>1.7259355792772095</v>
      </c>
      <c r="G40" s="21">
        <v>1.1994295992772095</v>
      </c>
      <c r="H40" s="21">
        <v>0.25987874</v>
      </c>
      <c r="I40" s="21">
        <v>0.26662723999999999</v>
      </c>
      <c r="J40" s="22">
        <f t="shared" si="1"/>
        <v>0.18957388327430455</v>
      </c>
      <c r="K40" s="22">
        <f t="shared" si="2"/>
        <v>0.23064859241264976</v>
      </c>
      <c r="L40" s="23">
        <f t="shared" si="3"/>
        <v>0.2727899246792283</v>
      </c>
      <c r="M40" s="4"/>
    </row>
    <row r="41" spans="1:13" ht="25.5" x14ac:dyDescent="0.25">
      <c r="A41" s="17"/>
      <c r="B41" s="18">
        <v>544</v>
      </c>
      <c r="C41" s="19" t="s">
        <v>194</v>
      </c>
      <c r="D41" s="20">
        <v>11.276948999999998</v>
      </c>
      <c r="E41" s="21">
        <v>11.195531999999998</v>
      </c>
      <c r="F41" s="21">
        <f t="shared" si="0"/>
        <v>2.3100045328526275</v>
      </c>
      <c r="G41" s="21">
        <v>1.0570641828526277</v>
      </c>
      <c r="H41" s="21">
        <v>0.46570825999999999</v>
      </c>
      <c r="I41" s="21">
        <v>0.78723208999999994</v>
      </c>
      <c r="J41" s="22">
        <f t="shared" si="1"/>
        <v>9.4418396807996963E-2</v>
      </c>
      <c r="K41" s="22">
        <f t="shared" si="2"/>
        <v>0.13601608595756129</v>
      </c>
      <c r="L41" s="23">
        <f t="shared" si="3"/>
        <v>0.20633271673491066</v>
      </c>
      <c r="M41" s="4"/>
    </row>
    <row r="42" spans="1:13" x14ac:dyDescent="0.25">
      <c r="A42" s="17"/>
      <c r="B42" s="18">
        <v>545</v>
      </c>
      <c r="C42" s="19" t="s">
        <v>195</v>
      </c>
      <c r="D42" s="20">
        <v>13.404956</v>
      </c>
      <c r="E42" s="21">
        <v>46.271775999999996</v>
      </c>
      <c r="F42" s="21">
        <f t="shared" si="0"/>
        <v>2.8113065258403367</v>
      </c>
      <c r="G42" s="21">
        <v>0.94660505584033672</v>
      </c>
      <c r="H42" s="21">
        <v>0.82126080000000012</v>
      </c>
      <c r="I42" s="21">
        <v>1.0434406700000001</v>
      </c>
      <c r="J42" s="22">
        <f t="shared" si="1"/>
        <v>2.04575042859893E-2</v>
      </c>
      <c r="K42" s="22">
        <f t="shared" si="2"/>
        <v>3.8206137923911476E-2</v>
      </c>
      <c r="L42" s="23">
        <f t="shared" si="3"/>
        <v>6.0756399880573783E-2</v>
      </c>
      <c r="M42" s="4"/>
    </row>
    <row r="43" spans="1:13" x14ac:dyDescent="0.25">
      <c r="A43" s="17"/>
      <c r="B43" s="18">
        <v>546</v>
      </c>
      <c r="C43" s="19" t="s">
        <v>196</v>
      </c>
      <c r="D43" s="20">
        <v>18.284731000000001</v>
      </c>
      <c r="E43" s="21">
        <v>30.222843999999998</v>
      </c>
      <c r="F43" s="21">
        <f t="shared" si="0"/>
        <v>1.7732695293302876</v>
      </c>
      <c r="G43" s="21">
        <v>0.52710615933028748</v>
      </c>
      <c r="H43" s="21">
        <v>0.35884217000000013</v>
      </c>
      <c r="I43" s="21">
        <v>0.88732119999999992</v>
      </c>
      <c r="J43" s="22">
        <f t="shared" si="1"/>
        <v>1.7440653809095118E-2</v>
      </c>
      <c r="K43" s="22">
        <f t="shared" si="2"/>
        <v>2.9313863689674199E-2</v>
      </c>
      <c r="L43" s="23">
        <f t="shared" si="3"/>
        <v>5.8673152312545031E-2</v>
      </c>
      <c r="M43" s="4"/>
    </row>
    <row r="44" spans="1:13" x14ac:dyDescent="0.25">
      <c r="A44" s="17"/>
      <c r="B44" s="18">
        <v>547</v>
      </c>
      <c r="C44" s="19" t="s">
        <v>197</v>
      </c>
      <c r="D44" s="20">
        <v>7.1944089999999994</v>
      </c>
      <c r="E44" s="21">
        <v>7.1694479999999992</v>
      </c>
      <c r="F44" s="21">
        <f t="shared" si="0"/>
        <v>0.69046340958271668</v>
      </c>
      <c r="G44" s="21">
        <v>0.29922968958271667</v>
      </c>
      <c r="H44" s="21">
        <v>0.19586832000000001</v>
      </c>
      <c r="I44" s="21">
        <v>0.19536540000000002</v>
      </c>
      <c r="J44" s="22">
        <f t="shared" si="1"/>
        <v>4.1736782187794197E-2</v>
      </c>
      <c r="K44" s="22">
        <f t="shared" si="2"/>
        <v>6.9056642796309659E-2</v>
      </c>
      <c r="L44" s="23">
        <f t="shared" si="3"/>
        <v>9.6306355744921607E-2</v>
      </c>
      <c r="M44" s="4"/>
    </row>
    <row r="45" spans="1:13" x14ac:dyDescent="0.25">
      <c r="A45" s="17"/>
      <c r="B45" s="18">
        <v>548</v>
      </c>
      <c r="C45" s="19" t="s">
        <v>198</v>
      </c>
      <c r="D45" s="20">
        <v>6.24437</v>
      </c>
      <c r="E45" s="21">
        <v>6.5545869999999997</v>
      </c>
      <c r="F45" s="21">
        <f t="shared" si="0"/>
        <v>0.73524303507059607</v>
      </c>
      <c r="G45" s="21">
        <v>0.4088623550705961</v>
      </c>
      <c r="H45" s="21">
        <v>0.15861059</v>
      </c>
      <c r="I45" s="21">
        <v>0.16777009000000001</v>
      </c>
      <c r="J45" s="22">
        <f t="shared" si="1"/>
        <v>6.2378049916889673E-2</v>
      </c>
      <c r="K45" s="22">
        <f t="shared" si="2"/>
        <v>8.6576460892287516E-2</v>
      </c>
      <c r="L45" s="23">
        <f t="shared" si="3"/>
        <v>0.11217229019472869</v>
      </c>
      <c r="M45" s="4"/>
    </row>
    <row r="46" spans="1:13" x14ac:dyDescent="0.25">
      <c r="A46" s="17"/>
      <c r="B46" s="18">
        <v>549</v>
      </c>
      <c r="C46" s="19" t="s">
        <v>199</v>
      </c>
      <c r="D46" s="20">
        <v>8.0086110000000001</v>
      </c>
      <c r="E46" s="21">
        <v>12.420471000000001</v>
      </c>
      <c r="F46" s="21">
        <f t="shared" si="0"/>
        <v>2.4950980019916646</v>
      </c>
      <c r="G46" s="21">
        <v>1.9591480919916648</v>
      </c>
      <c r="H46" s="21">
        <v>0.15366233000000001</v>
      </c>
      <c r="I46" s="21">
        <v>0.38228758000000002</v>
      </c>
      <c r="J46" s="22">
        <f t="shared" si="1"/>
        <v>0.15773541051636969</v>
      </c>
      <c r="K46" s="22">
        <f t="shared" si="2"/>
        <v>0.17010710962504277</v>
      </c>
      <c r="L46" s="23">
        <f t="shared" si="3"/>
        <v>0.2008859407981923</v>
      </c>
      <c r="M46" s="4"/>
    </row>
    <row r="47" spans="1:13" ht="25.5" x14ac:dyDescent="0.25">
      <c r="A47" s="17"/>
      <c r="B47" s="18">
        <v>550</v>
      </c>
      <c r="C47" s="19" t="s">
        <v>200</v>
      </c>
      <c r="D47" s="20">
        <v>9.8656550000000021</v>
      </c>
      <c r="E47" s="21">
        <v>21.855687</v>
      </c>
      <c r="F47" s="21">
        <f t="shared" si="0"/>
        <v>1.7739510140605048</v>
      </c>
      <c r="G47" s="21">
        <v>1.0980300940605048</v>
      </c>
      <c r="H47" s="21">
        <v>0.30495769</v>
      </c>
      <c r="I47" s="21">
        <v>0.37096323000000003</v>
      </c>
      <c r="J47" s="22">
        <f t="shared" si="1"/>
        <v>5.0240017349283267E-2</v>
      </c>
      <c r="K47" s="22">
        <f t="shared" si="2"/>
        <v>6.4193259359017388E-2</v>
      </c>
      <c r="L47" s="23">
        <f t="shared" si="3"/>
        <v>8.116656383578813E-2</v>
      </c>
      <c r="M47" s="4"/>
    </row>
    <row r="48" spans="1:13" ht="38.25" x14ac:dyDescent="0.25">
      <c r="A48" s="17"/>
      <c r="B48" s="18">
        <v>551</v>
      </c>
      <c r="C48" s="19" t="s">
        <v>201</v>
      </c>
      <c r="D48" s="20">
        <v>2.384944</v>
      </c>
      <c r="E48" s="21">
        <v>2.1498489999999997</v>
      </c>
      <c r="F48" s="21">
        <f t="shared" si="0"/>
        <v>0.73742445179120486</v>
      </c>
      <c r="G48" s="21">
        <v>0.59985302179120481</v>
      </c>
      <c r="H48" s="21">
        <v>8.8764480000000007E-2</v>
      </c>
      <c r="I48" s="21">
        <v>4.8806949999999995E-2</v>
      </c>
      <c r="J48" s="22">
        <f t="shared" si="1"/>
        <v>0.27902100184301543</v>
      </c>
      <c r="K48" s="22">
        <f t="shared" si="2"/>
        <v>0.32030970630551492</v>
      </c>
      <c r="L48" s="23">
        <f t="shared" si="3"/>
        <v>0.3430122077370108</v>
      </c>
      <c r="M48" s="4"/>
    </row>
    <row r="49" spans="1:13" x14ac:dyDescent="0.25">
      <c r="A49" s="17"/>
      <c r="B49" s="18">
        <v>552</v>
      </c>
      <c r="C49" s="19" t="s">
        <v>202</v>
      </c>
      <c r="D49" s="20">
        <v>14.197220999999999</v>
      </c>
      <c r="E49" s="21">
        <v>26.597978999999999</v>
      </c>
      <c r="F49" s="21">
        <f t="shared" si="0"/>
        <v>6.7513714250246917</v>
      </c>
      <c r="G49" s="21">
        <v>2.8324556950246915</v>
      </c>
      <c r="H49" s="21">
        <v>1.6057931799999998</v>
      </c>
      <c r="I49" s="21">
        <v>2.3131225499999997</v>
      </c>
      <c r="J49" s="22">
        <f t="shared" si="1"/>
        <v>0.10649138774884707</v>
      </c>
      <c r="K49" s="22">
        <f t="shared" si="2"/>
        <v>0.16686413937783362</v>
      </c>
      <c r="L49" s="23">
        <f t="shared" si="3"/>
        <v>0.25383024120083303</v>
      </c>
      <c r="M49" s="4"/>
    </row>
    <row r="50" spans="1:13" x14ac:dyDescent="0.25">
      <c r="A50" s="17"/>
      <c r="B50" s="18">
        <v>553</v>
      </c>
      <c r="C50" s="19" t="s">
        <v>203</v>
      </c>
      <c r="D50" s="20">
        <v>1.280897</v>
      </c>
      <c r="E50" s="21">
        <v>1.8933040000000001</v>
      </c>
      <c r="F50" s="21">
        <f t="shared" si="0"/>
        <v>0</v>
      </c>
      <c r="G50" s="21">
        <v>0</v>
      </c>
      <c r="H50" s="21">
        <v>0</v>
      </c>
      <c r="I50" s="21">
        <v>0</v>
      </c>
      <c r="J50" s="22">
        <f t="shared" si="1"/>
        <v>0</v>
      </c>
      <c r="K50" s="22">
        <f t="shared" si="2"/>
        <v>0</v>
      </c>
      <c r="L50" s="23">
        <f t="shared" si="3"/>
        <v>0</v>
      </c>
      <c r="M50" s="4"/>
    </row>
    <row r="51" spans="1:13" x14ac:dyDescent="0.25">
      <c r="A51" s="17"/>
      <c r="B51" s="18">
        <v>554</v>
      </c>
      <c r="C51" s="19" t="s">
        <v>204</v>
      </c>
      <c r="D51" s="20">
        <v>7.1033999999999988</v>
      </c>
      <c r="E51" s="21">
        <v>9.7012049999999981</v>
      </c>
      <c r="F51" s="21">
        <f t="shared" si="0"/>
        <v>0.12201960127783285</v>
      </c>
      <c r="G51" s="21">
        <v>0.10203456127783284</v>
      </c>
      <c r="H51" s="21">
        <v>5.7158599999999997E-3</v>
      </c>
      <c r="I51" s="21">
        <v>1.4269180000000001E-2</v>
      </c>
      <c r="J51" s="22">
        <f t="shared" si="1"/>
        <v>1.0517720353072928E-2</v>
      </c>
      <c r="K51" s="22">
        <f t="shared" si="2"/>
        <v>1.110691107731801E-2</v>
      </c>
      <c r="L51" s="23">
        <f t="shared" si="3"/>
        <v>1.2577777840776776E-2</v>
      </c>
      <c r="M51" s="4"/>
    </row>
    <row r="52" spans="1:13" x14ac:dyDescent="0.25">
      <c r="A52" s="34" t="s">
        <v>205</v>
      </c>
      <c r="B52" s="57"/>
      <c r="C52" s="36"/>
      <c r="D52" s="37">
        <f ca="1">SUM(D53:OFFSET(D51,(MATCH("GOBIERNOS LOCALES",$A$8:$A$60,0)-MATCH("GOBIERNOS REGIONALES",$A$8:$A$60,0)),0))</f>
        <v>4.5</v>
      </c>
      <c r="E52" s="37">
        <f ca="1">SUM(E53:OFFSET(E51,(MATCH("GOBIERNOS LOCALES",$A$8:$A$60,0)-MATCH("GOBIERNOS REGIONALES",$A$8:$A$60,0)),0))</f>
        <v>0.43540000000000001</v>
      </c>
      <c r="F52" s="37">
        <f ca="1">SUM(F53:OFFSET(F51,(MATCH("GOBIERNOS LOCALES",$A$8:$A$60,0)-MATCH("GOBIERNOS REGIONALES",$A$8:$A$60,0)),0))</f>
        <v>3.5098800026077029E-2</v>
      </c>
      <c r="G52" s="38">
        <f ca="1">SUM(G53:OFFSET(G51,(MATCH("GOBIERNOS LOCALES",$A$8:$A$60,0)-MATCH("GOBIERNOS REGIONALES",$A$8:$A$60,0)),0))</f>
        <v>3.0000000260770321E-3</v>
      </c>
      <c r="H52" s="38">
        <f ca="1">SUM(H53:OFFSET(H51,(MATCH("GOBIERNOS LOCALES",$A$8:$A$60,0)-MATCH("GOBIERNOS REGIONALES",$A$8:$A$60,0)),0))</f>
        <v>0</v>
      </c>
      <c r="I52" s="38">
        <f ca="1">SUM(I53:OFFSET(I51,(MATCH("GOBIERNOS LOCALES",$A$8:$A$60,0)-MATCH("GOBIERNOS REGIONALES",$A$8:$A$60,0)),0))</f>
        <v>3.2098799999999997E-2</v>
      </c>
      <c r="J52" s="39">
        <f t="shared" ca="1" si="1"/>
        <v>6.8902159533234548E-3</v>
      </c>
      <c r="K52" s="39">
        <f t="shared" ca="1" si="2"/>
        <v>6.8902159533234548E-3</v>
      </c>
      <c r="L52" s="40">
        <f t="shared" ca="1" si="3"/>
        <v>8.0612769926681274E-2</v>
      </c>
      <c r="M52" s="4"/>
    </row>
    <row r="53" spans="1:13" ht="15.75" thickBot="1" x14ac:dyDescent="0.3">
      <c r="A53" s="24"/>
      <c r="B53" s="25">
        <v>440</v>
      </c>
      <c r="C53" s="26" t="s">
        <v>206</v>
      </c>
      <c r="D53" s="27">
        <v>4.5</v>
      </c>
      <c r="E53" s="28">
        <v>0.43540000000000001</v>
      </c>
      <c r="F53" s="28">
        <f t="shared" si="0"/>
        <v>3.5098800026077029E-2</v>
      </c>
      <c r="G53" s="28">
        <v>3.0000000260770321E-3</v>
      </c>
      <c r="H53" s="28">
        <v>0</v>
      </c>
      <c r="I53" s="28">
        <v>3.2098799999999997E-2</v>
      </c>
      <c r="J53" s="29">
        <f t="shared" si="1"/>
        <v>6.8902159533234548E-3</v>
      </c>
      <c r="K53" s="29">
        <f t="shared" si="2"/>
        <v>6.8902159533234548E-3</v>
      </c>
      <c r="L53" s="30">
        <f t="shared" si="3"/>
        <v>8.0612769926681274E-2</v>
      </c>
      <c r="M53" s="4"/>
    </row>
    <row r="54" spans="1:13" x14ac:dyDescent="0.25">
      <c r="A54" t="s">
        <v>232</v>
      </c>
      <c r="D54" s="5"/>
      <c r="E54" s="5"/>
      <c r="F54" s="5">
        <f t="shared" si="0"/>
        <v>0</v>
      </c>
      <c r="G54" s="5"/>
      <c r="H54" s="5"/>
      <c r="I54" s="5"/>
      <c r="J54" s="4">
        <f t="shared" si="1"/>
        <v>0</v>
      </c>
      <c r="K54" s="4">
        <f t="shared" si="2"/>
        <v>0</v>
      </c>
      <c r="L54" s="4">
        <f t="shared" si="3"/>
        <v>0</v>
      </c>
      <c r="M54" s="4"/>
    </row>
    <row r="55" spans="1:13" x14ac:dyDescent="0.25">
      <c r="D55" s="5"/>
      <c r="E55" s="5"/>
      <c r="F55" s="5"/>
      <c r="G55" s="5"/>
      <c r="H55" s="5"/>
      <c r="I55" s="5"/>
      <c r="J55" s="4"/>
      <c r="K55" s="4"/>
      <c r="L55" s="4"/>
      <c r="M5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66</v>
      </c>
      <c r="B1" s="51" t="s">
        <v>41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1052</v>
      </c>
      <c r="N2" s="72" t="s">
        <v>1086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2199.1120099999998</v>
      </c>
      <c r="E6" s="14">
        <f ca="1">SUM(E7:OFFSET(E7,50,0))</f>
        <v>2622.5428969999994</v>
      </c>
      <c r="F6" s="14">
        <f ca="1">SUM(F7:OFFSET(F7,50,0))</f>
        <v>694.60790859456426</v>
      </c>
      <c r="G6" s="14">
        <f ca="1">SUM(G7:OFFSET(G7,50,0))</f>
        <v>398.25718512456427</v>
      </c>
      <c r="H6" s="14">
        <f ca="1">SUM(H7:OFFSET(H7,50,0))</f>
        <v>151.94730250999999</v>
      </c>
      <c r="I6" s="14">
        <f ca="1">SUM(I7:OFFSET(I7,50,0))</f>
        <v>144.40342096000006</v>
      </c>
      <c r="J6" s="15">
        <f ca="1">IFERROR(G6/E6,0)</f>
        <v>0.15185916904548707</v>
      </c>
      <c r="K6" s="15">
        <f ca="1">IFERROR(SUM(G6,H6)/E6,0)</f>
        <v>0.20979808881828343</v>
      </c>
      <c r="L6" s="16">
        <f ca="1">IFERROR(SUM(G6,H6,I6)/E6,0)</f>
        <v>0.26486045638725142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35.443989999999999</v>
      </c>
      <c r="E7" s="21">
        <v>33.208584999999992</v>
      </c>
      <c r="F7" s="21">
        <f t="shared" ref="F7:F31" si="0">SUM(G7,H7,I7)</f>
        <v>8.3152309148568744</v>
      </c>
      <c r="G7" s="21">
        <v>4.3792895448568743</v>
      </c>
      <c r="H7" s="21">
        <v>2.00425641</v>
      </c>
      <c r="I7" s="21">
        <v>1.9316849600000003</v>
      </c>
      <c r="J7" s="22">
        <f t="shared" ref="J7:J31" si="1">IFERROR(G7/E7,0)</f>
        <v>0.13187221150364808</v>
      </c>
      <c r="K7" s="22">
        <f t="shared" ref="K7:K31" si="2">IFERROR(SUM(G7,H7)/E7,0)</f>
        <v>0.19222577399358859</v>
      </c>
      <c r="L7" s="23">
        <f t="shared" ref="L7:L31" si="3">IFERROR(SUM(G7,H7,I7)/E7,0)</f>
        <v>0.25039401452536675</v>
      </c>
      <c r="M7" s="4"/>
      <c r="N7" t="s">
        <v>261</v>
      </c>
      <c r="O7" s="5">
        <v>33.980225762764476</v>
      </c>
      <c r="P7" s="71">
        <v>0.37078475354532714</v>
      </c>
    </row>
    <row r="8" spans="1:16" x14ac:dyDescent="0.25">
      <c r="A8" s="17"/>
      <c r="B8" s="55">
        <v>2</v>
      </c>
      <c r="C8" s="19" t="s">
        <v>250</v>
      </c>
      <c r="D8" s="20">
        <v>53.087966999999999</v>
      </c>
      <c r="E8" s="21">
        <v>80.618109999999973</v>
      </c>
      <c r="F8" s="21">
        <f t="shared" si="0"/>
        <v>16.857012513908643</v>
      </c>
      <c r="G8" s="21">
        <v>8.9727645639086404</v>
      </c>
      <c r="H8" s="21">
        <v>4.2637164900000002</v>
      </c>
      <c r="I8" s="21">
        <v>3.6205314600000005</v>
      </c>
      <c r="J8" s="22">
        <f t="shared" si="1"/>
        <v>0.11129961448995324</v>
      </c>
      <c r="K8" s="22">
        <f t="shared" si="2"/>
        <v>0.16418743944640535</v>
      </c>
      <c r="L8" s="23">
        <f t="shared" si="3"/>
        <v>0.20909709386524503</v>
      </c>
      <c r="M8" s="4"/>
      <c r="N8" t="s">
        <v>268</v>
      </c>
      <c r="O8" s="5">
        <v>32.708124780932437</v>
      </c>
      <c r="P8" s="71">
        <v>0.36835233066629269</v>
      </c>
    </row>
    <row r="9" spans="1:16" x14ac:dyDescent="0.25">
      <c r="A9" s="17"/>
      <c r="B9" s="55">
        <v>3</v>
      </c>
      <c r="C9" s="19" t="s">
        <v>251</v>
      </c>
      <c r="D9" s="20">
        <v>29.508676999999988</v>
      </c>
      <c r="E9" s="21">
        <v>42.98960499999999</v>
      </c>
      <c r="F9" s="21">
        <f t="shared" si="0"/>
        <v>5.8379568320301711</v>
      </c>
      <c r="G9" s="21">
        <v>2.9056233820301713</v>
      </c>
      <c r="H9" s="21">
        <v>1.2702940199999999</v>
      </c>
      <c r="I9" s="21">
        <v>1.6620394300000001</v>
      </c>
      <c r="J9" s="22">
        <f t="shared" si="1"/>
        <v>6.7588976033396253E-2</v>
      </c>
      <c r="K9" s="22">
        <f t="shared" si="2"/>
        <v>9.7137840694981312E-2</v>
      </c>
      <c r="L9" s="23">
        <f t="shared" si="3"/>
        <v>0.13579926663736902</v>
      </c>
      <c r="M9" s="4"/>
      <c r="N9" t="s">
        <v>272</v>
      </c>
      <c r="O9" s="5">
        <v>17.657170665644212</v>
      </c>
      <c r="P9" s="71">
        <v>0.32997925255916394</v>
      </c>
    </row>
    <row r="10" spans="1:16" x14ac:dyDescent="0.25">
      <c r="A10" s="17"/>
      <c r="B10" s="55">
        <v>4</v>
      </c>
      <c r="C10" s="19" t="s">
        <v>252</v>
      </c>
      <c r="D10" s="20">
        <v>112.859073</v>
      </c>
      <c r="E10" s="21">
        <v>113.75495999999998</v>
      </c>
      <c r="F10" s="21">
        <f t="shared" si="0"/>
        <v>35.506010141196207</v>
      </c>
      <c r="G10" s="21">
        <v>21.208869931196205</v>
      </c>
      <c r="H10" s="21">
        <v>6.9425150899999997</v>
      </c>
      <c r="I10" s="21">
        <v>7.3546251199999988</v>
      </c>
      <c r="J10" s="22">
        <f t="shared" si="1"/>
        <v>0.18644347403573619</v>
      </c>
      <c r="K10" s="22">
        <f t="shared" si="2"/>
        <v>0.24747391253265977</v>
      </c>
      <c r="L10" s="23">
        <f t="shared" si="3"/>
        <v>0.3121271383788119</v>
      </c>
      <c r="M10" s="4"/>
      <c r="N10" t="s">
        <v>264</v>
      </c>
      <c r="O10" s="5">
        <v>21.082778541319474</v>
      </c>
      <c r="P10" s="71">
        <v>0.32710771558312129</v>
      </c>
    </row>
    <row r="11" spans="1:16" x14ac:dyDescent="0.25">
      <c r="A11" s="17"/>
      <c r="B11" s="55">
        <v>5</v>
      </c>
      <c r="C11" s="19" t="s">
        <v>253</v>
      </c>
      <c r="D11" s="20">
        <v>55.765429000000005</v>
      </c>
      <c r="E11" s="21">
        <v>112.801891</v>
      </c>
      <c r="F11" s="21">
        <f t="shared" si="0"/>
        <v>21.141509283129974</v>
      </c>
      <c r="G11" s="21">
        <v>11.103714553129976</v>
      </c>
      <c r="H11" s="21">
        <v>6.5442868799999987</v>
      </c>
      <c r="I11" s="21">
        <v>3.4935078500000003</v>
      </c>
      <c r="J11" s="22">
        <f t="shared" si="1"/>
        <v>9.8435535563228954E-2</v>
      </c>
      <c r="K11" s="22">
        <f t="shared" si="2"/>
        <v>0.15645129063598742</v>
      </c>
      <c r="L11" s="23">
        <f t="shared" si="3"/>
        <v>0.1874215857172995</v>
      </c>
      <c r="M11" s="4"/>
      <c r="N11" t="s">
        <v>259</v>
      </c>
      <c r="O11" s="5">
        <v>39.287279218580721</v>
      </c>
      <c r="P11" s="71">
        <v>0.32315086376443769</v>
      </c>
    </row>
    <row r="12" spans="1:16" x14ac:dyDescent="0.25">
      <c r="A12" s="17"/>
      <c r="B12" s="55">
        <v>6</v>
      </c>
      <c r="C12" s="19" t="s">
        <v>254</v>
      </c>
      <c r="D12" s="20">
        <v>71.191120999999967</v>
      </c>
      <c r="E12" s="21">
        <v>95.840085999999957</v>
      </c>
      <c r="F12" s="21">
        <f t="shared" si="0"/>
        <v>17.674954798674779</v>
      </c>
      <c r="G12" s="21">
        <v>10.205203768674778</v>
      </c>
      <c r="H12" s="21">
        <v>3.4958437400000006</v>
      </c>
      <c r="I12" s="21">
        <v>3.9739072899999996</v>
      </c>
      <c r="J12" s="22">
        <f t="shared" si="1"/>
        <v>0.10648157983366983</v>
      </c>
      <c r="K12" s="22">
        <f t="shared" si="2"/>
        <v>0.14295737911456785</v>
      </c>
      <c r="L12" s="23">
        <f t="shared" si="3"/>
        <v>0.18442131613565943</v>
      </c>
      <c r="M12" s="4"/>
      <c r="N12" t="s">
        <v>252</v>
      </c>
      <c r="O12" s="5">
        <v>35.506010141196207</v>
      </c>
      <c r="P12" s="71">
        <v>0.3121271383788119</v>
      </c>
    </row>
    <row r="13" spans="1:16" x14ac:dyDescent="0.25">
      <c r="A13" s="17"/>
      <c r="B13" s="55">
        <v>7</v>
      </c>
      <c r="C13" s="19" t="s">
        <v>255</v>
      </c>
      <c r="D13" s="20">
        <v>75.435937000000024</v>
      </c>
      <c r="E13" s="21">
        <v>75.385193000000001</v>
      </c>
      <c r="F13" s="21">
        <f t="shared" si="0"/>
        <v>20.231181377881839</v>
      </c>
      <c r="G13" s="21">
        <v>10.732843917881837</v>
      </c>
      <c r="H13" s="21">
        <v>5.2169839400000004</v>
      </c>
      <c r="I13" s="21">
        <v>4.2813535199999997</v>
      </c>
      <c r="J13" s="22">
        <f t="shared" si="1"/>
        <v>0.14237336923554519</v>
      </c>
      <c r="K13" s="22">
        <f t="shared" si="2"/>
        <v>0.21157772797480054</v>
      </c>
      <c r="L13" s="23">
        <f t="shared" si="3"/>
        <v>0.26837075787392145</v>
      </c>
      <c r="M13" s="4"/>
      <c r="N13" t="s">
        <v>271</v>
      </c>
      <c r="O13" s="5">
        <v>14.874003845094277</v>
      </c>
      <c r="P13" s="71">
        <v>0.30793503166879893</v>
      </c>
    </row>
    <row r="14" spans="1:16" x14ac:dyDescent="0.25">
      <c r="A14" s="17"/>
      <c r="B14" s="55">
        <v>8</v>
      </c>
      <c r="C14" s="19" t="s">
        <v>256</v>
      </c>
      <c r="D14" s="20">
        <v>99.257817999999986</v>
      </c>
      <c r="E14" s="21">
        <v>131.36269899999999</v>
      </c>
      <c r="F14" s="21">
        <f t="shared" si="0"/>
        <v>33.580096896197269</v>
      </c>
      <c r="G14" s="21">
        <v>19.207839066197266</v>
      </c>
      <c r="H14" s="21">
        <v>7.2655172499999994</v>
      </c>
      <c r="I14" s="21">
        <v>7.1067405800000012</v>
      </c>
      <c r="J14" s="22">
        <f t="shared" si="1"/>
        <v>0.14621988747503786</v>
      </c>
      <c r="K14" s="22">
        <f t="shared" si="2"/>
        <v>0.2015287179520974</v>
      </c>
      <c r="L14" s="23">
        <f t="shared" si="3"/>
        <v>0.25562885927151413</v>
      </c>
      <c r="M14" s="4"/>
      <c r="N14" t="s">
        <v>258</v>
      </c>
      <c r="O14" s="5">
        <v>28.037165647226928</v>
      </c>
      <c r="P14" s="71">
        <v>0.30195997052670698</v>
      </c>
    </row>
    <row r="15" spans="1:16" x14ac:dyDescent="0.25">
      <c r="A15" s="17"/>
      <c r="B15" s="55">
        <v>9</v>
      </c>
      <c r="C15" s="19" t="s">
        <v>257</v>
      </c>
      <c r="D15" s="20">
        <v>27.514019000000001</v>
      </c>
      <c r="E15" s="21">
        <v>45.739645000000017</v>
      </c>
      <c r="F15" s="21">
        <f t="shared" si="0"/>
        <v>13.047076250288175</v>
      </c>
      <c r="G15" s="21">
        <v>7.3545217202881759</v>
      </c>
      <c r="H15" s="21">
        <v>1.9914530800000001</v>
      </c>
      <c r="I15" s="21">
        <v>3.7011014500000003</v>
      </c>
      <c r="J15" s="22">
        <f t="shared" si="1"/>
        <v>0.16079096635507717</v>
      </c>
      <c r="K15" s="22">
        <f t="shared" si="2"/>
        <v>0.20432984996468975</v>
      </c>
      <c r="L15" s="23">
        <f t="shared" si="3"/>
        <v>0.28524655690458833</v>
      </c>
      <c r="M15" s="4"/>
      <c r="N15" t="s">
        <v>263</v>
      </c>
      <c r="O15" s="5">
        <v>211.21398122431108</v>
      </c>
      <c r="P15" s="71">
        <v>0.28812827260053181</v>
      </c>
    </row>
    <row r="16" spans="1:16" x14ac:dyDescent="0.25">
      <c r="A16" s="17"/>
      <c r="B16" s="55">
        <v>10</v>
      </c>
      <c r="C16" s="19" t="s">
        <v>258</v>
      </c>
      <c r="D16" s="20">
        <v>89.953366000000017</v>
      </c>
      <c r="E16" s="21">
        <v>92.850603999999962</v>
      </c>
      <c r="F16" s="21">
        <f t="shared" si="0"/>
        <v>28.037165647226928</v>
      </c>
      <c r="G16" s="21">
        <v>17.713118747226929</v>
      </c>
      <c r="H16" s="21">
        <v>4.8559173299999996</v>
      </c>
      <c r="I16" s="21">
        <v>5.4681295699999994</v>
      </c>
      <c r="J16" s="22">
        <f t="shared" si="1"/>
        <v>0.19077009716842483</v>
      </c>
      <c r="K16" s="22">
        <f t="shared" si="2"/>
        <v>0.24306827424867306</v>
      </c>
      <c r="L16" s="23">
        <f t="shared" si="3"/>
        <v>0.30195997052670698</v>
      </c>
      <c r="M16" s="4"/>
      <c r="N16" t="s">
        <v>257</v>
      </c>
      <c r="O16" s="5">
        <v>13.047076250288175</v>
      </c>
      <c r="P16" s="71">
        <v>0.28524655690458833</v>
      </c>
    </row>
    <row r="17" spans="1:16" x14ac:dyDescent="0.25">
      <c r="A17" s="17"/>
      <c r="B17" s="55">
        <v>11</v>
      </c>
      <c r="C17" s="19" t="s">
        <v>259</v>
      </c>
      <c r="D17" s="20">
        <v>86.65152999999998</v>
      </c>
      <c r="E17" s="21">
        <v>121.57565899999996</v>
      </c>
      <c r="F17" s="21">
        <f t="shared" si="0"/>
        <v>39.287279218580721</v>
      </c>
      <c r="G17" s="21">
        <v>22.34141872858072</v>
      </c>
      <c r="H17" s="21">
        <v>9.5521351400000007</v>
      </c>
      <c r="I17" s="21">
        <v>7.3937253500000004</v>
      </c>
      <c r="J17" s="22">
        <f t="shared" si="1"/>
        <v>0.18376555728627164</v>
      </c>
      <c r="K17" s="22">
        <f t="shared" si="2"/>
        <v>0.26233502767672212</v>
      </c>
      <c r="L17" s="23">
        <f t="shared" si="3"/>
        <v>0.32315086376443769</v>
      </c>
      <c r="M17" s="4"/>
      <c r="N17" t="s">
        <v>255</v>
      </c>
      <c r="O17" s="5">
        <v>20.231181377881839</v>
      </c>
      <c r="P17" s="71">
        <v>0.26837075787392145</v>
      </c>
    </row>
    <row r="18" spans="1:16" x14ac:dyDescent="0.25">
      <c r="A18" s="17"/>
      <c r="B18" s="55">
        <v>12</v>
      </c>
      <c r="C18" s="19" t="s">
        <v>260</v>
      </c>
      <c r="D18" s="20">
        <v>62.106497000000019</v>
      </c>
      <c r="E18" s="21">
        <v>79.34538400000001</v>
      </c>
      <c r="F18" s="21">
        <f t="shared" si="0"/>
        <v>20.176486080927656</v>
      </c>
      <c r="G18" s="21">
        <v>11.292905370927656</v>
      </c>
      <c r="H18" s="21">
        <v>4.691925920000001</v>
      </c>
      <c r="I18" s="21">
        <v>4.1916547900000003</v>
      </c>
      <c r="J18" s="22">
        <f t="shared" si="1"/>
        <v>0.14232592750357922</v>
      </c>
      <c r="K18" s="22">
        <f t="shared" si="2"/>
        <v>0.2014588686208596</v>
      </c>
      <c r="L18" s="23">
        <f t="shared" si="3"/>
        <v>0.2542868288459938</v>
      </c>
      <c r="M18" s="4"/>
      <c r="N18" t="s">
        <v>256</v>
      </c>
      <c r="O18" s="5">
        <v>33.580096896197269</v>
      </c>
      <c r="P18" s="71">
        <v>0.25562885927151413</v>
      </c>
    </row>
    <row r="19" spans="1:16" x14ac:dyDescent="0.25">
      <c r="A19" s="17"/>
      <c r="B19" s="55">
        <v>13</v>
      </c>
      <c r="C19" s="19" t="s">
        <v>261</v>
      </c>
      <c r="D19" s="20">
        <v>88.979878999999997</v>
      </c>
      <c r="E19" s="21">
        <v>91.644075000000001</v>
      </c>
      <c r="F19" s="21">
        <f t="shared" si="0"/>
        <v>33.980225762764476</v>
      </c>
      <c r="G19" s="21">
        <v>20.900651892764472</v>
      </c>
      <c r="H19" s="21">
        <v>7.1011456800000001</v>
      </c>
      <c r="I19" s="21">
        <v>5.9784281899999998</v>
      </c>
      <c r="J19" s="22">
        <f t="shared" si="1"/>
        <v>0.22806331879900008</v>
      </c>
      <c r="K19" s="22">
        <f t="shared" si="2"/>
        <v>0.30554945939237721</v>
      </c>
      <c r="L19" s="23">
        <f t="shared" si="3"/>
        <v>0.37078475354532714</v>
      </c>
      <c r="M19" s="4"/>
      <c r="N19" t="s">
        <v>260</v>
      </c>
      <c r="O19" s="5">
        <v>20.176486080927656</v>
      </c>
      <c r="P19" s="71">
        <v>0.2542868288459938</v>
      </c>
    </row>
    <row r="20" spans="1:16" x14ac:dyDescent="0.25">
      <c r="A20" s="17"/>
      <c r="B20" s="55">
        <v>14</v>
      </c>
      <c r="C20" s="19" t="s">
        <v>262</v>
      </c>
      <c r="D20" s="20">
        <v>88.071165999999963</v>
      </c>
      <c r="E20" s="21">
        <v>103.56267199999999</v>
      </c>
      <c r="F20" s="21">
        <f t="shared" si="0"/>
        <v>24.561432275842819</v>
      </c>
      <c r="G20" s="21">
        <v>13.604161175842819</v>
      </c>
      <c r="H20" s="21">
        <v>5.7204265300000001</v>
      </c>
      <c r="I20" s="21">
        <v>5.2368445699999997</v>
      </c>
      <c r="J20" s="22">
        <f t="shared" si="1"/>
        <v>0.13136162782515712</v>
      </c>
      <c r="K20" s="22">
        <f t="shared" si="2"/>
        <v>0.18659800227868611</v>
      </c>
      <c r="L20" s="23">
        <f t="shared" si="3"/>
        <v>0.23716491474691595</v>
      </c>
      <c r="M20" s="4"/>
      <c r="N20" t="s">
        <v>249</v>
      </c>
      <c r="O20" s="5">
        <v>8.3152309148568744</v>
      </c>
      <c r="P20" s="71">
        <v>0.25039401452536675</v>
      </c>
    </row>
    <row r="21" spans="1:16" x14ac:dyDescent="0.25">
      <c r="A21" s="17"/>
      <c r="B21" s="55">
        <v>15</v>
      </c>
      <c r="C21" s="19" t="s">
        <v>263</v>
      </c>
      <c r="D21" s="20">
        <v>703.40590400000031</v>
      </c>
      <c r="E21" s="21">
        <v>733.05538299999944</v>
      </c>
      <c r="F21" s="21">
        <f t="shared" si="0"/>
        <v>211.21398122431108</v>
      </c>
      <c r="G21" s="21">
        <v>123.70567275431108</v>
      </c>
      <c r="H21" s="21">
        <v>45.466920929999979</v>
      </c>
      <c r="I21" s="21">
        <v>42.041387540000024</v>
      </c>
      <c r="J21" s="22">
        <f t="shared" si="1"/>
        <v>0.16875351525017199</v>
      </c>
      <c r="K21" s="22">
        <f t="shared" si="2"/>
        <v>0.23077737045184646</v>
      </c>
      <c r="L21" s="23">
        <f t="shared" si="3"/>
        <v>0.28812827260053181</v>
      </c>
      <c r="M21" s="4"/>
      <c r="N21" t="s">
        <v>262</v>
      </c>
      <c r="O21" s="5">
        <v>24.561432275842819</v>
      </c>
      <c r="P21" s="71">
        <v>0.23716491474691595</v>
      </c>
    </row>
    <row r="22" spans="1:16" x14ac:dyDescent="0.25">
      <c r="A22" s="17"/>
      <c r="B22" s="55">
        <v>16</v>
      </c>
      <c r="C22" s="19" t="s">
        <v>264</v>
      </c>
      <c r="D22" s="20">
        <v>55.887765999999978</v>
      </c>
      <c r="E22" s="21">
        <v>64.452098000000035</v>
      </c>
      <c r="F22" s="21">
        <f t="shared" si="0"/>
        <v>21.082778541319474</v>
      </c>
      <c r="G22" s="21">
        <v>13.314510981319472</v>
      </c>
      <c r="H22" s="21">
        <v>3.7863105299999997</v>
      </c>
      <c r="I22" s="21">
        <v>3.9819570299999998</v>
      </c>
      <c r="J22" s="22">
        <f t="shared" si="1"/>
        <v>0.20657994688271381</v>
      </c>
      <c r="K22" s="22">
        <f t="shared" si="2"/>
        <v>0.26532606450327595</v>
      </c>
      <c r="L22" s="23">
        <f t="shared" si="3"/>
        <v>0.32710771558312129</v>
      </c>
      <c r="M22" s="4"/>
      <c r="N22" t="s">
        <v>269</v>
      </c>
      <c r="O22" s="5">
        <v>36.111707397930871</v>
      </c>
      <c r="P22" s="71">
        <v>0.22488633438103164</v>
      </c>
    </row>
    <row r="23" spans="1:16" x14ac:dyDescent="0.25">
      <c r="A23" s="17"/>
      <c r="B23" s="55">
        <v>17</v>
      </c>
      <c r="C23" s="19" t="s">
        <v>265</v>
      </c>
      <c r="D23" s="20">
        <v>26.163712999999994</v>
      </c>
      <c r="E23" s="21">
        <v>32.738269999999993</v>
      </c>
      <c r="F23" s="21">
        <f t="shared" si="0"/>
        <v>5.4992828100764983</v>
      </c>
      <c r="G23" s="21">
        <v>3.2966545700764982</v>
      </c>
      <c r="H23" s="21">
        <v>0.94437391999999998</v>
      </c>
      <c r="I23" s="21">
        <v>1.2582543199999998</v>
      </c>
      <c r="J23" s="22">
        <f t="shared" si="1"/>
        <v>0.10069727478197531</v>
      </c>
      <c r="K23" s="22">
        <f t="shared" si="2"/>
        <v>0.12954345144311227</v>
      </c>
      <c r="L23" s="23">
        <f t="shared" si="3"/>
        <v>0.16797719641497549</v>
      </c>
      <c r="M23" s="4"/>
      <c r="N23" t="s">
        <v>273</v>
      </c>
      <c r="O23" s="5">
        <v>12.89419861643392</v>
      </c>
      <c r="P23" s="71">
        <v>0.21770195599904893</v>
      </c>
    </row>
    <row r="24" spans="1:16" x14ac:dyDescent="0.25">
      <c r="A24" s="17"/>
      <c r="B24" s="55">
        <v>18</v>
      </c>
      <c r="C24" s="19" t="s">
        <v>266</v>
      </c>
      <c r="D24" s="20">
        <v>13.404956</v>
      </c>
      <c r="E24" s="21">
        <v>46.27177600000001</v>
      </c>
      <c r="F24" s="21">
        <f t="shared" si="0"/>
        <v>2.8113065258403367</v>
      </c>
      <c r="G24" s="21">
        <v>0.94660505584033672</v>
      </c>
      <c r="H24" s="21">
        <v>0.82126080000000001</v>
      </c>
      <c r="I24" s="21">
        <v>1.0434406699999998</v>
      </c>
      <c r="J24" s="22">
        <f t="shared" si="1"/>
        <v>2.0457504285989293E-2</v>
      </c>
      <c r="K24" s="22">
        <f t="shared" si="2"/>
        <v>3.8206137923911469E-2</v>
      </c>
      <c r="L24" s="23">
        <f t="shared" si="3"/>
        <v>6.0756399880573769E-2</v>
      </c>
      <c r="M24" s="4"/>
      <c r="N24" t="s">
        <v>250</v>
      </c>
      <c r="O24" s="5">
        <v>16.857012513908643</v>
      </c>
      <c r="P24" s="71">
        <v>0.20909709386524503</v>
      </c>
    </row>
    <row r="25" spans="1:16" x14ac:dyDescent="0.25">
      <c r="A25" s="17"/>
      <c r="B25" s="55">
        <v>19</v>
      </c>
      <c r="C25" s="19" t="s">
        <v>267</v>
      </c>
      <c r="D25" s="20">
        <v>41.116135999999983</v>
      </c>
      <c r="E25" s="21">
        <v>66.832286999999994</v>
      </c>
      <c r="F25" s="21">
        <f t="shared" si="0"/>
        <v>13.357028912501793</v>
      </c>
      <c r="G25" s="21">
        <v>7.2873298625017924</v>
      </c>
      <c r="H25" s="21">
        <v>2.6252484200000006</v>
      </c>
      <c r="I25" s="21">
        <v>3.4444506300000004</v>
      </c>
      <c r="J25" s="22">
        <f t="shared" si="1"/>
        <v>0.10903906165147084</v>
      </c>
      <c r="K25" s="22">
        <f t="shared" si="2"/>
        <v>0.14832020161904369</v>
      </c>
      <c r="L25" s="23">
        <f t="shared" si="3"/>
        <v>0.19985892316541246</v>
      </c>
      <c r="M25" s="4"/>
      <c r="N25" t="s">
        <v>267</v>
      </c>
      <c r="O25" s="5">
        <v>13.357028912501793</v>
      </c>
      <c r="P25" s="71">
        <v>0.19985892316541246</v>
      </c>
    </row>
    <row r="26" spans="1:16" x14ac:dyDescent="0.25">
      <c r="A26" s="17"/>
      <c r="B26" s="55">
        <v>20</v>
      </c>
      <c r="C26" s="19" t="s">
        <v>268</v>
      </c>
      <c r="D26" s="20">
        <v>75.038305999999992</v>
      </c>
      <c r="E26" s="21">
        <v>88.795759000000004</v>
      </c>
      <c r="F26" s="21">
        <f t="shared" si="0"/>
        <v>32.708124780932437</v>
      </c>
      <c r="G26" s="21">
        <v>18.855963580932439</v>
      </c>
      <c r="H26" s="21">
        <v>7.2942104300000006</v>
      </c>
      <c r="I26" s="21">
        <v>6.5579507700000006</v>
      </c>
      <c r="J26" s="22">
        <f t="shared" si="1"/>
        <v>0.21235207394232014</v>
      </c>
      <c r="K26" s="22">
        <f t="shared" si="2"/>
        <v>0.29449800649749991</v>
      </c>
      <c r="L26" s="23">
        <f t="shared" si="3"/>
        <v>0.36835233066629269</v>
      </c>
      <c r="M26" s="4"/>
      <c r="N26" t="s">
        <v>253</v>
      </c>
      <c r="O26" s="5">
        <v>21.141509283129974</v>
      </c>
      <c r="P26" s="71">
        <v>0.1874215857172995</v>
      </c>
    </row>
    <row r="27" spans="1:16" x14ac:dyDescent="0.25">
      <c r="A27" s="17"/>
      <c r="B27" s="55">
        <v>21</v>
      </c>
      <c r="C27" s="19" t="s">
        <v>269</v>
      </c>
      <c r="D27" s="20">
        <v>134.93919700000004</v>
      </c>
      <c r="E27" s="21">
        <v>160.57759799999997</v>
      </c>
      <c r="F27" s="21">
        <f t="shared" si="0"/>
        <v>36.111707397930871</v>
      </c>
      <c r="G27" s="21">
        <v>20.063126087930868</v>
      </c>
      <c r="H27" s="21">
        <v>7.6878454200000013</v>
      </c>
      <c r="I27" s="21">
        <v>8.3607358900000008</v>
      </c>
      <c r="J27" s="22">
        <f t="shared" si="1"/>
        <v>0.12494349359946755</v>
      </c>
      <c r="K27" s="22">
        <f t="shared" si="2"/>
        <v>0.17281969498591501</v>
      </c>
      <c r="L27" s="23">
        <f t="shared" si="3"/>
        <v>0.22488633438103164</v>
      </c>
      <c r="M27" s="4"/>
      <c r="N27" t="s">
        <v>254</v>
      </c>
      <c r="O27" s="5">
        <v>17.674954798674779</v>
      </c>
      <c r="P27" s="71">
        <v>0.18442131613565943</v>
      </c>
    </row>
    <row r="28" spans="1:16" x14ac:dyDescent="0.25">
      <c r="A28" s="17"/>
      <c r="B28" s="55">
        <v>22</v>
      </c>
      <c r="C28" s="19" t="s">
        <v>270</v>
      </c>
      <c r="D28" s="20">
        <v>47.117866000000006</v>
      </c>
      <c r="E28" s="21">
        <v>48.099531000000006</v>
      </c>
      <c r="F28" s="21">
        <f t="shared" si="0"/>
        <v>8.1647072809728538</v>
      </c>
      <c r="G28" s="21">
        <v>4.6309649709728546</v>
      </c>
      <c r="H28" s="21">
        <v>1.53871534</v>
      </c>
      <c r="I28" s="21">
        <v>1.9950269700000001</v>
      </c>
      <c r="J28" s="22">
        <f t="shared" si="1"/>
        <v>9.6278796792693341E-2</v>
      </c>
      <c r="K28" s="22">
        <f t="shared" si="2"/>
        <v>0.12826903262264353</v>
      </c>
      <c r="L28" s="23">
        <f t="shared" si="3"/>
        <v>0.16974608922845533</v>
      </c>
      <c r="M28" s="4"/>
      <c r="N28" t="s">
        <v>270</v>
      </c>
      <c r="O28" s="5">
        <v>8.1647072809728538</v>
      </c>
      <c r="P28" s="71">
        <v>0.16974608922845533</v>
      </c>
    </row>
    <row r="29" spans="1:16" x14ac:dyDescent="0.25">
      <c r="A29" s="17"/>
      <c r="B29" s="55">
        <v>23</v>
      </c>
      <c r="C29" s="19" t="s">
        <v>271</v>
      </c>
      <c r="D29" s="20">
        <v>44.533156999999996</v>
      </c>
      <c r="E29" s="21">
        <v>48.302408999999997</v>
      </c>
      <c r="F29" s="21">
        <f t="shared" si="0"/>
        <v>14.874003845094277</v>
      </c>
      <c r="G29" s="21">
        <v>8.8788723950942767</v>
      </c>
      <c r="H29" s="21">
        <v>3.31249064</v>
      </c>
      <c r="I29" s="21">
        <v>2.6826408100000005</v>
      </c>
      <c r="J29" s="22">
        <f t="shared" si="1"/>
        <v>0.18381841773345667</v>
      </c>
      <c r="K29" s="22">
        <f t="shared" si="2"/>
        <v>0.25239658409364796</v>
      </c>
      <c r="L29" s="23">
        <f t="shared" si="3"/>
        <v>0.30793503166879893</v>
      </c>
      <c r="M29" s="4"/>
      <c r="N29" t="s">
        <v>265</v>
      </c>
      <c r="O29" s="5">
        <v>5.4992828100764983</v>
      </c>
      <c r="P29" s="71">
        <v>0.16797719641497549</v>
      </c>
    </row>
    <row r="30" spans="1:16" x14ac:dyDescent="0.25">
      <c r="A30" s="17"/>
      <c r="B30" s="55">
        <v>24</v>
      </c>
      <c r="C30" s="19" t="s">
        <v>272</v>
      </c>
      <c r="D30" s="20">
        <v>47.344181999999989</v>
      </c>
      <c r="E30" s="21">
        <v>53.509941999999995</v>
      </c>
      <c r="F30" s="21">
        <f t="shared" si="0"/>
        <v>17.657170665644212</v>
      </c>
      <c r="G30" s="21">
        <v>8.519272295644214</v>
      </c>
      <c r="H30" s="21">
        <v>3.856631699999999</v>
      </c>
      <c r="I30" s="21">
        <v>5.2812666699999999</v>
      </c>
      <c r="J30" s="22">
        <f t="shared" si="1"/>
        <v>0.15920914837927155</v>
      </c>
      <c r="K30" s="22">
        <f t="shared" si="2"/>
        <v>0.23128232872396337</v>
      </c>
      <c r="L30" s="23">
        <f t="shared" si="3"/>
        <v>0.32997925255916394</v>
      </c>
      <c r="M30" s="4"/>
      <c r="N30" t="s">
        <v>251</v>
      </c>
      <c r="O30" s="5">
        <v>5.8379568320301711</v>
      </c>
      <c r="P30" s="71">
        <v>0.13579926663736902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34.334357999999987</v>
      </c>
      <c r="E31" s="28">
        <v>59.228675999999979</v>
      </c>
      <c r="F31" s="28">
        <f t="shared" si="0"/>
        <v>12.89419861643392</v>
      </c>
      <c r="G31" s="28">
        <v>6.8352862064339206</v>
      </c>
      <c r="H31" s="28">
        <v>3.69687688</v>
      </c>
      <c r="I31" s="28">
        <v>2.36203553</v>
      </c>
      <c r="J31" s="29">
        <f t="shared" si="1"/>
        <v>0.11540501439596459</v>
      </c>
      <c r="K31" s="29">
        <f t="shared" si="2"/>
        <v>0.17782202469685332</v>
      </c>
      <c r="L31" s="30">
        <f t="shared" si="3"/>
        <v>0.21770195599904893</v>
      </c>
      <c r="M31" s="4"/>
      <c r="N31" t="s">
        <v>266</v>
      </c>
      <c r="O31" s="5">
        <v>2.8113065258403367</v>
      </c>
      <c r="P31" s="71">
        <v>6.0756399880573769E-2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9" width="0" hidden="1" customWidth="1"/>
  </cols>
  <sheetData>
    <row r="1" spans="1:13" ht="15.75" x14ac:dyDescent="0.25">
      <c r="A1" s="50">
        <v>66</v>
      </c>
      <c r="B1" s="49" t="s">
        <v>41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1053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2199.1120099999998</v>
      </c>
      <c r="E6" s="14">
        <v>2622.5428969999994</v>
      </c>
      <c r="F6" s="14">
        <v>694.60790859456426</v>
      </c>
      <c r="G6" s="14">
        <v>398.25718512456427</v>
      </c>
      <c r="H6" s="14">
        <v>151.94730250999999</v>
      </c>
      <c r="I6" s="14">
        <v>144.40342096000006</v>
      </c>
      <c r="J6" s="15">
        <v>0.15185916904548707</v>
      </c>
      <c r="K6" s="15">
        <v>0.20979808881828343</v>
      </c>
      <c r="L6" s="16">
        <v>0.26486045638725142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1728.9160649999997</v>
      </c>
      <c r="E7" s="38">
        <f ca="1">SUM(E8:OFFSET(E6,MATCH("PROYECTOS",$A$8:$A$50,0),0))</f>
        <v>1853.5960959999993</v>
      </c>
      <c r="F7" s="38">
        <f ca="1">SUM(F8:OFFSET(F6,MATCH("PROYECTOS",$A$8:$A$50,0),0))</f>
        <v>588.04569648967015</v>
      </c>
      <c r="G7" s="38">
        <f ca="1">SUM(G8:OFFSET(G6,MATCH("PROYECTOS",$A$8:$A$50,0),0))</f>
        <v>340.73535996967024</v>
      </c>
      <c r="H7" s="38">
        <f ca="1">SUM(H8:OFFSET(H6,MATCH("PROYECTOS",$A$8:$A$50,0),0))</f>
        <v>126.12793939999989</v>
      </c>
      <c r="I7" s="38">
        <f ca="1">SUM(I8:OFFSET(I6,MATCH("PROYECTOS",$A$8:$A$50,0),0))</f>
        <v>121.18239712000002</v>
      </c>
      <c r="J7" s="39">
        <f ca="1">IFERROR(G7/E7,0)</f>
        <v>0.18382395210313951</v>
      </c>
      <c r="K7" s="39">
        <f ca="1">IFERROR(SUM(G7,H7)/E7,0)</f>
        <v>0.25186894835241946</v>
      </c>
      <c r="L7" s="40">
        <f ca="1">IFERROR(SUM(G7,H7,I7)/E7,0)</f>
        <v>0.31724586481308081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1508.9335389999997</v>
      </c>
      <c r="E8" s="21">
        <v>1546.9066449999993</v>
      </c>
      <c r="F8" s="21">
        <f t="shared" ref="F8:F13" si="0">SUM(G8,H8,I8)</f>
        <v>554.37305096001444</v>
      </c>
      <c r="G8" s="21">
        <v>324.04476430001449</v>
      </c>
      <c r="H8" s="21">
        <v>115.63212610999989</v>
      </c>
      <c r="I8" s="21">
        <v>114.69616055000002</v>
      </c>
      <c r="J8" s="22">
        <f t="shared" ref="J8:J14" si="1">IFERROR(G8/E8,0)</f>
        <v>0.20947919859767272</v>
      </c>
      <c r="K8" s="22">
        <f t="shared" ref="K8:K14" si="2">IFERROR(SUM(G8,H8)/E8,0)</f>
        <v>0.28422975092334324</v>
      </c>
      <c r="L8" s="23">
        <f t="shared" ref="L8:L14" si="3">IFERROR(SUM(G8,H8,I8)/E8,0)</f>
        <v>0.35837524698202761</v>
      </c>
      <c r="M8" s="4"/>
    </row>
    <row r="9" spans="1:13" ht="38.25" x14ac:dyDescent="0.25">
      <c r="A9" s="17"/>
      <c r="B9" s="19">
        <v>3000402</v>
      </c>
      <c r="C9" s="19" t="s">
        <v>1055</v>
      </c>
      <c r="D9" s="20">
        <v>35.860388999999998</v>
      </c>
      <c r="E9" s="21">
        <v>38.990932000000001</v>
      </c>
      <c r="F9" s="21">
        <f t="shared" si="0"/>
        <v>12.292127246427398</v>
      </c>
      <c r="G9" s="21">
        <v>6.6357309064273977</v>
      </c>
      <c r="H9" s="21">
        <v>3.8968838000000012</v>
      </c>
      <c r="I9" s="21">
        <v>1.7595125399999998</v>
      </c>
      <c r="J9" s="22">
        <f t="shared" si="1"/>
        <v>0.17018651686570091</v>
      </c>
      <c r="K9" s="22">
        <f t="shared" si="2"/>
        <v>0.2701298524084369</v>
      </c>
      <c r="L9" s="23">
        <f t="shared" si="3"/>
        <v>0.31525605098199239</v>
      </c>
      <c r="M9" s="4"/>
    </row>
    <row r="10" spans="1:13" ht="38.25" x14ac:dyDescent="0.25">
      <c r="A10" s="17"/>
      <c r="B10" s="19">
        <v>3000403</v>
      </c>
      <c r="C10" s="19" t="s">
        <v>1056</v>
      </c>
      <c r="D10" s="20">
        <v>69.551507000000015</v>
      </c>
      <c r="E10" s="21">
        <v>140.78835999999998</v>
      </c>
      <c r="F10" s="21">
        <f t="shared" si="0"/>
        <v>7.4422035475131141</v>
      </c>
      <c r="G10" s="21">
        <v>3.8173072675131152</v>
      </c>
      <c r="H10" s="21">
        <v>1.8146204599999995</v>
      </c>
      <c r="I10" s="21">
        <v>1.8102758199999995</v>
      </c>
      <c r="J10" s="22">
        <f t="shared" si="1"/>
        <v>2.7113798807750267E-2</v>
      </c>
      <c r="K10" s="22">
        <f t="shared" si="2"/>
        <v>4.0002793750229887E-2</v>
      </c>
      <c r="L10" s="23">
        <f t="shared" si="3"/>
        <v>5.2860929323369596E-2</v>
      </c>
      <c r="M10" s="4"/>
    </row>
    <row r="11" spans="1:13" ht="51" x14ac:dyDescent="0.25">
      <c r="A11" s="17"/>
      <c r="B11" s="19">
        <v>3000404</v>
      </c>
      <c r="C11" s="19" t="s">
        <v>1057</v>
      </c>
      <c r="D11" s="20">
        <v>4.2533220000000007</v>
      </c>
      <c r="E11" s="21">
        <v>5.2728330000000003</v>
      </c>
      <c r="F11" s="21">
        <f t="shared" si="0"/>
        <v>0.39116884002712815</v>
      </c>
      <c r="G11" s="21">
        <v>0.20851261002712818</v>
      </c>
      <c r="H11" s="21">
        <v>0.10249078</v>
      </c>
      <c r="I11" s="21">
        <v>8.0165449999999999E-2</v>
      </c>
      <c r="J11" s="22">
        <f t="shared" si="1"/>
        <v>3.954470206568806E-2</v>
      </c>
      <c r="K11" s="22">
        <f t="shared" si="2"/>
        <v>5.8982218861687474E-2</v>
      </c>
      <c r="L11" s="23">
        <f t="shared" si="3"/>
        <v>7.4185706246931798E-2</v>
      </c>
      <c r="M11" s="4"/>
    </row>
    <row r="12" spans="1:13" ht="38.25" x14ac:dyDescent="0.25">
      <c r="A12" s="17"/>
      <c r="B12" s="19">
        <v>3000405</v>
      </c>
      <c r="C12" s="19" t="s">
        <v>1058</v>
      </c>
      <c r="D12" s="20">
        <v>91.543945999999991</v>
      </c>
      <c r="E12" s="21">
        <v>94.36586299999999</v>
      </c>
      <c r="F12" s="21">
        <f t="shared" si="0"/>
        <v>10.35592740857447</v>
      </c>
      <c r="G12" s="21">
        <v>5.3527738985744691</v>
      </c>
      <c r="H12" s="21">
        <v>2.6328101600000009</v>
      </c>
      <c r="I12" s="21">
        <v>2.3703433500000002</v>
      </c>
      <c r="J12" s="22">
        <f t="shared" si="1"/>
        <v>5.6723625773172547E-2</v>
      </c>
      <c r="K12" s="22">
        <f t="shared" si="2"/>
        <v>8.462365313794111E-2</v>
      </c>
      <c r="L12" s="23">
        <f t="shared" si="3"/>
        <v>0.10974230594992249</v>
      </c>
      <c r="M12" s="4"/>
    </row>
    <row r="13" spans="1:13" ht="25.5" x14ac:dyDescent="0.25">
      <c r="A13" s="17"/>
      <c r="B13" s="19">
        <v>3000406</v>
      </c>
      <c r="C13" s="19" t="s">
        <v>1059</v>
      </c>
      <c r="D13" s="20">
        <v>18.773361999999995</v>
      </c>
      <c r="E13" s="21">
        <v>27.271462999999997</v>
      </c>
      <c r="F13" s="21">
        <f t="shared" si="0"/>
        <v>3.1912184871136393</v>
      </c>
      <c r="G13" s="21">
        <v>0.67627098711363942</v>
      </c>
      <c r="H13" s="21">
        <v>2.0490080900000001</v>
      </c>
      <c r="I13" s="21">
        <v>0.46593940999999994</v>
      </c>
      <c r="J13" s="22">
        <f t="shared" si="1"/>
        <v>2.4797752401975629E-2</v>
      </c>
      <c r="K13" s="22">
        <f t="shared" si="2"/>
        <v>9.9931531986884592E-2</v>
      </c>
      <c r="L13" s="23">
        <f t="shared" si="3"/>
        <v>0.11701676903485668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470.19594500000017</v>
      </c>
      <c r="E14" s="45">
        <f t="shared" ref="E14:I14" ca="1" si="4">OFFSET(E14,-MATCH("PROYECTOS",$A$8:$A$50,0)-1,0)-(OFFSET(E14,-MATCH("PROYECTOS",$A$8:$A$50,0),0))</f>
        <v>768.94680100000005</v>
      </c>
      <c r="F14" s="45">
        <f t="shared" ca="1" si="4"/>
        <v>106.56221210489412</v>
      </c>
      <c r="G14" s="45">
        <f t="shared" ca="1" si="4"/>
        <v>57.521825154894032</v>
      </c>
      <c r="H14" s="45">
        <f t="shared" ca="1" si="4"/>
        <v>25.819363110000097</v>
      </c>
      <c r="I14" s="45">
        <f t="shared" ca="1" si="4"/>
        <v>23.221023840000043</v>
      </c>
      <c r="J14" s="46">
        <f t="shared" ca="1" si="1"/>
        <v>7.4805987982638128E-2</v>
      </c>
      <c r="K14" s="46">
        <f t="shared" ca="1" si="2"/>
        <v>0.10838355547680356</v>
      </c>
      <c r="L14" s="47">
        <f t="shared" ca="1" si="3"/>
        <v>0.13858203450006182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1087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ht="38.25" x14ac:dyDescent="0.25">
      <c r="A20" s="17"/>
      <c r="B20" s="19">
        <v>3000403</v>
      </c>
      <c r="C20" s="19" t="s">
        <v>1056</v>
      </c>
      <c r="D20" s="23">
        <v>5.2860929323369596E-2</v>
      </c>
    </row>
    <row r="21" spans="1:4" ht="51" x14ac:dyDescent="0.25">
      <c r="A21" s="17"/>
      <c r="B21" s="19">
        <v>3000404</v>
      </c>
      <c r="C21" s="19" t="s">
        <v>1057</v>
      </c>
      <c r="D21" s="23">
        <v>7.4185706246931798E-2</v>
      </c>
    </row>
    <row r="22" spans="1:4" ht="38.25" x14ac:dyDescent="0.25">
      <c r="A22" s="17"/>
      <c r="B22" s="19">
        <v>3000405</v>
      </c>
      <c r="C22" s="19" t="s">
        <v>1058</v>
      </c>
      <c r="D22" s="23">
        <v>0.10974230594992249</v>
      </c>
    </row>
    <row r="23" spans="1:4" ht="26.25" thickBot="1" x14ac:dyDescent="0.3">
      <c r="A23" s="24"/>
      <c r="B23" s="26">
        <v>3000406</v>
      </c>
      <c r="C23" s="26" t="s">
        <v>1059</v>
      </c>
      <c r="D23" s="30">
        <v>0.11701676903485668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workbookViewId="0">
      <selection activeCell="G6" sqref="G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66</v>
      </c>
      <c r="B1" s="49" t="s">
        <v>41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1054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2199.1120099999998</v>
      </c>
      <c r="I6" s="14">
        <v>2622.5428969999994</v>
      </c>
      <c r="J6" s="14">
        <v>694.60790859456426</v>
      </c>
      <c r="K6" s="14">
        <v>398.25718512456427</v>
      </c>
      <c r="L6" s="14">
        <v>151.94730250999999</v>
      </c>
      <c r="M6" s="14">
        <v>144.40342096000006</v>
      </c>
      <c r="N6" s="15">
        <v>0.15185916904548707</v>
      </c>
      <c r="O6" s="15">
        <v>0.20979808881828343</v>
      </c>
      <c r="P6" s="16">
        <v>0.26486045638725142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SUM(H8:OFFSET(H6,MATCH("PROYECTOS",$A$8:$A$25,0),0))</f>
        <v>1728.9160650000001</v>
      </c>
      <c r="I7" s="38">
        <f ca="1">SUM(I8:OFFSET(I6,MATCH("PROYECTOS",$A$8:$A$25,0),0))</f>
        <v>1853.596096</v>
      </c>
      <c r="J7" s="38">
        <f ca="1">SUM(J8:OFFSET(J6,MATCH("PROYECTOS",$A$8:$A$25,0),0))</f>
        <v>588.04569648967026</v>
      </c>
      <c r="K7" s="38">
        <f ca="1">SUM(K8:OFFSET(K6,MATCH("PROYECTOS",$A$8:$A$25,0),0))</f>
        <v>340.73535996967024</v>
      </c>
      <c r="L7" s="38">
        <f ca="1">SUM(L8:OFFSET(L6,MATCH("PROYECTOS",$A$8:$A$25,0),0))</f>
        <v>126.12793939999999</v>
      </c>
      <c r="M7" s="38">
        <f ca="1">SUM(M8:OFFSET(M6,MATCH("PROYECTOS",$A$8:$A$25,0),0))</f>
        <v>121.18239712000003</v>
      </c>
      <c r="N7" s="39">
        <f ca="1">IFERROR(K7/I7,0)</f>
        <v>0.18382395210313943</v>
      </c>
      <c r="O7" s="39">
        <f ca="1">IFERROR(SUM(K7,L7)/I7,0)</f>
        <v>0.25186894835241941</v>
      </c>
      <c r="P7" s="40">
        <f ca="1">IFERROR(SUM(K7,L7,M7)/I7,0)</f>
        <v>0.31724586481308076</v>
      </c>
      <c r="Q7" s="64"/>
      <c r="R7" s="38"/>
      <c r="S7" s="40"/>
    </row>
    <row r="8" spans="1:19" ht="25.5" x14ac:dyDescent="0.25">
      <c r="A8" s="17"/>
      <c r="B8" s="19">
        <v>5001353</v>
      </c>
      <c r="C8" s="19" t="s">
        <v>1060</v>
      </c>
      <c r="D8" s="68">
        <v>3000001</v>
      </c>
      <c r="E8" s="19" t="s">
        <v>275</v>
      </c>
      <c r="F8" s="69">
        <v>3</v>
      </c>
      <c r="G8" s="19" t="s">
        <v>1077</v>
      </c>
      <c r="H8" s="20">
        <v>1109.925469</v>
      </c>
      <c r="I8" s="21">
        <v>1125.5658429999999</v>
      </c>
      <c r="J8" s="21">
        <f t="shared" ref="J8:J24" si="0">SUM(K8,L8,M8)</f>
        <v>432.05923144668793</v>
      </c>
      <c r="K8" s="21">
        <v>257.22485259668792</v>
      </c>
      <c r="L8" s="21">
        <v>87.139892599999996</v>
      </c>
      <c r="M8" s="21">
        <v>87.694486250000026</v>
      </c>
      <c r="N8" s="22">
        <f t="shared" ref="N8:N25" si="1">IFERROR(K8/I8,0)</f>
        <v>0.22852936964673684</v>
      </c>
      <c r="O8" s="22">
        <f t="shared" ref="O8:O25" si="2">IFERROR(SUM(K8,L8)/I8,0)</f>
        <v>0.30594811253230964</v>
      </c>
      <c r="P8" s="23">
        <f t="shared" ref="P8:P25" si="3">IFERROR(SUM(K8,L8,M8)/I8,0)</f>
        <v>0.38385957972490464</v>
      </c>
      <c r="Q8" s="70">
        <v>18748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5001549</v>
      </c>
      <c r="C9" s="19" t="s">
        <v>1061</v>
      </c>
      <c r="D9" s="68">
        <v>3000001</v>
      </c>
      <c r="E9" s="19" t="s">
        <v>275</v>
      </c>
      <c r="F9" s="69">
        <v>1</v>
      </c>
      <c r="G9" s="19" t="s">
        <v>531</v>
      </c>
      <c r="H9" s="20">
        <v>285.20943899999997</v>
      </c>
      <c r="I9" s="21">
        <v>306.560767</v>
      </c>
      <c r="J9" s="21">
        <f t="shared" si="0"/>
        <v>103.63747492110704</v>
      </c>
      <c r="K9" s="21">
        <v>57.96097902110705</v>
      </c>
      <c r="L9" s="21">
        <v>24.367848179999996</v>
      </c>
      <c r="M9" s="21">
        <v>21.308647719999996</v>
      </c>
      <c r="N9" s="22">
        <f t="shared" si="1"/>
        <v>0.18906848253386269</v>
      </c>
      <c r="O9" s="22">
        <f t="shared" si="2"/>
        <v>0.26855630616655862</v>
      </c>
      <c r="P9" s="23">
        <f t="shared" si="3"/>
        <v>0.33806503009273542</v>
      </c>
      <c r="Q9" s="70">
        <v>26</v>
      </c>
      <c r="R9" s="21">
        <v>0</v>
      </c>
      <c r="S9" s="23">
        <f t="shared" ref="S9:S24" si="4">IFERROR(R9/Q9,0)</f>
        <v>0</v>
      </c>
    </row>
    <row r="10" spans="1:19" x14ac:dyDescent="0.25">
      <c r="A10" s="17"/>
      <c r="B10" s="19">
        <v>5001550</v>
      </c>
      <c r="C10" s="19" t="s">
        <v>1062</v>
      </c>
      <c r="D10" s="68">
        <v>3000001</v>
      </c>
      <c r="E10" s="19" t="s">
        <v>275</v>
      </c>
      <c r="F10" s="69">
        <v>101</v>
      </c>
      <c r="G10" s="19" t="s">
        <v>1078</v>
      </c>
      <c r="H10" s="20">
        <v>73.596051000000003</v>
      </c>
      <c r="I10" s="21">
        <v>73.563145000000006</v>
      </c>
      <c r="J10" s="21">
        <f t="shared" si="0"/>
        <v>10.346109628298029</v>
      </c>
      <c r="K10" s="21">
        <v>4.7290297982980292</v>
      </c>
      <c r="L10" s="21">
        <v>1.9264177700000005</v>
      </c>
      <c r="M10" s="21">
        <v>3.6906620599999993</v>
      </c>
      <c r="N10" s="22">
        <f t="shared" si="1"/>
        <v>6.4285312955258078E-2</v>
      </c>
      <c r="O10" s="22">
        <f t="shared" si="2"/>
        <v>9.0472580642086867E-2</v>
      </c>
      <c r="P10" s="23">
        <f t="shared" si="3"/>
        <v>0.14064256807261338</v>
      </c>
      <c r="Q10" s="70">
        <v>69150</v>
      </c>
      <c r="R10" s="21">
        <v>0</v>
      </c>
      <c r="S10" s="23">
        <f t="shared" si="4"/>
        <v>0</v>
      </c>
    </row>
    <row r="11" spans="1:19" x14ac:dyDescent="0.25">
      <c r="A11" s="17"/>
      <c r="B11" s="19">
        <v>5001551</v>
      </c>
      <c r="C11" s="19" t="s">
        <v>1063</v>
      </c>
      <c r="D11" s="68">
        <v>3000001</v>
      </c>
      <c r="E11" s="19" t="s">
        <v>275</v>
      </c>
      <c r="F11" s="69">
        <v>6</v>
      </c>
      <c r="G11" s="19" t="s">
        <v>634</v>
      </c>
      <c r="H11" s="20">
        <v>16.061502999999998</v>
      </c>
      <c r="I11" s="21">
        <v>15.981767000000005</v>
      </c>
      <c r="J11" s="21">
        <f t="shared" si="0"/>
        <v>2.9341444229701534</v>
      </c>
      <c r="K11" s="21">
        <v>1.2848687329701534</v>
      </c>
      <c r="L11" s="21">
        <v>1.0061172600000001</v>
      </c>
      <c r="M11" s="21">
        <v>0.64315843000000006</v>
      </c>
      <c r="N11" s="22">
        <f t="shared" si="1"/>
        <v>8.0395911977076934E-2</v>
      </c>
      <c r="O11" s="22">
        <f t="shared" si="2"/>
        <v>0.14334998082315631</v>
      </c>
      <c r="P11" s="23">
        <f t="shared" si="3"/>
        <v>0.1835932424099383</v>
      </c>
      <c r="Q11" s="70">
        <v>2500</v>
      </c>
      <c r="R11" s="21">
        <v>0</v>
      </c>
      <c r="S11" s="23">
        <f t="shared" si="4"/>
        <v>0</v>
      </c>
    </row>
    <row r="12" spans="1:19" x14ac:dyDescent="0.25">
      <c r="A12" s="17"/>
      <c r="B12" s="19">
        <v>5001552</v>
      </c>
      <c r="C12" s="19" t="s">
        <v>1064</v>
      </c>
      <c r="D12" s="68">
        <v>3000001</v>
      </c>
      <c r="E12" s="19" t="s">
        <v>275</v>
      </c>
      <c r="F12" s="69">
        <v>3</v>
      </c>
      <c r="G12" s="19" t="s">
        <v>1077</v>
      </c>
      <c r="H12" s="20">
        <v>2.662004</v>
      </c>
      <c r="I12" s="21">
        <v>2.723392</v>
      </c>
      <c r="J12" s="21">
        <f t="shared" si="0"/>
        <v>0.51241701074306001</v>
      </c>
      <c r="K12" s="21">
        <v>0.15952561074306004</v>
      </c>
      <c r="L12" s="21">
        <v>8.5699929999999994E-2</v>
      </c>
      <c r="M12" s="21">
        <v>0.26719146999999999</v>
      </c>
      <c r="N12" s="22">
        <f t="shared" si="1"/>
        <v>5.8576073787049397E-2</v>
      </c>
      <c r="O12" s="22">
        <f t="shared" si="2"/>
        <v>9.0044158440305333E-2</v>
      </c>
      <c r="P12" s="23">
        <f t="shared" si="3"/>
        <v>0.18815396782507257</v>
      </c>
      <c r="Q12" s="70">
        <v>50</v>
      </c>
      <c r="R12" s="21">
        <v>0</v>
      </c>
      <c r="S12" s="23">
        <f t="shared" si="4"/>
        <v>0</v>
      </c>
    </row>
    <row r="13" spans="1:19" x14ac:dyDescent="0.25">
      <c r="A13" s="17"/>
      <c r="B13" s="19">
        <v>5001553</v>
      </c>
      <c r="C13" s="19" t="s">
        <v>1065</v>
      </c>
      <c r="D13" s="68">
        <v>3000001</v>
      </c>
      <c r="E13" s="19" t="s">
        <v>275</v>
      </c>
      <c r="F13" s="69">
        <v>152</v>
      </c>
      <c r="G13" s="19" t="s">
        <v>1079</v>
      </c>
      <c r="H13" s="20">
        <v>21.479072999999993</v>
      </c>
      <c r="I13" s="21">
        <v>22.511730999999997</v>
      </c>
      <c r="J13" s="21">
        <f t="shared" si="0"/>
        <v>4.8836735302082754</v>
      </c>
      <c r="K13" s="21">
        <v>2.685508540208275</v>
      </c>
      <c r="L13" s="21">
        <v>1.1061503699999999</v>
      </c>
      <c r="M13" s="21">
        <v>1.0920146200000003</v>
      </c>
      <c r="N13" s="22">
        <f t="shared" si="1"/>
        <v>0.11929373801633802</v>
      </c>
      <c r="O13" s="22">
        <f t="shared" si="2"/>
        <v>0.16843035794130071</v>
      </c>
      <c r="P13" s="23">
        <f t="shared" si="3"/>
        <v>0.21693904969850059</v>
      </c>
      <c r="Q13" s="70">
        <v>292500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5003195</v>
      </c>
      <c r="C14" s="19" t="s">
        <v>1066</v>
      </c>
      <c r="D14" s="68">
        <v>3000402</v>
      </c>
      <c r="E14" s="19" t="s">
        <v>1055</v>
      </c>
      <c r="F14" s="69">
        <v>3</v>
      </c>
      <c r="G14" s="19" t="s">
        <v>1077</v>
      </c>
      <c r="H14" s="20">
        <v>29.904519999999994</v>
      </c>
      <c r="I14" s="21">
        <v>33.034274999999994</v>
      </c>
      <c r="J14" s="21">
        <f t="shared" si="0"/>
        <v>11.31171325064723</v>
      </c>
      <c r="K14" s="21">
        <v>6.2072842106472308</v>
      </c>
      <c r="L14" s="21">
        <v>3.6558663300000003</v>
      </c>
      <c r="M14" s="21">
        <v>1.4485627099999998</v>
      </c>
      <c r="N14" s="22">
        <f t="shared" si="1"/>
        <v>0.1879043572364531</v>
      </c>
      <c r="O14" s="22">
        <f t="shared" si="2"/>
        <v>0.2985732406915918</v>
      </c>
      <c r="P14" s="23">
        <f t="shared" si="3"/>
        <v>0.34242353587742524</v>
      </c>
      <c r="Q14" s="70">
        <v>2600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5003196</v>
      </c>
      <c r="C15" s="19" t="s">
        <v>1067</v>
      </c>
      <c r="D15" s="68">
        <v>3000402</v>
      </c>
      <c r="E15" s="19" t="s">
        <v>1055</v>
      </c>
      <c r="F15" s="69">
        <v>3</v>
      </c>
      <c r="G15" s="19" t="s">
        <v>1077</v>
      </c>
      <c r="H15" s="20">
        <v>5.9558690000000007</v>
      </c>
      <c r="I15" s="21">
        <v>5.9566570000000016</v>
      </c>
      <c r="J15" s="21">
        <f t="shared" si="0"/>
        <v>0.98041399578016697</v>
      </c>
      <c r="K15" s="21">
        <v>0.42844669578016692</v>
      </c>
      <c r="L15" s="21">
        <v>0.24101746999999998</v>
      </c>
      <c r="M15" s="21">
        <v>0.31094983000000004</v>
      </c>
      <c r="N15" s="22">
        <f t="shared" si="1"/>
        <v>7.1927373991849258E-2</v>
      </c>
      <c r="O15" s="22">
        <f t="shared" si="2"/>
        <v>0.11238924211687305</v>
      </c>
      <c r="P15" s="23">
        <f t="shared" si="3"/>
        <v>0.16459131284211373</v>
      </c>
      <c r="Q15" s="70">
        <v>2600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5003197</v>
      </c>
      <c r="C16" s="19" t="s">
        <v>1068</v>
      </c>
      <c r="D16" s="68">
        <v>3000403</v>
      </c>
      <c r="E16" s="19" t="s">
        <v>1056</v>
      </c>
      <c r="F16" s="69">
        <v>240</v>
      </c>
      <c r="G16" s="19" t="s">
        <v>1080</v>
      </c>
      <c r="H16" s="20">
        <v>6.5882829999999988</v>
      </c>
      <c r="I16" s="21">
        <v>8.2902340000000017</v>
      </c>
      <c r="J16" s="21">
        <f t="shared" si="0"/>
        <v>0.70223685984937534</v>
      </c>
      <c r="K16" s="21">
        <v>0.37315644984937535</v>
      </c>
      <c r="L16" s="21">
        <v>0.16576296999999998</v>
      </c>
      <c r="M16" s="21">
        <v>0.16331744000000004</v>
      </c>
      <c r="N16" s="22">
        <f t="shared" si="1"/>
        <v>4.5011570222188574E-2</v>
      </c>
      <c r="O16" s="22">
        <f t="shared" si="2"/>
        <v>6.5006539001115679E-2</v>
      </c>
      <c r="P16" s="23">
        <f t="shared" si="3"/>
        <v>8.4706518519184759E-2</v>
      </c>
      <c r="Q16" s="70">
        <v>60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5003198</v>
      </c>
      <c r="C17" s="19" t="s">
        <v>1069</v>
      </c>
      <c r="D17" s="68">
        <v>3000403</v>
      </c>
      <c r="E17" s="19" t="s">
        <v>1056</v>
      </c>
      <c r="F17" s="69">
        <v>240</v>
      </c>
      <c r="G17" s="19" t="s">
        <v>1080</v>
      </c>
      <c r="H17" s="20">
        <v>4.5880889999999992</v>
      </c>
      <c r="I17" s="21">
        <v>5.3585920000000007</v>
      </c>
      <c r="J17" s="21">
        <f t="shared" si="0"/>
        <v>0.54999402128698283</v>
      </c>
      <c r="K17" s="21">
        <v>0.32799350128698279</v>
      </c>
      <c r="L17" s="21">
        <v>0.13014809999999999</v>
      </c>
      <c r="M17" s="21">
        <v>9.1852420000000004E-2</v>
      </c>
      <c r="N17" s="22">
        <f t="shared" si="1"/>
        <v>6.1208896159099767E-2</v>
      </c>
      <c r="O17" s="22">
        <f t="shared" si="2"/>
        <v>8.5496638162969443E-2</v>
      </c>
      <c r="P17" s="23">
        <f t="shared" si="3"/>
        <v>0.10263778643475427</v>
      </c>
      <c r="Q17" s="70">
        <v>50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5003199</v>
      </c>
      <c r="C18" s="19" t="s">
        <v>1070</v>
      </c>
      <c r="D18" s="68">
        <v>3000403</v>
      </c>
      <c r="E18" s="19" t="s">
        <v>1056</v>
      </c>
      <c r="F18" s="69">
        <v>66</v>
      </c>
      <c r="G18" s="19" t="s">
        <v>573</v>
      </c>
      <c r="H18" s="20">
        <v>58.375134999999993</v>
      </c>
      <c r="I18" s="21">
        <v>127.13953400000001</v>
      </c>
      <c r="J18" s="21">
        <f t="shared" si="0"/>
        <v>6.1899726663767574</v>
      </c>
      <c r="K18" s="21">
        <v>3.1161573163767571</v>
      </c>
      <c r="L18" s="21">
        <v>1.5187093900000002</v>
      </c>
      <c r="M18" s="21">
        <v>1.5551059600000001</v>
      </c>
      <c r="N18" s="22">
        <f t="shared" si="1"/>
        <v>2.450974310143969E-2</v>
      </c>
      <c r="O18" s="22">
        <f t="shared" si="2"/>
        <v>3.645496062913646E-2</v>
      </c>
      <c r="P18" s="23">
        <f t="shared" si="3"/>
        <v>4.8686450796467107E-2</v>
      </c>
      <c r="Q18" s="70">
        <v>2</v>
      </c>
      <c r="R18" s="21">
        <v>0</v>
      </c>
      <c r="S18" s="23">
        <f t="shared" si="4"/>
        <v>0</v>
      </c>
    </row>
    <row r="19" spans="1:19" ht="51" x14ac:dyDescent="0.25">
      <c r="A19" s="17"/>
      <c r="B19" s="19">
        <v>5003200</v>
      </c>
      <c r="C19" s="19" t="s">
        <v>1071</v>
      </c>
      <c r="D19" s="68">
        <v>3000404</v>
      </c>
      <c r="E19" s="19" t="s">
        <v>1057</v>
      </c>
      <c r="F19" s="69">
        <v>27</v>
      </c>
      <c r="G19" s="19" t="s">
        <v>1081</v>
      </c>
      <c r="H19" s="20">
        <v>4.2533219999999998</v>
      </c>
      <c r="I19" s="21">
        <v>5.2728330000000003</v>
      </c>
      <c r="J19" s="21">
        <f t="shared" si="0"/>
        <v>0.39116884002712815</v>
      </c>
      <c r="K19" s="21">
        <v>0.20851261002712818</v>
      </c>
      <c r="L19" s="21">
        <v>0.10249077999999999</v>
      </c>
      <c r="M19" s="21">
        <v>8.0165449999999999E-2</v>
      </c>
      <c r="N19" s="22">
        <f t="shared" si="1"/>
        <v>3.954470206568806E-2</v>
      </c>
      <c r="O19" s="22">
        <f t="shared" si="2"/>
        <v>5.8982218861687474E-2</v>
      </c>
      <c r="P19" s="23">
        <f t="shared" si="3"/>
        <v>7.4185706246931798E-2</v>
      </c>
      <c r="Q19" s="70">
        <v>5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5003201</v>
      </c>
      <c r="C20" s="19" t="s">
        <v>1072</v>
      </c>
      <c r="D20" s="68">
        <v>3000405</v>
      </c>
      <c r="E20" s="19" t="s">
        <v>1058</v>
      </c>
      <c r="F20" s="69">
        <v>7</v>
      </c>
      <c r="G20" s="19" t="s">
        <v>1082</v>
      </c>
      <c r="H20" s="20">
        <v>26.083456000000002</v>
      </c>
      <c r="I20" s="21">
        <v>30.818842999999994</v>
      </c>
      <c r="J20" s="21">
        <f t="shared" si="0"/>
        <v>3.2304880936023279</v>
      </c>
      <c r="K20" s="21">
        <v>1.2326796836023277</v>
      </c>
      <c r="L20" s="21">
        <v>1.1154486600000002</v>
      </c>
      <c r="M20" s="21">
        <v>0.88235975000000022</v>
      </c>
      <c r="N20" s="22">
        <f t="shared" si="1"/>
        <v>3.9997597690553402E-2</v>
      </c>
      <c r="O20" s="22">
        <f t="shared" si="2"/>
        <v>7.6191320472424232E-2</v>
      </c>
      <c r="P20" s="23">
        <f t="shared" si="3"/>
        <v>0.10482184855551938</v>
      </c>
      <c r="Q20" s="70">
        <v>10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5003202</v>
      </c>
      <c r="C21" s="19" t="s">
        <v>1073</v>
      </c>
      <c r="D21" s="68">
        <v>3000405</v>
      </c>
      <c r="E21" s="19" t="s">
        <v>1058</v>
      </c>
      <c r="F21" s="69">
        <v>542</v>
      </c>
      <c r="G21" s="19" t="s">
        <v>1083</v>
      </c>
      <c r="H21" s="20">
        <v>42.579073999999999</v>
      </c>
      <c r="I21" s="21">
        <v>42.302843999999979</v>
      </c>
      <c r="J21" s="21">
        <f t="shared" si="0"/>
        <v>4.2875970258996556</v>
      </c>
      <c r="K21" s="21">
        <v>2.5734758158996556</v>
      </c>
      <c r="L21" s="21">
        <v>0.7115468800000001</v>
      </c>
      <c r="M21" s="21">
        <v>1.0025743299999998</v>
      </c>
      <c r="N21" s="22">
        <f t="shared" si="1"/>
        <v>6.0834581615828401E-2</v>
      </c>
      <c r="O21" s="22">
        <f t="shared" si="2"/>
        <v>7.7654889962000123E-2</v>
      </c>
      <c r="P21" s="23">
        <f t="shared" si="3"/>
        <v>0.10135481732385788</v>
      </c>
      <c r="Q21" s="70">
        <v>11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5003203</v>
      </c>
      <c r="C22" s="19" t="s">
        <v>1074</v>
      </c>
      <c r="D22" s="68">
        <v>3000405</v>
      </c>
      <c r="E22" s="19" t="s">
        <v>1058</v>
      </c>
      <c r="F22" s="69">
        <v>543</v>
      </c>
      <c r="G22" s="19" t="s">
        <v>1084</v>
      </c>
      <c r="H22" s="20">
        <v>22.881416000000009</v>
      </c>
      <c r="I22" s="21">
        <v>21.244176000000003</v>
      </c>
      <c r="J22" s="21">
        <f t="shared" si="0"/>
        <v>2.8378422890724857</v>
      </c>
      <c r="K22" s="21">
        <v>1.5466183990724858</v>
      </c>
      <c r="L22" s="21">
        <v>0.80581462000000004</v>
      </c>
      <c r="M22" s="21">
        <v>0.48540927</v>
      </c>
      <c r="N22" s="22">
        <f t="shared" si="1"/>
        <v>7.2801995194941224E-2</v>
      </c>
      <c r="O22" s="22">
        <f t="shared" si="2"/>
        <v>0.11073307898938917</v>
      </c>
      <c r="P22" s="23">
        <f t="shared" si="3"/>
        <v>0.13358213041882563</v>
      </c>
      <c r="Q22" s="70">
        <v>1</v>
      </c>
      <c r="R22" s="21">
        <v>0</v>
      </c>
      <c r="S22" s="23">
        <f t="shared" si="4"/>
        <v>0</v>
      </c>
    </row>
    <row r="23" spans="1:19" ht="25.5" x14ac:dyDescent="0.25">
      <c r="A23" s="17"/>
      <c r="B23" s="19">
        <v>5003204</v>
      </c>
      <c r="C23" s="19" t="s">
        <v>1075</v>
      </c>
      <c r="D23" s="68">
        <v>3000406</v>
      </c>
      <c r="E23" s="19" t="s">
        <v>1059</v>
      </c>
      <c r="F23" s="69">
        <v>544</v>
      </c>
      <c r="G23" s="19" t="s">
        <v>1085</v>
      </c>
      <c r="H23" s="20">
        <v>15.982548999999997</v>
      </c>
      <c r="I23" s="21">
        <v>24.318449000000001</v>
      </c>
      <c r="J23" s="21">
        <f t="shared" si="0"/>
        <v>3.0936213768872975</v>
      </c>
      <c r="K23" s="21">
        <v>0.63415208688729763</v>
      </c>
      <c r="L23" s="21">
        <v>2.0145314700000001</v>
      </c>
      <c r="M23" s="21">
        <v>0.44493781999999998</v>
      </c>
      <c r="N23" s="22">
        <f t="shared" si="1"/>
        <v>2.6076995571851544E-2</v>
      </c>
      <c r="O23" s="22">
        <f t="shared" si="2"/>
        <v>0.10891663184964212</v>
      </c>
      <c r="P23" s="23">
        <f t="shared" si="3"/>
        <v>0.12721293931563224</v>
      </c>
      <c r="Q23" s="70">
        <v>2</v>
      </c>
      <c r="R23" s="21">
        <v>0</v>
      </c>
      <c r="S23" s="23">
        <f t="shared" si="4"/>
        <v>0</v>
      </c>
    </row>
    <row r="24" spans="1:19" ht="63.75" x14ac:dyDescent="0.25">
      <c r="A24" s="17"/>
      <c r="B24" s="19">
        <v>5003205</v>
      </c>
      <c r="C24" s="19" t="s">
        <v>1076</v>
      </c>
      <c r="D24" s="68">
        <v>3000406</v>
      </c>
      <c r="E24" s="19" t="s">
        <v>1059</v>
      </c>
      <c r="F24" s="69">
        <v>86</v>
      </c>
      <c r="G24" s="19" t="s">
        <v>500</v>
      </c>
      <c r="H24" s="20">
        <v>2.7908130000000004</v>
      </c>
      <c r="I24" s="21">
        <v>2.9530140000000005</v>
      </c>
      <c r="J24" s="21">
        <f t="shared" si="0"/>
        <v>9.7597110226341793E-2</v>
      </c>
      <c r="K24" s="21">
        <v>4.2118900226341793E-2</v>
      </c>
      <c r="L24" s="21">
        <v>3.4476619999999999E-2</v>
      </c>
      <c r="M24" s="21">
        <v>2.1001590000000001E-2</v>
      </c>
      <c r="N24" s="22">
        <f t="shared" si="1"/>
        <v>1.4263020841195398E-2</v>
      </c>
      <c r="O24" s="22">
        <f t="shared" si="2"/>
        <v>2.5938082320754924E-2</v>
      </c>
      <c r="P24" s="23">
        <f t="shared" si="3"/>
        <v>3.3049999162327634E-2</v>
      </c>
      <c r="Q24" s="70">
        <v>30</v>
      </c>
      <c r="R24" s="21">
        <v>0</v>
      </c>
      <c r="S24" s="23">
        <f t="shared" si="4"/>
        <v>0</v>
      </c>
    </row>
    <row r="25" spans="1:19" ht="15.75" thickBot="1" x14ac:dyDescent="0.3">
      <c r="A25" s="41" t="s">
        <v>293</v>
      </c>
      <c r="B25" s="43"/>
      <c r="C25" s="43"/>
      <c r="D25" s="65"/>
      <c r="E25" s="43"/>
      <c r="F25" s="66"/>
      <c r="G25" s="43"/>
      <c r="H25" s="44">
        <f t="shared" ref="H25:M25" ca="1" si="5">OFFSET(H25,-MATCH("PROYECTOS",$A$8:$A$25,0)-1,0)-(OFFSET(H25,-MATCH("PROYECTOS",$A$8:$A$25,0),0))</f>
        <v>470.19594499999971</v>
      </c>
      <c r="I25" s="45">
        <f t="shared" ca="1" si="5"/>
        <v>768.94680099999937</v>
      </c>
      <c r="J25" s="45">
        <f t="shared" ca="1" si="5"/>
        <v>106.562212104894</v>
      </c>
      <c r="K25" s="45">
        <f t="shared" ca="1" si="5"/>
        <v>57.521825154894032</v>
      </c>
      <c r="L25" s="45">
        <f t="shared" ca="1" si="5"/>
        <v>25.819363109999998</v>
      </c>
      <c r="M25" s="45">
        <f t="shared" ca="1" si="5"/>
        <v>23.221023840000029</v>
      </c>
      <c r="N25" s="46">
        <f t="shared" ca="1" si="1"/>
        <v>7.4805987982638183E-2</v>
      </c>
      <c r="O25" s="46">
        <f t="shared" ca="1" si="2"/>
        <v>0.10838355547680352</v>
      </c>
      <c r="P25" s="47">
        <f t="shared" ca="1" si="3"/>
        <v>0.13858203450006179</v>
      </c>
      <c r="Q25" s="67"/>
      <c r="R25" s="45"/>
      <c r="S2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67</v>
      </c>
      <c r="B1" s="50" t="s">
        <v>42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1088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44.999913999999997</v>
      </c>
      <c r="E6" s="14">
        <v>47.370651999999993</v>
      </c>
      <c r="F6" s="14">
        <v>19.604670751262521</v>
      </c>
      <c r="G6" s="14">
        <v>11.782429061262519</v>
      </c>
      <c r="H6" s="14">
        <v>3.9271268000000004</v>
      </c>
      <c r="I6" s="14">
        <v>3.8951148900000008</v>
      </c>
      <c r="J6" s="15">
        <v>0.24872845451361997</v>
      </c>
      <c r="K6" s="15">
        <v>0.33163056023088983</v>
      </c>
      <c r="L6" s="16">
        <v>0.41385689078677923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44.999913999999983</v>
      </c>
      <c r="E7" s="38">
        <f ca="1">SUM(E8:OFFSET(E6,MATCH("GOBIERNOS REGIONALES",$A$8:$A$50,0),0))</f>
        <v>47.370651999999978</v>
      </c>
      <c r="F7" s="38">
        <f ca="1">SUM(F8:OFFSET(F6,MATCH("GOBIERNOS REGIONALES",$A$8:$A$50,0),0))</f>
        <v>19.604670751262518</v>
      </c>
      <c r="G7" s="38">
        <f ca="1">SUM(G8:OFFSET(G6,MATCH("GOBIERNOS REGIONALES",$A$8:$A$50,0),0))</f>
        <v>11.782429061262519</v>
      </c>
      <c r="H7" s="38">
        <f ca="1">SUM(H8:OFFSET(H6,MATCH("GOBIERNOS REGIONALES",$A$8:$A$50,0),0))</f>
        <v>3.9271268000000008</v>
      </c>
      <c r="I7" s="38">
        <f ca="1">SUM(I8:OFFSET(I6,MATCH("GOBIERNOS REGIONALES",$A$8:$A$50,0),0))</f>
        <v>3.8951148899999994</v>
      </c>
      <c r="J7" s="39">
        <f ca="1">IFERROR(G7/E7,0)</f>
        <v>0.24872845451362005</v>
      </c>
      <c r="K7" s="39">
        <f ca="1">IFERROR(SUM(G7,H7)/E7,0)</f>
        <v>0.33163056023088994</v>
      </c>
      <c r="L7" s="40">
        <f ca="1">IFERROR(SUM(G7,H7,I7)/E7,0)</f>
        <v>0.41385689078677929</v>
      </c>
      <c r="M7" s="4"/>
    </row>
    <row r="8" spans="1:13" x14ac:dyDescent="0.25">
      <c r="A8" s="17"/>
      <c r="B8" s="18">
        <v>4</v>
      </c>
      <c r="C8" s="19" t="s">
        <v>103</v>
      </c>
      <c r="D8" s="20">
        <v>44.999913999999983</v>
      </c>
      <c r="E8" s="21">
        <v>47.370651999999978</v>
      </c>
      <c r="F8" s="21">
        <f t="shared" ref="F8:F10" si="0">SUM(G8,H8,I8)</f>
        <v>19.604670751262518</v>
      </c>
      <c r="G8" s="21">
        <v>11.782429061262519</v>
      </c>
      <c r="H8" s="21">
        <v>3.9271268000000008</v>
      </c>
      <c r="I8" s="21">
        <v>3.8951148899999994</v>
      </c>
      <c r="J8" s="22">
        <f t="shared" ref="J8:J10" si="1">IFERROR(G8/E8,0)</f>
        <v>0.24872845451362005</v>
      </c>
      <c r="K8" s="22">
        <f t="shared" ref="K8:K10" si="2">IFERROR(SUM(G8,H8)/E8,0)</f>
        <v>0.33163056023088994</v>
      </c>
      <c r="L8" s="23">
        <f t="shared" ref="L8:L10" si="3">IFERROR(SUM(G8,H8,I8)/E8,0)</f>
        <v>0.41385689078677929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16</v>
      </c>
      <c r="B1" s="51" t="s">
        <v>357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359</v>
      </c>
      <c r="N2" s="72" t="s">
        <v>397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508.64130799999998</v>
      </c>
      <c r="E6" s="14">
        <f ca="1">SUM(E7:OFFSET(E7,50,0))</f>
        <v>552.5992369999999</v>
      </c>
      <c r="F6" s="14">
        <f ca="1">SUM(F7:OFFSET(F7,50,0))</f>
        <v>219.24581999954111</v>
      </c>
      <c r="G6" s="14">
        <f ca="1">SUM(G7:OFFSET(G7,50,0))</f>
        <v>108.7396605195411</v>
      </c>
      <c r="H6" s="14">
        <f ca="1">SUM(H7:OFFSET(H7,50,0))</f>
        <v>53.209137810000023</v>
      </c>
      <c r="I6" s="14">
        <f ca="1">SUM(I7:OFFSET(I7,50,0))</f>
        <v>57.297021670000007</v>
      </c>
      <c r="J6" s="15">
        <f ca="1">IFERROR(G6/E6,0)</f>
        <v>0.19677852092210024</v>
      </c>
      <c r="K6" s="15">
        <f ca="1">IFERROR(SUM(G6,H6)/E6,0)</f>
        <v>0.29306735783556853</v>
      </c>
      <c r="L6" s="16">
        <f ca="1">IFERROR(SUM(G6,H6,I6)/E6,0)</f>
        <v>0.39675375085532588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3.8778999999999972</v>
      </c>
      <c r="E7" s="21">
        <v>4.6481249999999985</v>
      </c>
      <c r="F7" s="21">
        <f t="shared" ref="F7:F31" si="0">SUM(G7,H7,I7)</f>
        <v>1.412253671697411</v>
      </c>
      <c r="G7" s="21">
        <v>0.61761150169741086</v>
      </c>
      <c r="H7" s="21">
        <v>0.60997241000000002</v>
      </c>
      <c r="I7" s="21">
        <v>0.18466975999999999</v>
      </c>
      <c r="J7" s="22">
        <f t="shared" ref="J7:J31" si="1">IFERROR(G7/E7,0)</f>
        <v>0.13287325571007902</v>
      </c>
      <c r="K7" s="22">
        <f t="shared" ref="K7:K31" si="2">IFERROR(SUM(G7,H7)/E7,0)</f>
        <v>0.2641030333085731</v>
      </c>
      <c r="L7" s="23">
        <f t="shared" ref="L7:L31" si="3">IFERROR(SUM(G7,H7,I7)/E7,0)</f>
        <v>0.30383298033022166</v>
      </c>
      <c r="M7" s="4"/>
      <c r="N7" t="s">
        <v>257</v>
      </c>
      <c r="O7" s="5">
        <v>4.2377814174985549</v>
      </c>
      <c r="P7" s="71">
        <v>0.59717282527602433</v>
      </c>
    </row>
    <row r="8" spans="1:16" x14ac:dyDescent="0.25">
      <c r="A8" s="17"/>
      <c r="B8" s="55">
        <v>2</v>
      </c>
      <c r="C8" s="19" t="s">
        <v>250</v>
      </c>
      <c r="D8" s="20">
        <v>7.8509689999999992</v>
      </c>
      <c r="E8" s="21">
        <v>10.903117000000002</v>
      </c>
      <c r="F8" s="21">
        <f t="shared" si="0"/>
        <v>4.2261712851949387</v>
      </c>
      <c r="G8" s="21">
        <v>2.5499780151949381</v>
      </c>
      <c r="H8" s="21">
        <v>0.8020075000000001</v>
      </c>
      <c r="I8" s="21">
        <v>0.8741857700000002</v>
      </c>
      <c r="J8" s="22">
        <f t="shared" si="1"/>
        <v>0.23387605720409471</v>
      </c>
      <c r="K8" s="22">
        <f t="shared" si="2"/>
        <v>0.30743369214463512</v>
      </c>
      <c r="L8" s="23">
        <f t="shared" si="3"/>
        <v>0.38761129365069991</v>
      </c>
      <c r="M8" s="4"/>
      <c r="N8" t="s">
        <v>268</v>
      </c>
      <c r="O8" s="5">
        <v>10.84188889194866</v>
      </c>
      <c r="P8" s="71">
        <v>0.55772020307091186</v>
      </c>
    </row>
    <row r="9" spans="1:16" x14ac:dyDescent="0.25">
      <c r="A9" s="17"/>
      <c r="B9" s="55">
        <v>3</v>
      </c>
      <c r="C9" s="19" t="s">
        <v>251</v>
      </c>
      <c r="D9" s="20">
        <v>4.174859999999998</v>
      </c>
      <c r="E9" s="21">
        <v>5.4526749999999966</v>
      </c>
      <c r="F9" s="21">
        <f t="shared" si="0"/>
        <v>2.7391281534405501</v>
      </c>
      <c r="G9" s="21">
        <v>1.1163568634405503</v>
      </c>
      <c r="H9" s="21">
        <v>0.62237382000000019</v>
      </c>
      <c r="I9" s="21">
        <v>1.0003974699999998</v>
      </c>
      <c r="J9" s="22">
        <f t="shared" si="1"/>
        <v>0.20473563222465138</v>
      </c>
      <c r="K9" s="22">
        <f t="shared" si="2"/>
        <v>0.31887664007859473</v>
      </c>
      <c r="L9" s="23">
        <f t="shared" si="3"/>
        <v>0.5023457575301209</v>
      </c>
      <c r="M9" s="4"/>
      <c r="N9" t="s">
        <v>253</v>
      </c>
      <c r="O9" s="5">
        <v>8.187815745904004</v>
      </c>
      <c r="P9" s="71">
        <v>0.55660850465704459</v>
      </c>
    </row>
    <row r="10" spans="1:16" x14ac:dyDescent="0.25">
      <c r="A10" s="17"/>
      <c r="B10" s="55">
        <v>4</v>
      </c>
      <c r="C10" s="19" t="s">
        <v>252</v>
      </c>
      <c r="D10" s="20">
        <v>16.461846000000005</v>
      </c>
      <c r="E10" s="21">
        <v>17.314176000000007</v>
      </c>
      <c r="F10" s="21">
        <f t="shared" si="0"/>
        <v>5.3221941174009633</v>
      </c>
      <c r="G10" s="21">
        <v>2.2148762274009641</v>
      </c>
      <c r="H10" s="21">
        <v>1.3918795399999999</v>
      </c>
      <c r="I10" s="21">
        <v>1.7154383499999994</v>
      </c>
      <c r="J10" s="22">
        <f t="shared" si="1"/>
        <v>0.12792270492115612</v>
      </c>
      <c r="K10" s="22">
        <f t="shared" si="2"/>
        <v>0.20831229666378362</v>
      </c>
      <c r="L10" s="23">
        <f t="shared" si="3"/>
        <v>0.30738939683880778</v>
      </c>
      <c r="M10" s="4"/>
      <c r="N10" t="s">
        <v>256</v>
      </c>
      <c r="O10" s="5">
        <v>8.4119982514911911</v>
      </c>
      <c r="P10" s="71">
        <v>0.53058323873142355</v>
      </c>
    </row>
    <row r="11" spans="1:16" x14ac:dyDescent="0.25">
      <c r="A11" s="17"/>
      <c r="B11" s="55">
        <v>5</v>
      </c>
      <c r="C11" s="19" t="s">
        <v>253</v>
      </c>
      <c r="D11" s="20">
        <v>8.0840950000000014</v>
      </c>
      <c r="E11" s="21">
        <v>14.710188000000004</v>
      </c>
      <c r="F11" s="21">
        <f t="shared" si="0"/>
        <v>8.187815745904004</v>
      </c>
      <c r="G11" s="21">
        <v>1.8935440059040047</v>
      </c>
      <c r="H11" s="21">
        <v>0.94354699999999991</v>
      </c>
      <c r="I11" s="21">
        <v>5.3507247400000004</v>
      </c>
      <c r="J11" s="22">
        <f t="shared" si="1"/>
        <v>0.12872330427755269</v>
      </c>
      <c r="K11" s="22">
        <f t="shared" si="2"/>
        <v>0.19286572040438937</v>
      </c>
      <c r="L11" s="23">
        <f t="shared" si="3"/>
        <v>0.55660850465704459</v>
      </c>
      <c r="M11" s="4"/>
      <c r="N11" t="s">
        <v>251</v>
      </c>
      <c r="O11" s="5">
        <v>2.7391281534405501</v>
      </c>
      <c r="P11" s="71">
        <v>0.5023457575301209</v>
      </c>
    </row>
    <row r="12" spans="1:16" x14ac:dyDescent="0.25">
      <c r="A12" s="17"/>
      <c r="B12" s="55">
        <v>6</v>
      </c>
      <c r="C12" s="19" t="s">
        <v>254</v>
      </c>
      <c r="D12" s="20">
        <v>15.534991999999997</v>
      </c>
      <c r="E12" s="21">
        <v>18.736186000000004</v>
      </c>
      <c r="F12" s="21">
        <f t="shared" si="0"/>
        <v>7.1616803730027074</v>
      </c>
      <c r="G12" s="21">
        <v>3.9224002530027064</v>
      </c>
      <c r="H12" s="21">
        <v>1.4435526100000005</v>
      </c>
      <c r="I12" s="21">
        <v>1.7957275100000007</v>
      </c>
      <c r="J12" s="22">
        <f t="shared" si="1"/>
        <v>0.20934891727711849</v>
      </c>
      <c r="K12" s="22">
        <f t="shared" si="2"/>
        <v>0.28639515336807103</v>
      </c>
      <c r="L12" s="23">
        <f t="shared" si="3"/>
        <v>0.38223789905814909</v>
      </c>
      <c r="M12" s="4"/>
      <c r="N12" t="s">
        <v>258</v>
      </c>
      <c r="O12" s="5">
        <v>4.9982417052285673</v>
      </c>
      <c r="P12" s="71">
        <v>0.48223582441681428</v>
      </c>
    </row>
    <row r="13" spans="1:16" x14ac:dyDescent="0.25">
      <c r="A13" s="17"/>
      <c r="B13" s="55">
        <v>7</v>
      </c>
      <c r="C13" s="19" t="s">
        <v>255</v>
      </c>
      <c r="D13" s="20">
        <v>23.147254999999998</v>
      </c>
      <c r="E13" s="21">
        <v>25.023988999999993</v>
      </c>
      <c r="F13" s="21">
        <f t="shared" si="0"/>
        <v>9.7119274709236905</v>
      </c>
      <c r="G13" s="21">
        <v>6.5737119809236901</v>
      </c>
      <c r="H13" s="21">
        <v>1.85550711</v>
      </c>
      <c r="I13" s="21">
        <v>1.2827083799999999</v>
      </c>
      <c r="J13" s="22">
        <f t="shared" si="1"/>
        <v>0.26269640627334401</v>
      </c>
      <c r="K13" s="22">
        <f t="shared" si="2"/>
        <v>0.33684554013046009</v>
      </c>
      <c r="L13" s="23">
        <f t="shared" si="3"/>
        <v>0.3881046891014735</v>
      </c>
      <c r="M13" s="4"/>
      <c r="N13" t="s">
        <v>261</v>
      </c>
      <c r="O13" s="5">
        <v>10.895121704937232</v>
      </c>
      <c r="P13" s="71">
        <v>0.46807653603591531</v>
      </c>
    </row>
    <row r="14" spans="1:16" x14ac:dyDescent="0.25">
      <c r="A14" s="17"/>
      <c r="B14" s="55">
        <v>8</v>
      </c>
      <c r="C14" s="19" t="s">
        <v>256</v>
      </c>
      <c r="D14" s="20">
        <v>10.846263000000002</v>
      </c>
      <c r="E14" s="21">
        <v>15.854247999999995</v>
      </c>
      <c r="F14" s="21">
        <f t="shared" si="0"/>
        <v>8.4119982514911911</v>
      </c>
      <c r="G14" s="21">
        <v>2.8256458214911913</v>
      </c>
      <c r="H14" s="21">
        <v>1.3909621899999998</v>
      </c>
      <c r="I14" s="21">
        <v>4.1953902399999992</v>
      </c>
      <c r="J14" s="22">
        <f t="shared" si="1"/>
        <v>0.17822641739243592</v>
      </c>
      <c r="K14" s="22">
        <f t="shared" si="2"/>
        <v>0.26596077035575527</v>
      </c>
      <c r="L14" s="23">
        <f t="shared" si="3"/>
        <v>0.53058323873142355</v>
      </c>
      <c r="M14" s="4"/>
      <c r="N14" t="s">
        <v>259</v>
      </c>
      <c r="O14" s="5">
        <v>9.0303572496887572</v>
      </c>
      <c r="P14" s="71">
        <v>0.46129312509839793</v>
      </c>
    </row>
    <row r="15" spans="1:16" x14ac:dyDescent="0.25">
      <c r="A15" s="17"/>
      <c r="B15" s="55">
        <v>9</v>
      </c>
      <c r="C15" s="19" t="s">
        <v>257</v>
      </c>
      <c r="D15" s="20">
        <v>3.660393</v>
      </c>
      <c r="E15" s="21">
        <v>7.0964069999999975</v>
      </c>
      <c r="F15" s="21">
        <f t="shared" si="0"/>
        <v>4.2377814174985549</v>
      </c>
      <c r="G15" s="21">
        <v>1.5428225774985549</v>
      </c>
      <c r="H15" s="21">
        <v>0.43272155999999989</v>
      </c>
      <c r="I15" s="21">
        <v>2.2622372800000004</v>
      </c>
      <c r="J15" s="22">
        <f t="shared" si="1"/>
        <v>0.21740897576739263</v>
      </c>
      <c r="K15" s="22">
        <f t="shared" si="2"/>
        <v>0.27838653243797257</v>
      </c>
      <c r="L15" s="23">
        <f t="shared" si="3"/>
        <v>0.59717282527602433</v>
      </c>
      <c r="M15" s="4"/>
      <c r="N15" t="s">
        <v>260</v>
      </c>
      <c r="O15" s="5">
        <v>5.4113993638851383</v>
      </c>
      <c r="P15" s="71">
        <v>0.4565232205100162</v>
      </c>
    </row>
    <row r="16" spans="1:16" x14ac:dyDescent="0.25">
      <c r="A16" s="17"/>
      <c r="B16" s="55">
        <v>10</v>
      </c>
      <c r="C16" s="19" t="s">
        <v>258</v>
      </c>
      <c r="D16" s="20">
        <v>5.6649779999999987</v>
      </c>
      <c r="E16" s="21">
        <v>10.364725000000004</v>
      </c>
      <c r="F16" s="21">
        <f t="shared" si="0"/>
        <v>4.9982417052285673</v>
      </c>
      <c r="G16" s="21">
        <v>1.7207767152285669</v>
      </c>
      <c r="H16" s="21">
        <v>0.66155606</v>
      </c>
      <c r="I16" s="21">
        <v>2.6159089300000002</v>
      </c>
      <c r="J16" s="22">
        <f t="shared" si="1"/>
        <v>0.16602241885130251</v>
      </c>
      <c r="K16" s="22">
        <f t="shared" si="2"/>
        <v>0.22985007081505454</v>
      </c>
      <c r="L16" s="23">
        <f t="shared" si="3"/>
        <v>0.48223582441681428</v>
      </c>
      <c r="M16" s="4"/>
      <c r="N16" t="s">
        <v>262</v>
      </c>
      <c r="O16" s="5">
        <v>9.678914218994116</v>
      </c>
      <c r="P16" s="71">
        <v>0.39021683649564493</v>
      </c>
    </row>
    <row r="17" spans="1:16" x14ac:dyDescent="0.25">
      <c r="A17" s="17"/>
      <c r="B17" s="55">
        <v>11</v>
      </c>
      <c r="C17" s="19" t="s">
        <v>259</v>
      </c>
      <c r="D17" s="20">
        <v>15.681860000000007</v>
      </c>
      <c r="E17" s="21">
        <v>19.576180000000004</v>
      </c>
      <c r="F17" s="21">
        <f t="shared" si="0"/>
        <v>9.0303572496887572</v>
      </c>
      <c r="G17" s="21">
        <v>4.6917096796887563</v>
      </c>
      <c r="H17" s="21">
        <v>1.5396043500000001</v>
      </c>
      <c r="I17" s="21">
        <v>2.7990432200000006</v>
      </c>
      <c r="J17" s="22">
        <f t="shared" si="1"/>
        <v>0.23966420822084569</v>
      </c>
      <c r="K17" s="22">
        <f t="shared" si="2"/>
        <v>0.31831103053245091</v>
      </c>
      <c r="L17" s="23">
        <f t="shared" si="3"/>
        <v>0.46129312509839793</v>
      </c>
      <c r="M17" s="4"/>
      <c r="N17" t="s">
        <v>255</v>
      </c>
      <c r="O17" s="5">
        <v>9.7119274709236905</v>
      </c>
      <c r="P17" s="71">
        <v>0.3881046891014735</v>
      </c>
    </row>
    <row r="18" spans="1:16" x14ac:dyDescent="0.25">
      <c r="A18" s="17"/>
      <c r="B18" s="55">
        <v>12</v>
      </c>
      <c r="C18" s="19" t="s">
        <v>260</v>
      </c>
      <c r="D18" s="20">
        <v>7.9321540000000006</v>
      </c>
      <c r="E18" s="21">
        <v>11.853503</v>
      </c>
      <c r="F18" s="21">
        <f t="shared" si="0"/>
        <v>5.4113993638851383</v>
      </c>
      <c r="G18" s="21">
        <v>2.2195974138851398</v>
      </c>
      <c r="H18" s="21">
        <v>0.77158611000000032</v>
      </c>
      <c r="I18" s="21">
        <v>2.4202158399999982</v>
      </c>
      <c r="J18" s="22">
        <f t="shared" si="1"/>
        <v>0.18725244460520571</v>
      </c>
      <c r="K18" s="22">
        <f t="shared" si="2"/>
        <v>0.25234595409349792</v>
      </c>
      <c r="L18" s="23">
        <f t="shared" si="3"/>
        <v>0.4565232205100162</v>
      </c>
      <c r="M18" s="4"/>
      <c r="N18" t="s">
        <v>250</v>
      </c>
      <c r="O18" s="5">
        <v>4.2261712851949387</v>
      </c>
      <c r="P18" s="71">
        <v>0.38761129365069991</v>
      </c>
    </row>
    <row r="19" spans="1:16" x14ac:dyDescent="0.25">
      <c r="A19" s="17"/>
      <c r="B19" s="55">
        <v>13</v>
      </c>
      <c r="C19" s="19" t="s">
        <v>261</v>
      </c>
      <c r="D19" s="20">
        <v>18.981399000000017</v>
      </c>
      <c r="E19" s="21">
        <v>23.276368000000012</v>
      </c>
      <c r="F19" s="21">
        <f t="shared" si="0"/>
        <v>10.895121704937232</v>
      </c>
      <c r="G19" s="21">
        <v>4.7140246349372319</v>
      </c>
      <c r="H19" s="21">
        <v>1.7408333699999998</v>
      </c>
      <c r="I19" s="21">
        <v>4.4402637000000009</v>
      </c>
      <c r="J19" s="22">
        <f t="shared" si="1"/>
        <v>0.20252406367424805</v>
      </c>
      <c r="K19" s="22">
        <f t="shared" si="2"/>
        <v>0.27731379762243097</v>
      </c>
      <c r="L19" s="23">
        <f t="shared" si="3"/>
        <v>0.46807653603591531</v>
      </c>
      <c r="M19" s="4"/>
      <c r="N19" t="s">
        <v>254</v>
      </c>
      <c r="O19" s="5">
        <v>7.1616803730027074</v>
      </c>
      <c r="P19" s="71">
        <v>0.38223789905814909</v>
      </c>
    </row>
    <row r="20" spans="1:16" x14ac:dyDescent="0.25">
      <c r="A20" s="17"/>
      <c r="B20" s="55">
        <v>14</v>
      </c>
      <c r="C20" s="19" t="s">
        <v>262</v>
      </c>
      <c r="D20" s="20">
        <v>23.207010999999994</v>
      </c>
      <c r="E20" s="21">
        <v>24.803938000000006</v>
      </c>
      <c r="F20" s="21">
        <f t="shared" si="0"/>
        <v>9.678914218994116</v>
      </c>
      <c r="G20" s="21">
        <v>4.9677565489941173</v>
      </c>
      <c r="H20" s="21">
        <v>2.46670408</v>
      </c>
      <c r="I20" s="21">
        <v>2.24445359</v>
      </c>
      <c r="J20" s="22">
        <f t="shared" si="1"/>
        <v>0.20028096139387691</v>
      </c>
      <c r="K20" s="22">
        <f t="shared" si="2"/>
        <v>0.29972904419427732</v>
      </c>
      <c r="L20" s="23">
        <f t="shared" si="3"/>
        <v>0.39021683649564493</v>
      </c>
      <c r="M20" s="4"/>
      <c r="N20" t="s">
        <v>271</v>
      </c>
      <c r="O20" s="5">
        <v>4.3715354524906793</v>
      </c>
      <c r="P20" s="71">
        <v>0.381927847848193</v>
      </c>
    </row>
    <row r="21" spans="1:16" x14ac:dyDescent="0.25">
      <c r="A21" s="17"/>
      <c r="B21" s="55">
        <v>15</v>
      </c>
      <c r="C21" s="19" t="s">
        <v>263</v>
      </c>
      <c r="D21" s="20">
        <v>249.01014900000001</v>
      </c>
      <c r="E21" s="21">
        <v>239.55265099999986</v>
      </c>
      <c r="F21" s="21">
        <f t="shared" si="0"/>
        <v>88.074164957772695</v>
      </c>
      <c r="G21" s="21">
        <v>44.020611607772665</v>
      </c>
      <c r="H21" s="21">
        <v>27.913134720000016</v>
      </c>
      <c r="I21" s="21">
        <v>16.140418630000013</v>
      </c>
      <c r="J21" s="22">
        <f t="shared" si="1"/>
        <v>0.18376173849051952</v>
      </c>
      <c r="K21" s="22">
        <f t="shared" si="2"/>
        <v>0.30028365800791212</v>
      </c>
      <c r="L21" s="23">
        <f t="shared" si="3"/>
        <v>0.36766099055932699</v>
      </c>
      <c r="M21" s="4"/>
      <c r="N21" t="s">
        <v>270</v>
      </c>
      <c r="O21" s="5">
        <v>5.8548191073282458</v>
      </c>
      <c r="P21" s="71">
        <v>0.36774586972375911</v>
      </c>
    </row>
    <row r="22" spans="1:16" x14ac:dyDescent="0.25">
      <c r="A22" s="17"/>
      <c r="B22" s="55">
        <v>16</v>
      </c>
      <c r="C22" s="19" t="s">
        <v>264</v>
      </c>
      <c r="D22" s="20">
        <v>16.383118000000003</v>
      </c>
      <c r="E22" s="21">
        <v>15.811076999999997</v>
      </c>
      <c r="F22" s="21">
        <f t="shared" si="0"/>
        <v>5.6050937929551612</v>
      </c>
      <c r="G22" s="21">
        <v>2.9760448429551616</v>
      </c>
      <c r="H22" s="21">
        <v>1.3809241999999997</v>
      </c>
      <c r="I22" s="21">
        <v>1.2481247499999999</v>
      </c>
      <c r="J22" s="22">
        <f t="shared" si="1"/>
        <v>0.18822530830475129</v>
      </c>
      <c r="K22" s="22">
        <f t="shared" si="2"/>
        <v>0.2755643428309888</v>
      </c>
      <c r="L22" s="23">
        <f t="shared" si="3"/>
        <v>0.35450423731129527</v>
      </c>
      <c r="M22" s="4"/>
      <c r="N22" t="s">
        <v>263</v>
      </c>
      <c r="O22" s="5">
        <v>88.074164957772695</v>
      </c>
      <c r="P22" s="71">
        <v>0.36766099055932699</v>
      </c>
    </row>
    <row r="23" spans="1:16" x14ac:dyDescent="0.25">
      <c r="A23" s="17"/>
      <c r="B23" s="55">
        <v>17</v>
      </c>
      <c r="C23" s="19" t="s">
        <v>265</v>
      </c>
      <c r="D23" s="20">
        <v>6.1370669999999992</v>
      </c>
      <c r="E23" s="21">
        <v>7.8338799999999988</v>
      </c>
      <c r="F23" s="21">
        <f t="shared" si="0"/>
        <v>2.7170964677233695</v>
      </c>
      <c r="G23" s="21">
        <v>1.4029116277233697</v>
      </c>
      <c r="H23" s="21">
        <v>0.81609446999999991</v>
      </c>
      <c r="I23" s="21">
        <v>0.49809037</v>
      </c>
      <c r="J23" s="22">
        <f t="shared" si="1"/>
        <v>0.17908260373191445</v>
      </c>
      <c r="K23" s="22">
        <f t="shared" si="2"/>
        <v>0.28325760641257847</v>
      </c>
      <c r="L23" s="23">
        <f t="shared" si="3"/>
        <v>0.34683917391169766</v>
      </c>
      <c r="M23" s="4"/>
      <c r="N23" t="s">
        <v>264</v>
      </c>
      <c r="O23" s="5">
        <v>5.6050937929551612</v>
      </c>
      <c r="P23" s="71">
        <v>0.35450423731129527</v>
      </c>
    </row>
    <row r="24" spans="1:16" x14ac:dyDescent="0.25">
      <c r="A24" s="17"/>
      <c r="B24" s="55">
        <v>18</v>
      </c>
      <c r="C24" s="19" t="s">
        <v>266</v>
      </c>
      <c r="D24" s="20">
        <v>2.6049569999999993</v>
      </c>
      <c r="E24" s="21">
        <v>2.7928079999999986</v>
      </c>
      <c r="F24" s="21">
        <f t="shared" si="0"/>
        <v>0.63924182998031287</v>
      </c>
      <c r="G24" s="21">
        <v>0.37912190998031292</v>
      </c>
      <c r="H24" s="21">
        <v>9.4766159999999988E-2</v>
      </c>
      <c r="I24" s="21">
        <v>0.16535375999999999</v>
      </c>
      <c r="J24" s="22">
        <f t="shared" si="1"/>
        <v>0.1357493640738329</v>
      </c>
      <c r="K24" s="22">
        <f t="shared" si="2"/>
        <v>0.16968157853325869</v>
      </c>
      <c r="L24" s="23">
        <f t="shared" si="3"/>
        <v>0.22888857020615566</v>
      </c>
      <c r="M24" s="4"/>
      <c r="N24" t="s">
        <v>265</v>
      </c>
      <c r="O24" s="5">
        <v>2.7170964677233695</v>
      </c>
      <c r="P24" s="71">
        <v>0.34683917391169766</v>
      </c>
    </row>
    <row r="25" spans="1:16" x14ac:dyDescent="0.25">
      <c r="A25" s="17"/>
      <c r="B25" s="55">
        <v>19</v>
      </c>
      <c r="C25" s="19" t="s">
        <v>267</v>
      </c>
      <c r="D25" s="20">
        <v>2.0527609999999998</v>
      </c>
      <c r="E25" s="21">
        <v>2.2632059999999994</v>
      </c>
      <c r="F25" s="21">
        <f t="shared" si="0"/>
        <v>0.63075534016226587</v>
      </c>
      <c r="G25" s="21">
        <v>0.33110292016226595</v>
      </c>
      <c r="H25" s="21">
        <v>0.16929257</v>
      </c>
      <c r="I25" s="21">
        <v>0.13035984999999997</v>
      </c>
      <c r="J25" s="22">
        <f t="shared" si="1"/>
        <v>0.14629818061734814</v>
      </c>
      <c r="K25" s="22">
        <f t="shared" si="2"/>
        <v>0.22110028435867793</v>
      </c>
      <c r="L25" s="23">
        <f t="shared" si="3"/>
        <v>0.27869992398494259</v>
      </c>
      <c r="M25" s="4"/>
      <c r="N25" t="s">
        <v>273</v>
      </c>
      <c r="O25" s="5">
        <v>2.945902058992794</v>
      </c>
      <c r="P25" s="71">
        <v>0.34308939080075201</v>
      </c>
    </row>
    <row r="26" spans="1:16" x14ac:dyDescent="0.25">
      <c r="A26" s="17"/>
      <c r="B26" s="55">
        <v>20</v>
      </c>
      <c r="C26" s="19" t="s">
        <v>268</v>
      </c>
      <c r="D26" s="20">
        <v>17.419246999999988</v>
      </c>
      <c r="E26" s="21">
        <v>19.439655999999982</v>
      </c>
      <c r="F26" s="21">
        <f t="shared" si="0"/>
        <v>10.84188889194866</v>
      </c>
      <c r="G26" s="21">
        <v>6.9703461519486609</v>
      </c>
      <c r="H26" s="21">
        <v>2.0084980599999995</v>
      </c>
      <c r="I26" s="21">
        <v>1.8630446799999996</v>
      </c>
      <c r="J26" s="22">
        <f t="shared" si="1"/>
        <v>0.35856324576672899</v>
      </c>
      <c r="K26" s="22">
        <f t="shared" si="2"/>
        <v>0.46188287549680246</v>
      </c>
      <c r="L26" s="23">
        <f t="shared" si="3"/>
        <v>0.55772020307091186</v>
      </c>
      <c r="M26" s="4"/>
      <c r="N26" t="s">
        <v>269</v>
      </c>
      <c r="O26" s="5">
        <v>4.1170668258731187</v>
      </c>
      <c r="P26" s="71">
        <v>0.32005952574222707</v>
      </c>
    </row>
    <row r="27" spans="1:16" x14ac:dyDescent="0.25">
      <c r="A27" s="17"/>
      <c r="B27" s="55">
        <v>21</v>
      </c>
      <c r="C27" s="19" t="s">
        <v>269</v>
      </c>
      <c r="D27" s="20">
        <v>10.353327</v>
      </c>
      <c r="E27" s="21">
        <v>12.863440999999998</v>
      </c>
      <c r="F27" s="21">
        <f t="shared" si="0"/>
        <v>4.1170668258731187</v>
      </c>
      <c r="G27" s="21">
        <v>2.1596551658731187</v>
      </c>
      <c r="H27" s="21">
        <v>0.85673002999999992</v>
      </c>
      <c r="I27" s="21">
        <v>1.1006816300000002</v>
      </c>
      <c r="J27" s="22">
        <f t="shared" si="1"/>
        <v>0.16789093725956522</v>
      </c>
      <c r="K27" s="22">
        <f t="shared" si="2"/>
        <v>0.23449286982177781</v>
      </c>
      <c r="L27" s="23">
        <f t="shared" si="3"/>
        <v>0.32005952574222707</v>
      </c>
      <c r="M27" s="4"/>
      <c r="N27" t="s">
        <v>272</v>
      </c>
      <c r="O27" s="5">
        <v>2.0232705450259987</v>
      </c>
      <c r="P27" s="71">
        <v>0.31245037753505733</v>
      </c>
    </row>
    <row r="28" spans="1:16" x14ac:dyDescent="0.25">
      <c r="A28" s="17"/>
      <c r="B28" s="55">
        <v>22</v>
      </c>
      <c r="C28" s="19" t="s">
        <v>270</v>
      </c>
      <c r="D28" s="20">
        <v>13.730001000000001</v>
      </c>
      <c r="E28" s="21">
        <v>15.920828999999999</v>
      </c>
      <c r="F28" s="21">
        <f t="shared" si="0"/>
        <v>5.8548191073282458</v>
      </c>
      <c r="G28" s="21">
        <v>3.6054921073282458</v>
      </c>
      <c r="H28" s="21">
        <v>1.3527462500000003</v>
      </c>
      <c r="I28" s="21">
        <v>0.89658075000000015</v>
      </c>
      <c r="J28" s="22">
        <f t="shared" si="1"/>
        <v>0.22646384226149568</v>
      </c>
      <c r="K28" s="22">
        <f t="shared" si="2"/>
        <v>0.31143091589817629</v>
      </c>
      <c r="L28" s="23">
        <f t="shared" si="3"/>
        <v>0.36774586972375911</v>
      </c>
      <c r="M28" s="4"/>
      <c r="N28" t="s">
        <v>252</v>
      </c>
      <c r="O28" s="5">
        <v>5.3221941174009633</v>
      </c>
      <c r="P28" s="71">
        <v>0.30738939683880778</v>
      </c>
    </row>
    <row r="29" spans="1:16" x14ac:dyDescent="0.25">
      <c r="A29" s="17"/>
      <c r="B29" s="55">
        <v>23</v>
      </c>
      <c r="C29" s="19" t="s">
        <v>271</v>
      </c>
      <c r="D29" s="20">
        <v>11.154502000000001</v>
      </c>
      <c r="E29" s="21">
        <v>11.445972000000005</v>
      </c>
      <c r="F29" s="21">
        <f t="shared" si="0"/>
        <v>4.3715354524906793</v>
      </c>
      <c r="G29" s="21">
        <v>2.4566386124906785</v>
      </c>
      <c r="H29" s="21">
        <v>0.88383441000000018</v>
      </c>
      <c r="I29" s="21">
        <v>1.0310624300000004</v>
      </c>
      <c r="J29" s="22">
        <f t="shared" si="1"/>
        <v>0.21462909506424421</v>
      </c>
      <c r="K29" s="22">
        <f t="shared" si="2"/>
        <v>0.2918470377605919</v>
      </c>
      <c r="L29" s="23">
        <f t="shared" si="3"/>
        <v>0.381927847848193</v>
      </c>
      <c r="M29" s="4"/>
      <c r="N29" t="s">
        <v>249</v>
      </c>
      <c r="O29" s="5">
        <v>1.412253671697411</v>
      </c>
      <c r="P29" s="71">
        <v>0.30383298033022166</v>
      </c>
    </row>
    <row r="30" spans="1:16" x14ac:dyDescent="0.25">
      <c r="A30" s="17"/>
      <c r="B30" s="55">
        <v>24</v>
      </c>
      <c r="C30" s="19" t="s">
        <v>272</v>
      </c>
      <c r="D30" s="20">
        <v>7.3498030000000005</v>
      </c>
      <c r="E30" s="21">
        <v>6.4754940000000003</v>
      </c>
      <c r="F30" s="21">
        <f t="shared" si="0"/>
        <v>2.0232705450259987</v>
      </c>
      <c r="G30" s="21">
        <v>1.1442105450259987</v>
      </c>
      <c r="H30" s="21">
        <v>0.45983884999999997</v>
      </c>
      <c r="I30" s="21">
        <v>0.41922114999999993</v>
      </c>
      <c r="J30" s="22">
        <f t="shared" si="1"/>
        <v>0.17669857234459621</v>
      </c>
      <c r="K30" s="22">
        <f t="shared" si="2"/>
        <v>0.24771073759407369</v>
      </c>
      <c r="L30" s="23">
        <f t="shared" si="3"/>
        <v>0.31245037753505733</v>
      </c>
      <c r="M30" s="4"/>
      <c r="N30" t="s">
        <v>267</v>
      </c>
      <c r="O30" s="5">
        <v>0.63075534016226587</v>
      </c>
      <c r="P30" s="71">
        <v>0.27869992398494259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7.3404010000000017</v>
      </c>
      <c r="E31" s="28">
        <v>8.5863979999999955</v>
      </c>
      <c r="F31" s="28">
        <f t="shared" si="0"/>
        <v>2.945902058992794</v>
      </c>
      <c r="G31" s="28">
        <v>1.7227127889927942</v>
      </c>
      <c r="H31" s="28">
        <v>0.60047038000000019</v>
      </c>
      <c r="I31" s="28">
        <v>0.62271889000000002</v>
      </c>
      <c r="J31" s="29">
        <f t="shared" si="1"/>
        <v>0.20063276696384155</v>
      </c>
      <c r="K31" s="29">
        <f t="shared" si="2"/>
        <v>0.27056551175391536</v>
      </c>
      <c r="L31" s="30">
        <f t="shared" si="3"/>
        <v>0.34308939080075201</v>
      </c>
      <c r="M31" s="4"/>
      <c r="N31" t="s">
        <v>266</v>
      </c>
      <c r="O31" s="5">
        <v>0.63924182998031287</v>
      </c>
      <c r="P31" s="71">
        <v>0.22888857020615566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67</v>
      </c>
      <c r="B1" s="51" t="s">
        <v>42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1089</v>
      </c>
      <c r="N2" s="72" t="s">
        <v>1105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44.999913999999997</v>
      </c>
      <c r="E6" s="14">
        <f ca="1">SUM(E7:OFFSET(E7,50,0))</f>
        <v>47.370651999999993</v>
      </c>
      <c r="F6" s="14">
        <f ca="1">SUM(F7:OFFSET(F7,50,0))</f>
        <v>19.604670751262521</v>
      </c>
      <c r="G6" s="14">
        <f ca="1">SUM(G7:OFFSET(G7,50,0))</f>
        <v>11.782429061262519</v>
      </c>
      <c r="H6" s="14">
        <f ca="1">SUM(H7:OFFSET(H7,50,0))</f>
        <v>3.9271268000000004</v>
      </c>
      <c r="I6" s="14">
        <f ca="1">SUM(I7:OFFSET(I7,50,0))</f>
        <v>3.8951148900000008</v>
      </c>
      <c r="J6" s="15">
        <f ca="1">IFERROR(G6/E6,0)</f>
        <v>0.24872845451361997</v>
      </c>
      <c r="K6" s="15">
        <f ca="1">IFERROR(SUM(G6,H6)/E6,0)</f>
        <v>0.33163056023088983</v>
      </c>
      <c r="L6" s="16">
        <f ca="1">IFERROR(SUM(G6,H6,I6)/E6,0)</f>
        <v>0.41385689078677923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1.8698840000000001</v>
      </c>
      <c r="E7" s="21">
        <v>1.9404840000000001</v>
      </c>
      <c r="F7" s="21">
        <f t="shared" ref="F7:F30" si="0">SUM(G7,H7,I7)</f>
        <v>0.71471157010331565</v>
      </c>
      <c r="G7" s="21">
        <v>0.42128180010331562</v>
      </c>
      <c r="H7" s="21">
        <v>0.13921317999999999</v>
      </c>
      <c r="I7" s="21">
        <v>0.15421658999999999</v>
      </c>
      <c r="J7" s="22">
        <f t="shared" ref="J7:J30" si="1">IFERROR(G7/E7,0)</f>
        <v>0.2171014036205996</v>
      </c>
      <c r="K7" s="22">
        <f t="shared" ref="K7:K30" si="2">IFERROR(SUM(G7,H7)/E7,0)</f>
        <v>0.28884287636657435</v>
      </c>
      <c r="L7" s="23">
        <f t="shared" ref="L7:L30" si="3">IFERROR(SUM(G7,H7,I7)/E7,0)</f>
        <v>0.36831613664596852</v>
      </c>
      <c r="M7" s="4"/>
      <c r="N7" t="s">
        <v>273</v>
      </c>
      <c r="O7" s="5">
        <v>0.37556785830297096</v>
      </c>
      <c r="P7" s="71">
        <v>0.6193135820412895</v>
      </c>
    </row>
    <row r="8" spans="1:16" x14ac:dyDescent="0.25">
      <c r="A8" s="17"/>
      <c r="B8" s="55">
        <v>3</v>
      </c>
      <c r="C8" s="19" t="s">
        <v>251</v>
      </c>
      <c r="D8" s="20">
        <v>1.0647499999999999</v>
      </c>
      <c r="E8" s="21">
        <v>1.216483</v>
      </c>
      <c r="F8" s="21">
        <f t="shared" si="0"/>
        <v>0.46969423789890274</v>
      </c>
      <c r="G8" s="21">
        <v>0.29513899789890274</v>
      </c>
      <c r="H8" s="21">
        <v>8.8016420000000012E-2</v>
      </c>
      <c r="I8" s="21">
        <v>8.6538820000000002E-2</v>
      </c>
      <c r="J8" s="22">
        <f t="shared" si="1"/>
        <v>0.24261662341265991</v>
      </c>
      <c r="K8" s="22">
        <f t="shared" si="2"/>
        <v>0.31496980878393099</v>
      </c>
      <c r="L8" s="23">
        <f t="shared" si="3"/>
        <v>0.38610834503967811</v>
      </c>
      <c r="M8" s="4"/>
      <c r="N8" t="s">
        <v>271</v>
      </c>
      <c r="O8" s="5">
        <v>0.48461881256876493</v>
      </c>
      <c r="P8" s="71">
        <v>0.56348207306932907</v>
      </c>
    </row>
    <row r="9" spans="1:16" x14ac:dyDescent="0.25">
      <c r="A9" s="17"/>
      <c r="B9" s="55">
        <v>4</v>
      </c>
      <c r="C9" s="19" t="s">
        <v>252</v>
      </c>
      <c r="D9" s="20">
        <v>1.5852060000000003</v>
      </c>
      <c r="E9" s="21">
        <v>1.8864989999999999</v>
      </c>
      <c r="F9" s="21">
        <f t="shared" si="0"/>
        <v>0.67314998534641313</v>
      </c>
      <c r="G9" s="21">
        <v>0.40324311534641311</v>
      </c>
      <c r="H9" s="21">
        <v>0.13547913</v>
      </c>
      <c r="I9" s="21">
        <v>0.13442773999999999</v>
      </c>
      <c r="J9" s="22">
        <f t="shared" si="1"/>
        <v>0.21375209599708939</v>
      </c>
      <c r="K9" s="22">
        <f t="shared" si="2"/>
        <v>0.28556720430088389</v>
      </c>
      <c r="L9" s="23">
        <f t="shared" si="3"/>
        <v>0.35682498922417299</v>
      </c>
      <c r="M9" s="4"/>
      <c r="N9" t="s">
        <v>269</v>
      </c>
      <c r="O9" s="5">
        <v>0.53794052915911439</v>
      </c>
      <c r="P9" s="71">
        <v>0.5325521663400854</v>
      </c>
    </row>
    <row r="10" spans="1:16" x14ac:dyDescent="0.25">
      <c r="A10" s="17"/>
      <c r="B10" s="55">
        <v>5</v>
      </c>
      <c r="C10" s="19" t="s">
        <v>253</v>
      </c>
      <c r="D10" s="20">
        <v>0.80228400000000011</v>
      </c>
      <c r="E10" s="21">
        <v>0.84459000000000006</v>
      </c>
      <c r="F10" s="21">
        <f t="shared" si="0"/>
        <v>0.31279509330543398</v>
      </c>
      <c r="G10" s="21">
        <v>0.19169243330543395</v>
      </c>
      <c r="H10" s="21">
        <v>6.0551330000000007E-2</v>
      </c>
      <c r="I10" s="21">
        <v>6.0551330000000007E-2</v>
      </c>
      <c r="J10" s="22">
        <f t="shared" si="1"/>
        <v>0.22696507572364572</v>
      </c>
      <c r="K10" s="22">
        <f t="shared" si="2"/>
        <v>0.29865824045446188</v>
      </c>
      <c r="L10" s="23">
        <f t="shared" si="3"/>
        <v>0.37035140518527804</v>
      </c>
      <c r="M10" s="4"/>
      <c r="N10" t="s">
        <v>257</v>
      </c>
      <c r="O10" s="5">
        <v>0.16929837034106657</v>
      </c>
      <c r="P10" s="71">
        <v>0.49998928051962338</v>
      </c>
    </row>
    <row r="11" spans="1:16" x14ac:dyDescent="0.25">
      <c r="A11" s="17"/>
      <c r="B11" s="55">
        <v>6</v>
      </c>
      <c r="C11" s="19" t="s">
        <v>254</v>
      </c>
      <c r="D11" s="20">
        <v>2.0851639999999998</v>
      </c>
      <c r="E11" s="21">
        <v>2.1895220000000002</v>
      </c>
      <c r="F11" s="21">
        <f t="shared" si="0"/>
        <v>0.52022217039325813</v>
      </c>
      <c r="G11" s="21">
        <v>0.31478226039325818</v>
      </c>
      <c r="H11" s="21">
        <v>0.10247444</v>
      </c>
      <c r="I11" s="21">
        <v>0.10296546999999999</v>
      </c>
      <c r="J11" s="22">
        <f t="shared" si="1"/>
        <v>0.14376757136637958</v>
      </c>
      <c r="K11" s="22">
        <f t="shared" si="2"/>
        <v>0.19056976837558981</v>
      </c>
      <c r="L11" s="23">
        <f t="shared" si="3"/>
        <v>0.2375962289455224</v>
      </c>
      <c r="M11" s="4"/>
      <c r="N11" t="s">
        <v>267</v>
      </c>
      <c r="O11" s="5">
        <v>0.19491427890769081</v>
      </c>
      <c r="P11" s="71">
        <v>0.49755523736851315</v>
      </c>
    </row>
    <row r="12" spans="1:16" x14ac:dyDescent="0.25">
      <c r="A12" s="17"/>
      <c r="B12" s="55">
        <v>7</v>
      </c>
      <c r="C12" s="19" t="s">
        <v>255</v>
      </c>
      <c r="D12" s="20">
        <v>1.305785</v>
      </c>
      <c r="E12" s="21">
        <v>1.9614799999999997</v>
      </c>
      <c r="F12" s="21">
        <f t="shared" si="0"/>
        <v>0.72553448984908275</v>
      </c>
      <c r="G12" s="21">
        <v>0.41526710984908277</v>
      </c>
      <c r="H12" s="21">
        <v>0.15889954000000001</v>
      </c>
      <c r="I12" s="21">
        <v>0.15136784</v>
      </c>
      <c r="J12" s="22">
        <f t="shared" si="1"/>
        <v>0.21171111092087752</v>
      </c>
      <c r="K12" s="22">
        <f t="shared" si="2"/>
        <v>0.29272113396470156</v>
      </c>
      <c r="L12" s="23">
        <f t="shared" si="3"/>
        <v>0.36989135237121096</v>
      </c>
      <c r="M12" s="4"/>
      <c r="N12" t="s">
        <v>260</v>
      </c>
      <c r="O12" s="5">
        <v>0.60985206849962537</v>
      </c>
      <c r="P12" s="71">
        <v>0.48302359667379391</v>
      </c>
    </row>
    <row r="13" spans="1:16" x14ac:dyDescent="0.25">
      <c r="A13" s="17"/>
      <c r="B13" s="55">
        <v>8</v>
      </c>
      <c r="C13" s="19" t="s">
        <v>256</v>
      </c>
      <c r="D13" s="20">
        <v>1.3614330000000001</v>
      </c>
      <c r="E13" s="21">
        <v>1.717473</v>
      </c>
      <c r="F13" s="21">
        <f t="shared" si="0"/>
        <v>0.70061302455542984</v>
      </c>
      <c r="G13" s="21">
        <v>0.41870881455542985</v>
      </c>
      <c r="H13" s="21">
        <v>0.13343109</v>
      </c>
      <c r="I13" s="21">
        <v>0.14847312000000001</v>
      </c>
      <c r="J13" s="22">
        <f t="shared" si="1"/>
        <v>0.24379353536004925</v>
      </c>
      <c r="K13" s="22">
        <f t="shared" si="2"/>
        <v>0.32148389206434674</v>
      </c>
      <c r="L13" s="23">
        <f t="shared" si="3"/>
        <v>0.40793248252253739</v>
      </c>
      <c r="M13" s="4"/>
      <c r="N13" t="s">
        <v>263</v>
      </c>
      <c r="O13" s="5">
        <v>8.3101430085846282</v>
      </c>
      <c r="P13" s="71">
        <v>0.46750623238567685</v>
      </c>
    </row>
    <row r="14" spans="1:16" x14ac:dyDescent="0.25">
      <c r="A14" s="17"/>
      <c r="B14" s="55">
        <v>9</v>
      </c>
      <c r="C14" s="19" t="s">
        <v>257</v>
      </c>
      <c r="D14" s="20">
        <v>0.288215</v>
      </c>
      <c r="E14" s="21">
        <v>0.33860400000000002</v>
      </c>
      <c r="F14" s="21">
        <f t="shared" si="0"/>
        <v>0.16929837034106657</v>
      </c>
      <c r="G14" s="21">
        <v>0.10818294034106657</v>
      </c>
      <c r="H14" s="21">
        <v>2.8696620000000003E-2</v>
      </c>
      <c r="I14" s="21">
        <v>3.2418809999999999E-2</v>
      </c>
      <c r="J14" s="22">
        <f t="shared" si="1"/>
        <v>0.31949693547939945</v>
      </c>
      <c r="K14" s="22">
        <f t="shared" si="2"/>
        <v>0.40424673170153502</v>
      </c>
      <c r="L14" s="23">
        <f t="shared" si="3"/>
        <v>0.49998928051962338</v>
      </c>
      <c r="M14" s="4"/>
      <c r="N14" t="s">
        <v>265</v>
      </c>
      <c r="O14" s="5">
        <v>0.14343412178685189</v>
      </c>
      <c r="P14" s="71">
        <v>0.45752948764055762</v>
      </c>
    </row>
    <row r="15" spans="1:16" x14ac:dyDescent="0.25">
      <c r="A15" s="17"/>
      <c r="B15" s="55">
        <v>10</v>
      </c>
      <c r="C15" s="19" t="s">
        <v>258</v>
      </c>
      <c r="D15" s="20">
        <v>0.59152400000000005</v>
      </c>
      <c r="E15" s="21">
        <v>0.85992700000000011</v>
      </c>
      <c r="F15" s="21">
        <f t="shared" si="0"/>
        <v>0.37665769945254218</v>
      </c>
      <c r="G15" s="21">
        <v>0.20467713945254218</v>
      </c>
      <c r="H15" s="21">
        <v>7.2542310000000013E-2</v>
      </c>
      <c r="I15" s="21">
        <v>9.9438250000000006E-2</v>
      </c>
      <c r="J15" s="22">
        <f t="shared" si="1"/>
        <v>0.23801687754023557</v>
      </c>
      <c r="K15" s="22">
        <f t="shared" si="2"/>
        <v>0.32237556147503466</v>
      </c>
      <c r="L15" s="23">
        <f t="shared" si="3"/>
        <v>0.43801124915550055</v>
      </c>
      <c r="M15" s="4"/>
      <c r="N15" t="s">
        <v>270</v>
      </c>
      <c r="O15" s="5">
        <v>0.17346916144386185</v>
      </c>
      <c r="P15" s="71">
        <v>0.45731012046098157</v>
      </c>
    </row>
    <row r="16" spans="1:16" x14ac:dyDescent="0.25">
      <c r="A16" s="17"/>
      <c r="B16" s="55">
        <v>11</v>
      </c>
      <c r="C16" s="19" t="s">
        <v>259</v>
      </c>
      <c r="D16" s="20">
        <v>2.5900679999999996</v>
      </c>
      <c r="E16" s="21">
        <v>2.590068</v>
      </c>
      <c r="F16" s="21">
        <f t="shared" si="0"/>
        <v>0.88321470420936599</v>
      </c>
      <c r="G16" s="21">
        <v>0.54982507420936599</v>
      </c>
      <c r="H16" s="21">
        <v>0.16637981999999998</v>
      </c>
      <c r="I16" s="21">
        <v>0.16700981000000004</v>
      </c>
      <c r="J16" s="22">
        <f t="shared" si="1"/>
        <v>0.21228210001025688</v>
      </c>
      <c r="K16" s="22">
        <f t="shared" si="2"/>
        <v>0.27651972620385484</v>
      </c>
      <c r="L16" s="23">
        <f t="shared" si="3"/>
        <v>0.34100058539365219</v>
      </c>
      <c r="M16" s="4"/>
      <c r="N16" t="s">
        <v>266</v>
      </c>
      <c r="O16" s="5">
        <v>0.28150822848505969</v>
      </c>
      <c r="P16" s="71">
        <v>0.45490103724918096</v>
      </c>
    </row>
    <row r="17" spans="1:16" x14ac:dyDescent="0.25">
      <c r="A17" s="17"/>
      <c r="B17" s="55">
        <v>12</v>
      </c>
      <c r="C17" s="19" t="s">
        <v>260</v>
      </c>
      <c r="D17" s="20">
        <v>0.99498900000000001</v>
      </c>
      <c r="E17" s="21">
        <v>1.262572</v>
      </c>
      <c r="F17" s="21">
        <f t="shared" si="0"/>
        <v>0.60985206849962537</v>
      </c>
      <c r="G17" s="21">
        <v>0.34690766849962529</v>
      </c>
      <c r="H17" s="21">
        <v>0.13601243999999998</v>
      </c>
      <c r="I17" s="21">
        <v>0.12693196000000001</v>
      </c>
      <c r="J17" s="22">
        <f t="shared" si="1"/>
        <v>0.27476268165270995</v>
      </c>
      <c r="K17" s="22">
        <f t="shared" si="2"/>
        <v>0.38248916378600611</v>
      </c>
      <c r="L17" s="23">
        <f t="shared" si="3"/>
        <v>0.48302359667379391</v>
      </c>
      <c r="M17" s="4"/>
      <c r="N17" t="s">
        <v>258</v>
      </c>
      <c r="O17" s="5">
        <v>0.37665769945254218</v>
      </c>
      <c r="P17" s="71">
        <v>0.43801124915550055</v>
      </c>
    </row>
    <row r="18" spans="1:16" x14ac:dyDescent="0.25">
      <c r="A18" s="17"/>
      <c r="B18" s="55">
        <v>13</v>
      </c>
      <c r="C18" s="19" t="s">
        <v>261</v>
      </c>
      <c r="D18" s="20">
        <v>2.7743289999999998</v>
      </c>
      <c r="E18" s="21">
        <v>2.7743289999999998</v>
      </c>
      <c r="F18" s="21">
        <f t="shared" si="0"/>
        <v>0.91050813220096716</v>
      </c>
      <c r="G18" s="21">
        <v>0.54750040220096707</v>
      </c>
      <c r="H18" s="21">
        <v>0.18194310000000002</v>
      </c>
      <c r="I18" s="21">
        <v>0.18106463</v>
      </c>
      <c r="J18" s="22">
        <f t="shared" si="1"/>
        <v>0.19734516065000479</v>
      </c>
      <c r="K18" s="22">
        <f t="shared" si="2"/>
        <v>0.26292609932022021</v>
      </c>
      <c r="L18" s="23">
        <f t="shared" si="3"/>
        <v>0.32819039565998381</v>
      </c>
      <c r="M18" s="4"/>
      <c r="N18" t="s">
        <v>256</v>
      </c>
      <c r="O18" s="5">
        <v>0.70061302455542984</v>
      </c>
      <c r="P18" s="71">
        <v>0.40793248252253739</v>
      </c>
    </row>
    <row r="19" spans="1:16" x14ac:dyDescent="0.25">
      <c r="A19" s="17"/>
      <c r="B19" s="55">
        <v>14</v>
      </c>
      <c r="C19" s="19" t="s">
        <v>262</v>
      </c>
      <c r="D19" s="20">
        <v>2.0758740000000002</v>
      </c>
      <c r="E19" s="21">
        <v>2.0758740000000002</v>
      </c>
      <c r="F19" s="21">
        <f t="shared" si="0"/>
        <v>0.64975106842785046</v>
      </c>
      <c r="G19" s="21">
        <v>0.39885327842785046</v>
      </c>
      <c r="H19" s="21">
        <v>0.12460016</v>
      </c>
      <c r="I19" s="21">
        <v>0.12629762999999999</v>
      </c>
      <c r="J19" s="22">
        <f t="shared" si="1"/>
        <v>0.19213751818648453</v>
      </c>
      <c r="K19" s="22">
        <f t="shared" si="2"/>
        <v>0.25216050609422841</v>
      </c>
      <c r="L19" s="23">
        <f t="shared" si="3"/>
        <v>0.31300120740847009</v>
      </c>
      <c r="M19" s="4"/>
      <c r="N19" t="s">
        <v>268</v>
      </c>
      <c r="O19" s="5">
        <v>0.8330305886483218</v>
      </c>
      <c r="P19" s="71">
        <v>0.40412031799090292</v>
      </c>
    </row>
    <row r="20" spans="1:16" x14ac:dyDescent="0.25">
      <c r="A20" s="17"/>
      <c r="B20" s="55">
        <v>15</v>
      </c>
      <c r="C20" s="19" t="s">
        <v>263</v>
      </c>
      <c r="D20" s="20">
        <v>18.637214</v>
      </c>
      <c r="E20" s="21">
        <v>17.775470000000002</v>
      </c>
      <c r="F20" s="21">
        <f t="shared" si="0"/>
        <v>8.3101430085846282</v>
      </c>
      <c r="G20" s="21">
        <v>5.0256813685846282</v>
      </c>
      <c r="H20" s="21">
        <v>1.6431120299999999</v>
      </c>
      <c r="I20" s="21">
        <v>1.6413496100000002</v>
      </c>
      <c r="J20" s="22">
        <f t="shared" si="1"/>
        <v>0.28273127903704531</v>
      </c>
      <c r="K20" s="22">
        <f t="shared" si="2"/>
        <v>0.37516833020925061</v>
      </c>
      <c r="L20" s="23">
        <f t="shared" si="3"/>
        <v>0.46750623238567685</v>
      </c>
      <c r="M20" s="4"/>
      <c r="N20" t="s">
        <v>251</v>
      </c>
      <c r="O20" s="5">
        <v>0.46969423789890274</v>
      </c>
      <c r="P20" s="71">
        <v>0.38610834503967811</v>
      </c>
    </row>
    <row r="21" spans="1:16" x14ac:dyDescent="0.25">
      <c r="A21" s="17"/>
      <c r="B21" s="55">
        <v>16</v>
      </c>
      <c r="C21" s="19" t="s">
        <v>264</v>
      </c>
      <c r="D21" s="20">
        <v>0.94084899999999994</v>
      </c>
      <c r="E21" s="21">
        <v>0.98962699999999992</v>
      </c>
      <c r="F21" s="21">
        <f t="shared" si="0"/>
        <v>0.29035651174918176</v>
      </c>
      <c r="G21" s="21">
        <v>0.17428335174918175</v>
      </c>
      <c r="H21" s="21">
        <v>5.9591970000000001E-2</v>
      </c>
      <c r="I21" s="21">
        <v>5.6481190000000001E-2</v>
      </c>
      <c r="J21" s="22">
        <f t="shared" si="1"/>
        <v>0.17611014225479071</v>
      </c>
      <c r="K21" s="22">
        <f t="shared" si="2"/>
        <v>0.23632673901296322</v>
      </c>
      <c r="L21" s="23">
        <f t="shared" si="3"/>
        <v>0.29339994942456277</v>
      </c>
      <c r="M21" s="4"/>
      <c r="N21" t="s">
        <v>272</v>
      </c>
      <c r="O21" s="5">
        <v>0.26368503704281898</v>
      </c>
      <c r="P21" s="71">
        <v>0.37332234262489949</v>
      </c>
    </row>
    <row r="22" spans="1:16" x14ac:dyDescent="0.25">
      <c r="A22" s="17"/>
      <c r="B22" s="55">
        <v>17</v>
      </c>
      <c r="C22" s="19" t="s">
        <v>265</v>
      </c>
      <c r="D22" s="20">
        <v>0.29366700000000001</v>
      </c>
      <c r="E22" s="21">
        <v>0.31349699999999997</v>
      </c>
      <c r="F22" s="21">
        <f t="shared" si="0"/>
        <v>0.14343412178685189</v>
      </c>
      <c r="G22" s="21">
        <v>8.6393851786851883E-2</v>
      </c>
      <c r="H22" s="21">
        <v>2.8458559999999997E-2</v>
      </c>
      <c r="I22" s="21">
        <v>2.858171E-2</v>
      </c>
      <c r="J22" s="22">
        <f t="shared" si="1"/>
        <v>0.27558111173903382</v>
      </c>
      <c r="K22" s="22">
        <f t="shared" si="2"/>
        <v>0.36635888632698843</v>
      </c>
      <c r="L22" s="23">
        <f t="shared" si="3"/>
        <v>0.45752948764055762</v>
      </c>
      <c r="M22" s="4"/>
      <c r="N22" t="s">
        <v>253</v>
      </c>
      <c r="O22" s="5">
        <v>0.31279509330543398</v>
      </c>
      <c r="P22" s="71">
        <v>0.37035140518527804</v>
      </c>
    </row>
    <row r="23" spans="1:16" x14ac:dyDescent="0.25">
      <c r="A23" s="17"/>
      <c r="B23" s="55">
        <v>18</v>
      </c>
      <c r="C23" s="19" t="s">
        <v>266</v>
      </c>
      <c r="D23" s="20">
        <v>0.55972</v>
      </c>
      <c r="E23" s="21">
        <v>0.61883400000000011</v>
      </c>
      <c r="F23" s="21">
        <f t="shared" si="0"/>
        <v>0.28150822848505969</v>
      </c>
      <c r="G23" s="21">
        <v>0.17527269848505966</v>
      </c>
      <c r="H23" s="21">
        <v>5.2947229999999998E-2</v>
      </c>
      <c r="I23" s="21">
        <v>5.3288300000000004E-2</v>
      </c>
      <c r="J23" s="22">
        <f t="shared" si="1"/>
        <v>0.28323055695882843</v>
      </c>
      <c r="K23" s="22">
        <f t="shared" si="2"/>
        <v>0.3687902223941471</v>
      </c>
      <c r="L23" s="23">
        <f t="shared" si="3"/>
        <v>0.45490103724918096</v>
      </c>
      <c r="M23" s="4"/>
      <c r="N23" t="s">
        <v>255</v>
      </c>
      <c r="O23" s="5">
        <v>0.72553448984908275</v>
      </c>
      <c r="P23" s="71">
        <v>0.36989135237121096</v>
      </c>
    </row>
    <row r="24" spans="1:16" x14ac:dyDescent="0.25">
      <c r="A24" s="17"/>
      <c r="B24" s="55">
        <v>19</v>
      </c>
      <c r="C24" s="19" t="s">
        <v>267</v>
      </c>
      <c r="D24" s="20">
        <v>0.25090999999999997</v>
      </c>
      <c r="E24" s="21">
        <v>0.39174399999999998</v>
      </c>
      <c r="F24" s="21">
        <f t="shared" si="0"/>
        <v>0.19491427890769081</v>
      </c>
      <c r="G24" s="21">
        <v>0.12299591890769079</v>
      </c>
      <c r="H24" s="21">
        <v>3.9144310000000002E-2</v>
      </c>
      <c r="I24" s="21">
        <v>3.2774049999999999E-2</v>
      </c>
      <c r="J24" s="22">
        <f t="shared" si="1"/>
        <v>0.31397014097903425</v>
      </c>
      <c r="K24" s="22">
        <f t="shared" si="2"/>
        <v>0.41389333061308103</v>
      </c>
      <c r="L24" s="23">
        <f t="shared" si="3"/>
        <v>0.49755523736851315</v>
      </c>
      <c r="M24" s="4"/>
      <c r="N24" t="s">
        <v>250</v>
      </c>
      <c r="O24" s="5">
        <v>0.71471157010331565</v>
      </c>
      <c r="P24" s="71">
        <v>0.36831613664596852</v>
      </c>
    </row>
    <row r="25" spans="1:16" x14ac:dyDescent="0.25">
      <c r="A25" s="17"/>
      <c r="B25" s="55">
        <v>20</v>
      </c>
      <c r="C25" s="19" t="s">
        <v>268</v>
      </c>
      <c r="D25" s="20">
        <v>1.5686930000000001</v>
      </c>
      <c r="E25" s="21">
        <v>2.0613429999999999</v>
      </c>
      <c r="F25" s="21">
        <f t="shared" si="0"/>
        <v>0.8330305886483218</v>
      </c>
      <c r="G25" s="21">
        <v>0.45632321864832193</v>
      </c>
      <c r="H25" s="21">
        <v>0.22087415999999999</v>
      </c>
      <c r="I25" s="21">
        <v>0.15583321</v>
      </c>
      <c r="J25" s="22">
        <f t="shared" si="1"/>
        <v>0.22137180403665083</v>
      </c>
      <c r="K25" s="22">
        <f t="shared" si="2"/>
        <v>0.32852241410009003</v>
      </c>
      <c r="L25" s="23">
        <f t="shared" si="3"/>
        <v>0.40412031799090292</v>
      </c>
      <c r="M25" s="4"/>
      <c r="N25" t="s">
        <v>252</v>
      </c>
      <c r="O25" s="5">
        <v>0.67314998534641313</v>
      </c>
      <c r="P25" s="71">
        <v>0.35682498922417299</v>
      </c>
    </row>
    <row r="26" spans="1:16" x14ac:dyDescent="0.25">
      <c r="A26" s="17"/>
      <c r="B26" s="55">
        <v>21</v>
      </c>
      <c r="C26" s="19" t="s">
        <v>269</v>
      </c>
      <c r="D26" s="20">
        <v>1.0101180000000001</v>
      </c>
      <c r="E26" s="21">
        <v>1.0101180000000001</v>
      </c>
      <c r="F26" s="21">
        <f t="shared" si="0"/>
        <v>0.53794052915911439</v>
      </c>
      <c r="G26" s="21">
        <v>0.33163491915911436</v>
      </c>
      <c r="H26" s="21">
        <v>9.807863E-2</v>
      </c>
      <c r="I26" s="21">
        <v>0.10822698</v>
      </c>
      <c r="J26" s="22">
        <f t="shared" si="1"/>
        <v>0.32831304774206016</v>
      </c>
      <c r="K26" s="22">
        <f t="shared" si="2"/>
        <v>0.42540925828379883</v>
      </c>
      <c r="L26" s="23">
        <f t="shared" si="3"/>
        <v>0.5325521663400854</v>
      </c>
      <c r="M26" s="4"/>
      <c r="N26" t="s">
        <v>259</v>
      </c>
      <c r="O26" s="5">
        <v>0.88321470420936599</v>
      </c>
      <c r="P26" s="71">
        <v>0.34100058539365219</v>
      </c>
    </row>
    <row r="27" spans="1:16" x14ac:dyDescent="0.25">
      <c r="A27" s="17"/>
      <c r="B27" s="55">
        <v>22</v>
      </c>
      <c r="C27" s="19" t="s">
        <v>270</v>
      </c>
      <c r="D27" s="20">
        <v>0.36213099999999998</v>
      </c>
      <c r="E27" s="21">
        <v>0.37932500000000002</v>
      </c>
      <c r="F27" s="21">
        <f t="shared" si="0"/>
        <v>0.17346916144386185</v>
      </c>
      <c r="G27" s="21">
        <v>0.10410963144386187</v>
      </c>
      <c r="H27" s="21">
        <v>3.3291799999999996E-2</v>
      </c>
      <c r="I27" s="21">
        <v>3.6067729999999999E-2</v>
      </c>
      <c r="J27" s="22">
        <f t="shared" si="1"/>
        <v>0.27446024238808903</v>
      </c>
      <c r="K27" s="22">
        <f t="shared" si="2"/>
        <v>0.36222614234195438</v>
      </c>
      <c r="L27" s="23">
        <f t="shared" si="3"/>
        <v>0.45731012046098157</v>
      </c>
      <c r="M27" s="4"/>
      <c r="N27" t="s">
        <v>261</v>
      </c>
      <c r="O27" s="5">
        <v>0.91050813220096716</v>
      </c>
      <c r="P27" s="71">
        <v>0.32819039565998381</v>
      </c>
    </row>
    <row r="28" spans="1:16" x14ac:dyDescent="0.25">
      <c r="A28" s="17"/>
      <c r="B28" s="55">
        <v>23</v>
      </c>
      <c r="C28" s="19" t="s">
        <v>271</v>
      </c>
      <c r="D28" s="20">
        <v>0.77989299999999995</v>
      </c>
      <c r="E28" s="21">
        <v>0.86004299999999989</v>
      </c>
      <c r="F28" s="21">
        <f t="shared" si="0"/>
        <v>0.48461881256876493</v>
      </c>
      <c r="G28" s="21">
        <v>0.29734307256876491</v>
      </c>
      <c r="H28" s="21">
        <v>9.4795259999999992E-2</v>
      </c>
      <c r="I28" s="21">
        <v>9.2480480000000004E-2</v>
      </c>
      <c r="J28" s="22">
        <f t="shared" si="1"/>
        <v>0.3457304722772756</v>
      </c>
      <c r="K28" s="22">
        <f t="shared" si="2"/>
        <v>0.45595200771213179</v>
      </c>
      <c r="L28" s="23">
        <f t="shared" si="3"/>
        <v>0.56348207306932907</v>
      </c>
      <c r="M28" s="4"/>
      <c r="N28" t="s">
        <v>262</v>
      </c>
      <c r="O28" s="5">
        <v>0.64975106842785046</v>
      </c>
      <c r="P28" s="71">
        <v>0.31300120740847009</v>
      </c>
    </row>
    <row r="29" spans="1:16" x14ac:dyDescent="0.25">
      <c r="A29" s="17"/>
      <c r="B29" s="55">
        <v>24</v>
      </c>
      <c r="C29" s="19" t="s">
        <v>272</v>
      </c>
      <c r="D29" s="20">
        <v>0.70474199999999998</v>
      </c>
      <c r="E29" s="21">
        <v>0.70631999999999995</v>
      </c>
      <c r="F29" s="21">
        <f t="shared" si="0"/>
        <v>0.26368503704281898</v>
      </c>
      <c r="G29" s="21">
        <v>0.16431778704281896</v>
      </c>
      <c r="H29" s="21">
        <v>5.2025819999999987E-2</v>
      </c>
      <c r="I29" s="21">
        <v>4.7341429999999997E-2</v>
      </c>
      <c r="J29" s="22">
        <f t="shared" si="1"/>
        <v>0.23263929528091937</v>
      </c>
      <c r="K29" s="22">
        <f t="shared" si="2"/>
        <v>0.3062968725829921</v>
      </c>
      <c r="L29" s="23">
        <f t="shared" si="3"/>
        <v>0.37332234262489949</v>
      </c>
      <c r="M29" s="4"/>
      <c r="N29" t="s">
        <v>264</v>
      </c>
      <c r="O29" s="5">
        <v>0.29035651174918176</v>
      </c>
      <c r="P29" s="71">
        <v>0.29339994942456277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0.50247200000000003</v>
      </c>
      <c r="E30" s="28">
        <v>0.60642599999999991</v>
      </c>
      <c r="F30" s="28">
        <f t="shared" si="0"/>
        <v>0.37556785830297096</v>
      </c>
      <c r="G30" s="28">
        <v>0.22801220830297098</v>
      </c>
      <c r="H30" s="28">
        <v>7.6567450000000009E-2</v>
      </c>
      <c r="I30" s="28">
        <v>7.0988200000000001E-2</v>
      </c>
      <c r="J30" s="29">
        <f t="shared" si="1"/>
        <v>0.37599345724452943</v>
      </c>
      <c r="K30" s="29">
        <f t="shared" si="2"/>
        <v>0.50225362748788971</v>
      </c>
      <c r="L30" s="30">
        <f t="shared" si="3"/>
        <v>0.6193135820412895</v>
      </c>
      <c r="M30" s="4"/>
      <c r="N30" t="s">
        <v>254</v>
      </c>
      <c r="O30" s="5">
        <v>0.52022217039325813</v>
      </c>
      <c r="P30" s="71">
        <v>0.2375962289455224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9" width="0" hidden="1" customWidth="1"/>
  </cols>
  <sheetData>
    <row r="1" spans="1:13" ht="15.75" x14ac:dyDescent="0.25">
      <c r="A1" s="50">
        <v>67</v>
      </c>
      <c r="B1" s="49" t="s">
        <v>42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1090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44.999913999999997</v>
      </c>
      <c r="E6" s="14">
        <v>47.370651999999993</v>
      </c>
      <c r="F6" s="14">
        <v>19.604670751262521</v>
      </c>
      <c r="G6" s="14">
        <v>11.782429061262519</v>
      </c>
      <c r="H6" s="14">
        <v>3.9271268000000004</v>
      </c>
      <c r="I6" s="14">
        <v>3.8951148900000008</v>
      </c>
      <c r="J6" s="15">
        <v>0.24872845451361997</v>
      </c>
      <c r="K6" s="15">
        <v>0.33163056023088983</v>
      </c>
      <c r="L6" s="16">
        <v>0.41385689078677923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44.999913999999997</v>
      </c>
      <c r="E7" s="38">
        <f ca="1">SUM(E8:OFFSET(E6,MATCH("PROYECTOS",$A$8:$A$50,0),0))</f>
        <v>47.370651999999993</v>
      </c>
      <c r="F7" s="38">
        <f ca="1">SUM(F8:OFFSET(F6,MATCH("PROYECTOS",$A$8:$A$50,0),0))</f>
        <v>19.604670751262525</v>
      </c>
      <c r="G7" s="38">
        <f ca="1">SUM(G8:OFFSET(G6,MATCH("PROYECTOS",$A$8:$A$50,0),0))</f>
        <v>11.782429061262519</v>
      </c>
      <c r="H7" s="38">
        <f ca="1">SUM(H8:OFFSET(H6,MATCH("PROYECTOS",$A$8:$A$50,0),0))</f>
        <v>3.9271268000000008</v>
      </c>
      <c r="I7" s="38">
        <f ca="1">SUM(I8:OFFSET(I6,MATCH("PROYECTOS",$A$8:$A$50,0),0))</f>
        <v>3.8951148900000003</v>
      </c>
      <c r="J7" s="39">
        <f ca="1">IFERROR(G7/E7,0)</f>
        <v>0.24872845451361997</v>
      </c>
      <c r="K7" s="39">
        <f ca="1">IFERROR(SUM(G7,H7)/E7,0)</f>
        <v>0.33163056023088983</v>
      </c>
      <c r="L7" s="40">
        <f ca="1">IFERROR(SUM(G7,H7,I7)/E7,0)</f>
        <v>0.41385689078677912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0.53059300000000009</v>
      </c>
      <c r="E8" s="21">
        <v>0.53059299999999998</v>
      </c>
      <c r="F8" s="21">
        <f t="shared" ref="F8:F11" si="0">SUM(G8,H8,I8)</f>
        <v>0.15033067952928542</v>
      </c>
      <c r="G8" s="21">
        <v>8.5420079529285431E-2</v>
      </c>
      <c r="H8" s="21">
        <v>3.2549749999999995E-2</v>
      </c>
      <c r="I8" s="21">
        <v>3.2360849999999997E-2</v>
      </c>
      <c r="J8" s="22">
        <f t="shared" ref="J8:J12" si="1">IFERROR(G8/E8,0)</f>
        <v>0.16098983501343861</v>
      </c>
      <c r="K8" s="22">
        <f t="shared" ref="K8:K12" si="2">IFERROR(SUM(G8,H8)/E8,0)</f>
        <v>0.22233581960049495</v>
      </c>
      <c r="L8" s="23">
        <f t="shared" ref="L8:L12" si="3">IFERROR(SUM(G8,H8,I8)/E8,0)</f>
        <v>0.28332578742894349</v>
      </c>
      <c r="M8" s="4"/>
    </row>
    <row r="9" spans="1:13" ht="25.5" x14ac:dyDescent="0.25">
      <c r="A9" s="17"/>
      <c r="B9" s="19">
        <v>3000511</v>
      </c>
      <c r="C9" s="19" t="s">
        <v>1092</v>
      </c>
      <c r="D9" s="20">
        <v>43.327771999999996</v>
      </c>
      <c r="E9" s="21">
        <v>45.800354999999989</v>
      </c>
      <c r="F9" s="21">
        <f t="shared" si="0"/>
        <v>19.295628034602174</v>
      </c>
      <c r="G9" s="21">
        <v>11.630685774602171</v>
      </c>
      <c r="H9" s="21">
        <v>3.8455566400000007</v>
      </c>
      <c r="I9" s="21">
        <v>3.8193856200000003</v>
      </c>
      <c r="J9" s="22">
        <f t="shared" si="1"/>
        <v>0.25394313591242196</v>
      </c>
      <c r="K9" s="22">
        <f t="shared" si="2"/>
        <v>0.33790660388117461</v>
      </c>
      <c r="L9" s="23">
        <f t="shared" si="3"/>
        <v>0.42129865662836408</v>
      </c>
      <c r="M9" s="4"/>
    </row>
    <row r="10" spans="1:13" ht="25.5" x14ac:dyDescent="0.25">
      <c r="A10" s="17"/>
      <c r="B10" s="19">
        <v>3000512</v>
      </c>
      <c r="C10" s="19" t="s">
        <v>1093</v>
      </c>
      <c r="D10" s="20">
        <v>0.45116999999999996</v>
      </c>
      <c r="E10" s="21">
        <v>0.34033399999999997</v>
      </c>
      <c r="F10" s="21">
        <f t="shared" si="0"/>
        <v>1.8919200000000001E-2</v>
      </c>
      <c r="G10" s="21">
        <v>0</v>
      </c>
      <c r="H10" s="21">
        <v>1.8919200000000001E-2</v>
      </c>
      <c r="I10" s="21">
        <v>0</v>
      </c>
      <c r="J10" s="22">
        <f t="shared" si="1"/>
        <v>0</v>
      </c>
      <c r="K10" s="22">
        <f t="shared" si="2"/>
        <v>5.5590096787273682E-2</v>
      </c>
      <c r="L10" s="23">
        <f t="shared" si="3"/>
        <v>5.5590096787273682E-2</v>
      </c>
      <c r="M10" s="4"/>
    </row>
    <row r="11" spans="1:13" ht="25.5" x14ac:dyDescent="0.25">
      <c r="A11" s="17"/>
      <c r="B11" s="19">
        <v>3000513</v>
      </c>
      <c r="C11" s="19" t="s">
        <v>1094</v>
      </c>
      <c r="D11" s="20">
        <v>0.69037900000000008</v>
      </c>
      <c r="E11" s="21">
        <v>0.69937000000000016</v>
      </c>
      <c r="F11" s="21">
        <f t="shared" si="0"/>
        <v>0.13979283713106311</v>
      </c>
      <c r="G11" s="21">
        <v>6.63232071310631E-2</v>
      </c>
      <c r="H11" s="21">
        <v>3.0101210000000003E-2</v>
      </c>
      <c r="I11" s="21">
        <v>4.3368420000000005E-2</v>
      </c>
      <c r="J11" s="22">
        <f t="shared" si="1"/>
        <v>9.4832788268102847E-2</v>
      </c>
      <c r="K11" s="22">
        <f t="shared" si="2"/>
        <v>0.13787325325802233</v>
      </c>
      <c r="L11" s="23">
        <f t="shared" si="3"/>
        <v>0.19988394859811412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1106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0.28332578742894349</v>
      </c>
    </row>
    <row r="19" spans="1:4" ht="25.5" x14ac:dyDescent="0.25">
      <c r="A19" s="17"/>
      <c r="B19" s="19">
        <v>3000512</v>
      </c>
      <c r="C19" s="19" t="s">
        <v>1093</v>
      </c>
      <c r="D19" s="23">
        <v>5.5590096787273682E-2</v>
      </c>
    </row>
    <row r="20" spans="1:4" ht="26.25" thickBot="1" x14ac:dyDescent="0.3">
      <c r="A20" s="24"/>
      <c r="B20" s="26">
        <v>3000513</v>
      </c>
      <c r="C20" s="26" t="s">
        <v>1094</v>
      </c>
      <c r="D20" s="30">
        <v>0.19988394859811412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G9" sqref="G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67</v>
      </c>
      <c r="B1" s="49" t="s">
        <v>42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1091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44.999913999999997</v>
      </c>
      <c r="I6" s="14">
        <v>47.370651999999993</v>
      </c>
      <c r="J6" s="14">
        <v>19.604670751262521</v>
      </c>
      <c r="K6" s="14">
        <v>11.782429061262519</v>
      </c>
      <c r="L6" s="14">
        <v>3.9271268000000004</v>
      </c>
      <c r="M6" s="14">
        <v>3.8951148900000008</v>
      </c>
      <c r="N6" s="15">
        <v>0.24872845451361997</v>
      </c>
      <c r="O6" s="15">
        <v>0.33163056023088983</v>
      </c>
      <c r="P6" s="16">
        <v>0.41385689078677923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SUM(H8:OFFSET(H6,MATCH("PROYECTOS",$A$8:$A$17,0),0))</f>
        <v>44.999914000000004</v>
      </c>
      <c r="I7" s="38">
        <f ca="1">SUM(I8:OFFSET(I6,MATCH("PROYECTOS",$A$8:$A$17,0),0))</f>
        <v>47.370651999999993</v>
      </c>
      <c r="J7" s="38">
        <f ca="1">SUM(J8:OFFSET(J6,MATCH("PROYECTOS",$A$8:$A$17,0),0))</f>
        <v>19.604670751262514</v>
      </c>
      <c r="K7" s="38">
        <f ca="1">SUM(K8:OFFSET(K6,MATCH("PROYECTOS",$A$8:$A$17,0),0))</f>
        <v>11.782429061262519</v>
      </c>
      <c r="L7" s="38">
        <f ca="1">SUM(L8:OFFSET(L6,MATCH("PROYECTOS",$A$8:$A$17,0),0))</f>
        <v>3.9271267999999999</v>
      </c>
      <c r="M7" s="38">
        <f ca="1">SUM(M8:OFFSET(M6,MATCH("PROYECTOS",$A$8:$A$17,0),0))</f>
        <v>3.8951148900000003</v>
      </c>
      <c r="N7" s="39">
        <f ca="1">IFERROR(K7/I7,0)</f>
        <v>0.24872845451361997</v>
      </c>
      <c r="O7" s="39">
        <f ca="1">IFERROR(SUM(K7,L7)/I7,0)</f>
        <v>0.33163056023088983</v>
      </c>
      <c r="P7" s="40">
        <f ca="1">IFERROR(SUM(K7,L7,M7)/I7,0)</f>
        <v>0.41385689078677912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0.53059300000000009</v>
      </c>
      <c r="I8" s="21">
        <v>0.53059299999999998</v>
      </c>
      <c r="J8" s="21">
        <f t="shared" ref="J8:J16" si="0">SUM(K8,L8,M8)</f>
        <v>0.15033067952928542</v>
      </c>
      <c r="K8" s="21">
        <v>8.5420079529285431E-2</v>
      </c>
      <c r="L8" s="21">
        <v>3.2549749999999995E-2</v>
      </c>
      <c r="M8" s="21">
        <v>3.2360849999999997E-2</v>
      </c>
      <c r="N8" s="22">
        <f t="shared" ref="N8:N17" si="1">IFERROR(K8/I8,0)</f>
        <v>0.16098983501343861</v>
      </c>
      <c r="O8" s="22">
        <f t="shared" ref="O8:O17" si="2">IFERROR(SUM(K8,L8)/I8,0)</f>
        <v>0.22233581960049495</v>
      </c>
      <c r="P8" s="23">
        <f t="shared" ref="P8:P17" si="3">IFERROR(SUM(K8,L8,M8)/I8,0)</f>
        <v>0.28332578742894349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5001556</v>
      </c>
      <c r="C9" s="19" t="s">
        <v>1095</v>
      </c>
      <c r="D9" s="68">
        <v>3000511</v>
      </c>
      <c r="E9" s="19" t="s">
        <v>1092</v>
      </c>
      <c r="F9" s="69">
        <v>42</v>
      </c>
      <c r="G9" s="19" t="s">
        <v>534</v>
      </c>
      <c r="H9" s="20">
        <v>1.8204040000000001</v>
      </c>
      <c r="I9" s="21">
        <v>2.091771</v>
      </c>
      <c r="J9" s="21">
        <f t="shared" si="0"/>
        <v>0.55204374040186466</v>
      </c>
      <c r="K9" s="21">
        <v>0.27019863040186465</v>
      </c>
      <c r="L9" s="21">
        <v>0.13972599999999999</v>
      </c>
      <c r="M9" s="21">
        <v>0.14211910999999999</v>
      </c>
      <c r="N9" s="22">
        <f t="shared" si="1"/>
        <v>0.1291721849102338</v>
      </c>
      <c r="O9" s="22">
        <f t="shared" si="2"/>
        <v>0.19597012789730073</v>
      </c>
      <c r="P9" s="23">
        <f t="shared" si="3"/>
        <v>0.26391213015280574</v>
      </c>
      <c r="Q9" s="70">
        <v>5</v>
      </c>
      <c r="R9" s="21">
        <v>0</v>
      </c>
      <c r="S9" s="23">
        <f t="shared" ref="S9:S16" si="4">IFERROR(R9/Q9,0)</f>
        <v>0</v>
      </c>
    </row>
    <row r="10" spans="1:19" ht="25.5" x14ac:dyDescent="0.25">
      <c r="A10" s="17"/>
      <c r="B10" s="19">
        <v>5002360</v>
      </c>
      <c r="C10" s="19" t="s">
        <v>1096</v>
      </c>
      <c r="D10" s="68">
        <v>3000511</v>
      </c>
      <c r="E10" s="19" t="s">
        <v>1092</v>
      </c>
      <c r="F10" s="69">
        <v>105</v>
      </c>
      <c r="G10" s="19" t="s">
        <v>662</v>
      </c>
      <c r="H10" s="20">
        <v>41.102179000000007</v>
      </c>
      <c r="I10" s="21">
        <v>43.472917000000002</v>
      </c>
      <c r="J10" s="21">
        <f t="shared" si="0"/>
        <v>18.688638163218826</v>
      </c>
      <c r="K10" s="21">
        <v>11.333272493218828</v>
      </c>
      <c r="L10" s="21">
        <v>3.6914004</v>
      </c>
      <c r="M10" s="21">
        <v>3.6639652700000003</v>
      </c>
      <c r="N10" s="22">
        <f t="shared" si="1"/>
        <v>0.26069730938963281</v>
      </c>
      <c r="O10" s="22">
        <f t="shared" si="2"/>
        <v>0.34560995511800663</v>
      </c>
      <c r="P10" s="23">
        <f t="shared" si="3"/>
        <v>0.4298915152902858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5004127</v>
      </c>
      <c r="C11" s="19" t="s">
        <v>1097</v>
      </c>
      <c r="D11" s="68">
        <v>3000511</v>
      </c>
      <c r="E11" s="19" t="s">
        <v>1092</v>
      </c>
      <c r="F11" s="69">
        <v>578</v>
      </c>
      <c r="G11" s="19" t="s">
        <v>1103</v>
      </c>
      <c r="H11" s="20">
        <v>0.34018900000000002</v>
      </c>
      <c r="I11" s="21">
        <v>0.20066699999999996</v>
      </c>
      <c r="J11" s="21">
        <f t="shared" si="0"/>
        <v>5.4946130981477458E-2</v>
      </c>
      <c r="K11" s="21">
        <v>2.7214650981477462E-2</v>
      </c>
      <c r="L11" s="21">
        <v>1.4430239999999999E-2</v>
      </c>
      <c r="M11" s="21">
        <v>1.3301239999999999E-2</v>
      </c>
      <c r="N11" s="22">
        <f t="shared" si="1"/>
        <v>0.13562095900909202</v>
      </c>
      <c r="O11" s="22">
        <f t="shared" si="2"/>
        <v>0.20753233457159109</v>
      </c>
      <c r="P11" s="23">
        <f t="shared" si="3"/>
        <v>0.27381747363282188</v>
      </c>
      <c r="Q11" s="70">
        <v>2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5004128</v>
      </c>
      <c r="C12" s="19" t="s">
        <v>1098</v>
      </c>
      <c r="D12" s="68">
        <v>3000511</v>
      </c>
      <c r="E12" s="19" t="s">
        <v>1092</v>
      </c>
      <c r="F12" s="69">
        <v>42</v>
      </c>
      <c r="G12" s="19" t="s">
        <v>534</v>
      </c>
      <c r="H12" s="20">
        <v>6.5000000000000002E-2</v>
      </c>
      <c r="I12" s="21">
        <v>3.5000000000000003E-2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5004129</v>
      </c>
      <c r="C13" s="19" t="s">
        <v>1099</v>
      </c>
      <c r="D13" s="68">
        <v>3000512</v>
      </c>
      <c r="E13" s="19" t="s">
        <v>1093</v>
      </c>
      <c r="F13" s="69">
        <v>88</v>
      </c>
      <c r="G13" s="19" t="s">
        <v>755</v>
      </c>
      <c r="H13" s="20">
        <v>0.41116999999999998</v>
      </c>
      <c r="I13" s="21">
        <v>0.30033399999999999</v>
      </c>
      <c r="J13" s="21">
        <f t="shared" si="0"/>
        <v>1.8919200000000001E-2</v>
      </c>
      <c r="K13" s="21">
        <v>0</v>
      </c>
      <c r="L13" s="21">
        <v>1.8919200000000001E-2</v>
      </c>
      <c r="M13" s="21">
        <v>0</v>
      </c>
      <c r="N13" s="22">
        <f t="shared" si="1"/>
        <v>0</v>
      </c>
      <c r="O13" s="22">
        <f t="shared" si="2"/>
        <v>6.2993866828264536E-2</v>
      </c>
      <c r="P13" s="23">
        <f t="shared" si="3"/>
        <v>6.2993866828264536E-2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5004130</v>
      </c>
      <c r="C14" s="19" t="s">
        <v>1100</v>
      </c>
      <c r="D14" s="68">
        <v>3000512</v>
      </c>
      <c r="E14" s="19" t="s">
        <v>1093</v>
      </c>
      <c r="F14" s="69">
        <v>117</v>
      </c>
      <c r="G14" s="19" t="s">
        <v>687</v>
      </c>
      <c r="H14" s="20">
        <v>0.04</v>
      </c>
      <c r="I14" s="21">
        <v>0.04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5004131</v>
      </c>
      <c r="C15" s="19" t="s">
        <v>1101</v>
      </c>
      <c r="D15" s="68">
        <v>3000513</v>
      </c>
      <c r="E15" s="19" t="s">
        <v>1094</v>
      </c>
      <c r="F15" s="69">
        <v>538</v>
      </c>
      <c r="G15" s="19" t="s">
        <v>1104</v>
      </c>
      <c r="H15" s="20">
        <v>0.35019</v>
      </c>
      <c r="I15" s="21">
        <v>0.51236400000000004</v>
      </c>
      <c r="J15" s="21">
        <f t="shared" si="0"/>
        <v>0.12668058713106312</v>
      </c>
      <c r="K15" s="21">
        <v>6.63232071310631E-2</v>
      </c>
      <c r="L15" s="21">
        <v>3.0101210000000003E-2</v>
      </c>
      <c r="M15" s="21">
        <v>3.0256169999999999E-2</v>
      </c>
      <c r="N15" s="22">
        <f t="shared" si="1"/>
        <v>0.12944548627745722</v>
      </c>
      <c r="O15" s="22">
        <f t="shared" si="2"/>
        <v>0.18819514472340582</v>
      </c>
      <c r="P15" s="23">
        <f t="shared" si="3"/>
        <v>0.2472472444025402</v>
      </c>
      <c r="Q15" s="70">
        <v>2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5004132</v>
      </c>
      <c r="C16" s="19" t="s">
        <v>1102</v>
      </c>
      <c r="D16" s="68">
        <v>3000513</v>
      </c>
      <c r="E16" s="19" t="s">
        <v>1094</v>
      </c>
      <c r="F16" s="69">
        <v>538</v>
      </c>
      <c r="G16" s="19" t="s">
        <v>1104</v>
      </c>
      <c r="H16" s="20">
        <v>0.34018900000000002</v>
      </c>
      <c r="I16" s="21">
        <v>0.18700599999999998</v>
      </c>
      <c r="J16" s="21">
        <f t="shared" si="0"/>
        <v>1.3112249999999999E-2</v>
      </c>
      <c r="K16" s="21">
        <v>0</v>
      </c>
      <c r="L16" s="21">
        <v>0</v>
      </c>
      <c r="M16" s="21">
        <v>1.3112249999999999E-2</v>
      </c>
      <c r="N16" s="22">
        <f t="shared" si="1"/>
        <v>0</v>
      </c>
      <c r="O16" s="22">
        <f t="shared" si="2"/>
        <v>0</v>
      </c>
      <c r="P16" s="23">
        <f t="shared" si="3"/>
        <v>7.0116734222431365E-2</v>
      </c>
      <c r="Q16" s="70">
        <v>2</v>
      </c>
      <c r="R16" s="21">
        <v>0</v>
      </c>
      <c r="S16" s="23">
        <f t="shared" si="4"/>
        <v>0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t="shared" ref="H17:M17" ca="1" si="5">OFFSET(H17,-MATCH("PROYECTOS",$A$8:$A$17,0)-1,0)-(OFFSET(H17,-MATCH("PROYECTOS",$A$8:$A$17,0),0))</f>
        <v>0</v>
      </c>
      <c r="I17" s="45">
        <f t="shared" ca="1" si="5"/>
        <v>0</v>
      </c>
      <c r="J17" s="45">
        <f t="shared" ca="1" si="5"/>
        <v>0</v>
      </c>
      <c r="K17" s="45">
        <f t="shared" ca="1" si="5"/>
        <v>0</v>
      </c>
      <c r="L17" s="45">
        <f t="shared" ca="1" si="5"/>
        <v>0</v>
      </c>
      <c r="M17" s="45">
        <f t="shared" ca="1" si="5"/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workbookViewId="0">
      <selection activeCell="M14" sqref="M1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11.7109375" hidden="1" customWidth="1"/>
  </cols>
  <sheetData>
    <row r="1" spans="1:13" ht="15.75" x14ac:dyDescent="0.25">
      <c r="A1" s="50">
        <v>68</v>
      </c>
      <c r="B1" s="50" t="s">
        <v>43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1107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1028.4349520000003</v>
      </c>
      <c r="E6" s="14">
        <v>1851.6064409999997</v>
      </c>
      <c r="F6" s="14">
        <v>413.49368316488602</v>
      </c>
      <c r="G6" s="14">
        <v>181.69961719488606</v>
      </c>
      <c r="H6" s="14">
        <v>121.8210357</v>
      </c>
      <c r="I6" s="14">
        <v>109.97303027000001</v>
      </c>
      <c r="J6" s="15">
        <v>9.8130797761081065E-2</v>
      </c>
      <c r="K6" s="15">
        <v>0.16392287592765298</v>
      </c>
      <c r="L6" s="16">
        <v>0.22331618318500229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REGIONALES",$A$8:$A$60,0),0))</f>
        <v>501.13184999999999</v>
      </c>
      <c r="E7" s="37">
        <f ca="1">SUM(E8:OFFSET(E6,MATCH("GOBIERNOS REGIONALES",$A$8:$A$60,0),0))</f>
        <v>902.2441339999998</v>
      </c>
      <c r="F7" s="37">
        <f ca="1">SUM(F8:OFFSET(F6,MATCH("GOBIERNOS REGIONALES",$A$8:$A$60,0),0))</f>
        <v>146.96294212320609</v>
      </c>
      <c r="G7" s="38">
        <f ca="1">SUM(G8:OFFSET(G6,MATCH("GOBIERNOS REGIONALES",$A$8:$A$60,0),0))</f>
        <v>55.348727553206103</v>
      </c>
      <c r="H7" s="38">
        <f ca="1">SUM(H8:OFFSET(H6,MATCH("GOBIERNOS REGIONALES",$A$8:$A$60,0),0))</f>
        <v>54.329614399999997</v>
      </c>
      <c r="I7" s="38">
        <f ca="1">SUM(I8:OFFSET(I6,MATCH("GOBIERNOS REGIONALES",$A$8:$A$60,0),0))</f>
        <v>37.284600169999983</v>
      </c>
      <c r="J7" s="39">
        <f ca="1">IFERROR(G7/E7,0)</f>
        <v>6.1345621952479341E-2</v>
      </c>
      <c r="K7" s="39">
        <f ca="1">IFERROR(SUM(G7,H7)/E7,0)</f>
        <v>0.12156171242362006</v>
      </c>
      <c r="L7" s="40">
        <f ca="1">IFERROR(SUM(G7,H7,I7)/E7,0)</f>
        <v>0.16288600455805913</v>
      </c>
      <c r="M7" s="4"/>
    </row>
    <row r="8" spans="1:13" x14ac:dyDescent="0.25">
      <c r="A8" s="17"/>
      <c r="B8" s="18">
        <v>5</v>
      </c>
      <c r="C8" s="19" t="s">
        <v>104</v>
      </c>
      <c r="D8" s="20">
        <v>1.9000029999999997</v>
      </c>
      <c r="E8" s="21">
        <v>1.9000029999999999</v>
      </c>
      <c r="F8" s="21">
        <f t="shared" ref="F8:F54" si="0">SUM(G8,H8,I8)</f>
        <v>0.29058500234746681</v>
      </c>
      <c r="G8" s="21">
        <v>0.1487717823474668</v>
      </c>
      <c r="H8" s="21">
        <v>7.8054419999999999E-2</v>
      </c>
      <c r="I8" s="21">
        <v>6.3758800000000004E-2</v>
      </c>
      <c r="J8" s="22">
        <f t="shared" ref="J8:J54" si="1">IFERROR(G8/E8,0)</f>
        <v>7.8300814444749192E-2</v>
      </c>
      <c r="K8" s="22">
        <f t="shared" ref="K8:K54" si="2">IFERROR(SUM(G8,H8)/E8,0)</f>
        <v>0.11938202326389317</v>
      </c>
      <c r="L8" s="23">
        <f t="shared" ref="L8:L54" si="3">IFERROR(SUM(G8,H8,I8)/E8,0)</f>
        <v>0.15293923343671922</v>
      </c>
      <c r="M8" s="4"/>
    </row>
    <row r="9" spans="1:13" x14ac:dyDescent="0.25">
      <c r="A9" s="17"/>
      <c r="B9" s="18">
        <v>6</v>
      </c>
      <c r="C9" s="19" t="s">
        <v>106</v>
      </c>
      <c r="D9" s="20">
        <v>57.160965000000012</v>
      </c>
      <c r="E9" s="21">
        <v>78.998739</v>
      </c>
      <c r="F9" s="21">
        <f t="shared" si="0"/>
        <v>11.280911710723124</v>
      </c>
      <c r="G9" s="21">
        <v>6.1826320807231241</v>
      </c>
      <c r="H9" s="21">
        <v>2.59183743</v>
      </c>
      <c r="I9" s="21">
        <v>2.5064422</v>
      </c>
      <c r="J9" s="22">
        <f t="shared" si="1"/>
        <v>7.8262414805420177E-2</v>
      </c>
      <c r="K9" s="22">
        <f t="shared" si="2"/>
        <v>0.11107100723118028</v>
      </c>
      <c r="L9" s="23">
        <f t="shared" si="3"/>
        <v>0.14279863012399635</v>
      </c>
      <c r="M9" s="4"/>
    </row>
    <row r="10" spans="1:13" x14ac:dyDescent="0.25">
      <c r="A10" s="17"/>
      <c r="B10" s="18">
        <v>7</v>
      </c>
      <c r="C10" s="19" t="s">
        <v>107</v>
      </c>
      <c r="D10" s="20">
        <v>8.3995110000000004</v>
      </c>
      <c r="E10" s="21">
        <v>8.3995110000000004</v>
      </c>
      <c r="F10" s="21">
        <f t="shared" si="0"/>
        <v>0.51957919954984189</v>
      </c>
      <c r="G10" s="21">
        <v>2.6451399549841881E-2</v>
      </c>
      <c r="H10" s="21">
        <v>0</v>
      </c>
      <c r="I10" s="21">
        <v>0.49312780000000001</v>
      </c>
      <c r="J10" s="22">
        <f t="shared" si="1"/>
        <v>3.1491594629546745E-3</v>
      </c>
      <c r="K10" s="22">
        <f t="shared" si="2"/>
        <v>3.1491594629546745E-3</v>
      </c>
      <c r="L10" s="23">
        <f t="shared" si="3"/>
        <v>6.1858267647943062E-2</v>
      </c>
      <c r="M10" s="4"/>
    </row>
    <row r="11" spans="1:13" x14ac:dyDescent="0.25">
      <c r="A11" s="17"/>
      <c r="B11" s="18">
        <v>10</v>
      </c>
      <c r="C11" s="19" t="s">
        <v>110</v>
      </c>
      <c r="D11" s="20">
        <v>98.997152999999997</v>
      </c>
      <c r="E11" s="21">
        <v>235.57694100000001</v>
      </c>
      <c r="F11" s="21">
        <f t="shared" si="0"/>
        <v>51.940334945860812</v>
      </c>
      <c r="G11" s="21">
        <v>12.838930165860802</v>
      </c>
      <c r="H11" s="21">
        <v>30.781976170000004</v>
      </c>
      <c r="I11" s="21">
        <v>8.3194286099999992</v>
      </c>
      <c r="J11" s="22">
        <f t="shared" si="1"/>
        <v>5.4499944312719477E-2</v>
      </c>
      <c r="K11" s="22">
        <f t="shared" si="2"/>
        <v>0.18516628219508466</v>
      </c>
      <c r="L11" s="23">
        <f t="shared" si="3"/>
        <v>0.22048140503641572</v>
      </c>
      <c r="M11" s="4"/>
    </row>
    <row r="12" spans="1:13" x14ac:dyDescent="0.25">
      <c r="A12" s="17"/>
      <c r="B12" s="18">
        <v>11</v>
      </c>
      <c r="C12" s="19" t="s">
        <v>111</v>
      </c>
      <c r="D12" s="20">
        <v>80.301369999999991</v>
      </c>
      <c r="E12" s="21">
        <v>160.60796599999998</v>
      </c>
      <c r="F12" s="21">
        <f t="shared" si="0"/>
        <v>20.241239257659927</v>
      </c>
      <c r="G12" s="21">
        <v>17.695443557659928</v>
      </c>
      <c r="H12" s="21">
        <v>0.75625217</v>
      </c>
      <c r="I12" s="21">
        <v>1.78954353</v>
      </c>
      <c r="J12" s="22">
        <f t="shared" si="1"/>
        <v>0.11017786974314793</v>
      </c>
      <c r="K12" s="22">
        <f t="shared" si="2"/>
        <v>0.11488655380680141</v>
      </c>
      <c r="L12" s="23">
        <f t="shared" si="3"/>
        <v>0.1260288624641441</v>
      </c>
      <c r="M12" s="4"/>
    </row>
    <row r="13" spans="1:13" x14ac:dyDescent="0.25">
      <c r="A13" s="17"/>
      <c r="B13" s="18">
        <v>13</v>
      </c>
      <c r="C13" s="19" t="s">
        <v>114</v>
      </c>
      <c r="D13" s="20">
        <v>89.422464999999988</v>
      </c>
      <c r="E13" s="21">
        <v>108.38004999999986</v>
      </c>
      <c r="F13" s="21">
        <f t="shared" si="0"/>
        <v>32.966007154433342</v>
      </c>
      <c r="G13" s="21">
        <v>3.3172392144333571</v>
      </c>
      <c r="H13" s="21">
        <v>12.574273999999999</v>
      </c>
      <c r="I13" s="21">
        <v>17.074493939999986</v>
      </c>
      <c r="J13" s="22">
        <f t="shared" si="1"/>
        <v>3.0607470788520226E-2</v>
      </c>
      <c r="K13" s="22">
        <f t="shared" si="2"/>
        <v>0.1466276608511749</v>
      </c>
      <c r="L13" s="23">
        <f t="shared" si="3"/>
        <v>0.30417043685100154</v>
      </c>
      <c r="M13" s="4"/>
    </row>
    <row r="14" spans="1:13" ht="38.25" x14ac:dyDescent="0.25">
      <c r="A14" s="17"/>
      <c r="B14" s="18">
        <v>25</v>
      </c>
      <c r="C14" s="19" t="s">
        <v>118</v>
      </c>
      <c r="D14" s="20">
        <v>7.6720309999999996</v>
      </c>
      <c r="E14" s="21">
        <v>7.675414</v>
      </c>
      <c r="F14" s="21">
        <f t="shared" si="0"/>
        <v>2.0576758853775887</v>
      </c>
      <c r="G14" s="21">
        <v>1.1425818953775888</v>
      </c>
      <c r="H14" s="21">
        <v>0.43660586999999995</v>
      </c>
      <c r="I14" s="21">
        <v>0.47848812000000002</v>
      </c>
      <c r="J14" s="22">
        <f t="shared" si="1"/>
        <v>0.14886257540995038</v>
      </c>
      <c r="K14" s="22">
        <f t="shared" si="2"/>
        <v>0.20574626533208357</v>
      </c>
      <c r="L14" s="23">
        <f t="shared" si="3"/>
        <v>0.26808663159766871</v>
      </c>
      <c r="M14" s="4"/>
    </row>
    <row r="15" spans="1:13" x14ac:dyDescent="0.25">
      <c r="A15" s="17"/>
      <c r="B15" s="18">
        <v>26</v>
      </c>
      <c r="C15" s="19" t="s">
        <v>119</v>
      </c>
      <c r="D15" s="20">
        <v>6.7139279999999992</v>
      </c>
      <c r="E15" s="21">
        <v>137.82719599999999</v>
      </c>
      <c r="F15" s="21">
        <f t="shared" si="0"/>
        <v>1.1051369096048833</v>
      </c>
      <c r="G15" s="21">
        <v>1.6206059604883194E-2</v>
      </c>
      <c r="H15" s="21">
        <v>5.4999999999999997E-3</v>
      </c>
      <c r="I15" s="21">
        <v>1.0834308500000001</v>
      </c>
      <c r="J15" s="22">
        <f t="shared" si="1"/>
        <v>1.1758245161486994E-4</v>
      </c>
      <c r="K15" s="22">
        <f t="shared" si="2"/>
        <v>1.5748749328748729E-4</v>
      </c>
      <c r="L15" s="23">
        <f t="shared" si="3"/>
        <v>8.0182789875873507E-3</v>
      </c>
      <c r="M15" s="4"/>
    </row>
    <row r="16" spans="1:13" ht="25.5" x14ac:dyDescent="0.25">
      <c r="A16" s="17"/>
      <c r="B16" s="18">
        <v>37</v>
      </c>
      <c r="C16" s="19" t="s">
        <v>124</v>
      </c>
      <c r="D16" s="20">
        <v>33.397467999999996</v>
      </c>
      <c r="E16" s="21">
        <v>43.241365999999999</v>
      </c>
      <c r="F16" s="21">
        <f t="shared" si="0"/>
        <v>9.1400304662820329</v>
      </c>
      <c r="G16" s="21">
        <v>5.6470670662820339</v>
      </c>
      <c r="H16" s="21">
        <v>2.2312368399999998</v>
      </c>
      <c r="I16" s="21">
        <v>1.2617265600000001</v>
      </c>
      <c r="J16" s="22">
        <f t="shared" si="1"/>
        <v>0.13059409516068557</v>
      </c>
      <c r="K16" s="22">
        <f t="shared" si="2"/>
        <v>0.18219368708847064</v>
      </c>
      <c r="L16" s="23">
        <f t="shared" si="3"/>
        <v>0.21137238047202378</v>
      </c>
      <c r="M16" s="4"/>
    </row>
    <row r="17" spans="1:13" ht="25.5" x14ac:dyDescent="0.25">
      <c r="A17" s="17"/>
      <c r="B17" s="18">
        <v>39</v>
      </c>
      <c r="C17" s="19" t="s">
        <v>126</v>
      </c>
      <c r="D17" s="20">
        <v>11.05</v>
      </c>
      <c r="E17" s="21">
        <v>11.05</v>
      </c>
      <c r="F17" s="21">
        <f t="shared" si="0"/>
        <v>1.3123969787321985E-2</v>
      </c>
      <c r="G17" s="21">
        <v>8.3089697873219848E-3</v>
      </c>
      <c r="H17" s="21">
        <v>0</v>
      </c>
      <c r="I17" s="21">
        <v>4.8149999999999998E-3</v>
      </c>
      <c r="J17" s="22">
        <f t="shared" si="1"/>
        <v>7.5194296717846006E-4</v>
      </c>
      <c r="K17" s="22">
        <f t="shared" si="2"/>
        <v>7.5194296717846006E-4</v>
      </c>
      <c r="L17" s="23">
        <f t="shared" si="3"/>
        <v>1.1876895735133018E-3</v>
      </c>
      <c r="M17" s="4"/>
    </row>
    <row r="18" spans="1:13" x14ac:dyDescent="0.25">
      <c r="A18" s="17"/>
      <c r="B18" s="18">
        <v>112</v>
      </c>
      <c r="C18" s="19" t="s">
        <v>139</v>
      </c>
      <c r="D18" s="20">
        <v>12.963149000000001</v>
      </c>
      <c r="E18" s="21">
        <v>12.963302000000002</v>
      </c>
      <c r="F18" s="21">
        <f t="shared" si="0"/>
        <v>3.1344984581012878</v>
      </c>
      <c r="G18" s="21">
        <v>1.4763459181012877</v>
      </c>
      <c r="H18" s="21">
        <v>1.0389894900000001</v>
      </c>
      <c r="I18" s="21">
        <v>0.61916305000000005</v>
      </c>
      <c r="J18" s="22">
        <f t="shared" si="1"/>
        <v>0.11388656363180365</v>
      </c>
      <c r="K18" s="22">
        <f t="shared" si="2"/>
        <v>0.19403508520447085</v>
      </c>
      <c r="L18" s="23">
        <f t="shared" si="3"/>
        <v>0.24179784271795005</v>
      </c>
      <c r="M18" s="4"/>
    </row>
    <row r="19" spans="1:13" x14ac:dyDescent="0.25">
      <c r="A19" s="17"/>
      <c r="B19" s="18">
        <v>131</v>
      </c>
      <c r="C19" s="19" t="s">
        <v>143</v>
      </c>
      <c r="D19" s="20">
        <v>0.15000000000000002</v>
      </c>
      <c r="E19" s="21">
        <v>0.15</v>
      </c>
      <c r="F19" s="21">
        <f t="shared" si="0"/>
        <v>9.6862701404088741E-3</v>
      </c>
      <c r="G19" s="21">
        <v>6.1063801404088736E-3</v>
      </c>
      <c r="H19" s="21">
        <v>3.5798900000000001E-3</v>
      </c>
      <c r="I19" s="21">
        <v>0</v>
      </c>
      <c r="J19" s="22">
        <f t="shared" si="1"/>
        <v>4.0709200936059162E-2</v>
      </c>
      <c r="K19" s="22">
        <f t="shared" si="2"/>
        <v>6.4575134269392501E-2</v>
      </c>
      <c r="L19" s="23">
        <f t="shared" si="3"/>
        <v>6.4575134269392501E-2</v>
      </c>
      <c r="M19" s="4"/>
    </row>
    <row r="20" spans="1:13" ht="25.5" x14ac:dyDescent="0.25">
      <c r="A20" s="17"/>
      <c r="B20" s="18">
        <v>136</v>
      </c>
      <c r="C20" s="19" t="s">
        <v>145</v>
      </c>
      <c r="D20" s="20">
        <v>11.360000000000001</v>
      </c>
      <c r="E20" s="21">
        <v>11.360000000000001</v>
      </c>
      <c r="F20" s="21">
        <f t="shared" si="0"/>
        <v>1.0156989539387404</v>
      </c>
      <c r="G20" s="21">
        <v>0.52089895393874031</v>
      </c>
      <c r="H20" s="21">
        <v>0.49480000000000002</v>
      </c>
      <c r="I20" s="21">
        <v>0</v>
      </c>
      <c r="J20" s="22">
        <f t="shared" si="1"/>
        <v>4.5853781156579246E-2</v>
      </c>
      <c r="K20" s="22">
        <f t="shared" si="2"/>
        <v>8.9410119184748268E-2</v>
      </c>
      <c r="L20" s="23">
        <f t="shared" si="3"/>
        <v>8.9410119184748268E-2</v>
      </c>
      <c r="M20" s="4"/>
    </row>
    <row r="21" spans="1:13" ht="25.5" x14ac:dyDescent="0.25">
      <c r="A21" s="17"/>
      <c r="B21" s="18">
        <v>137</v>
      </c>
      <c r="C21" s="19" t="s">
        <v>146</v>
      </c>
      <c r="D21" s="20">
        <v>52.362756999999966</v>
      </c>
      <c r="E21" s="21">
        <v>53.881949000000027</v>
      </c>
      <c r="F21" s="21">
        <f t="shared" si="0"/>
        <v>7.6648575487090334</v>
      </c>
      <c r="G21" s="21">
        <v>3.4930900087090322</v>
      </c>
      <c r="H21" s="21">
        <v>1.9745870000000001</v>
      </c>
      <c r="I21" s="21">
        <v>2.1971805400000011</v>
      </c>
      <c r="J21" s="22">
        <f t="shared" si="1"/>
        <v>6.48285756832781E-2</v>
      </c>
      <c r="K21" s="22">
        <f t="shared" si="2"/>
        <v>0.10147511569614955</v>
      </c>
      <c r="L21" s="23">
        <f t="shared" si="3"/>
        <v>0.14225278949558839</v>
      </c>
      <c r="M21" s="4"/>
    </row>
    <row r="22" spans="1:13" x14ac:dyDescent="0.25">
      <c r="A22" s="17"/>
      <c r="B22" s="18">
        <v>164</v>
      </c>
      <c r="C22" s="19" t="s">
        <v>149</v>
      </c>
      <c r="D22" s="20">
        <v>2.2400000000000002</v>
      </c>
      <c r="E22" s="21">
        <v>2.4851999999999999</v>
      </c>
      <c r="F22" s="21">
        <f t="shared" si="0"/>
        <v>0.13763490206523388</v>
      </c>
      <c r="G22" s="21">
        <v>0.12112800206523389</v>
      </c>
      <c r="H22" s="21">
        <v>-1.0000000000000001E-7</v>
      </c>
      <c r="I22" s="21">
        <v>1.6507000000000001E-2</v>
      </c>
      <c r="J22" s="22">
        <f t="shared" si="1"/>
        <v>4.8739740087411033E-2</v>
      </c>
      <c r="K22" s="22">
        <f t="shared" si="2"/>
        <v>4.8739699849200825E-2</v>
      </c>
      <c r="L22" s="23">
        <f t="shared" si="3"/>
        <v>5.5381821207642797E-2</v>
      </c>
      <c r="M22" s="4"/>
    </row>
    <row r="23" spans="1:13" ht="25.5" x14ac:dyDescent="0.25">
      <c r="A23" s="17"/>
      <c r="B23" s="18">
        <v>221</v>
      </c>
      <c r="C23" s="19" t="s">
        <v>155</v>
      </c>
      <c r="D23" s="20">
        <v>3.7157239999999998</v>
      </c>
      <c r="E23" s="21">
        <v>3.4079580000000003</v>
      </c>
      <c r="F23" s="21">
        <f t="shared" si="0"/>
        <v>1.1069957504473276</v>
      </c>
      <c r="G23" s="21">
        <v>0.52436082044732757</v>
      </c>
      <c r="H23" s="21">
        <v>0.24240289000000001</v>
      </c>
      <c r="I23" s="21">
        <v>0.34023203999999996</v>
      </c>
      <c r="J23" s="22">
        <f t="shared" si="1"/>
        <v>0.15386363929582686</v>
      </c>
      <c r="K23" s="22">
        <f t="shared" si="2"/>
        <v>0.22499212444734576</v>
      </c>
      <c r="L23" s="23">
        <f t="shared" si="3"/>
        <v>0.32482669987345136</v>
      </c>
      <c r="M23" s="4"/>
    </row>
    <row r="24" spans="1:13" x14ac:dyDescent="0.25">
      <c r="A24" s="17"/>
      <c r="B24" s="18">
        <v>240</v>
      </c>
      <c r="C24" s="19" t="s">
        <v>156</v>
      </c>
      <c r="D24" s="20">
        <v>1.746893</v>
      </c>
      <c r="E24" s="21">
        <v>2.3386249999999995</v>
      </c>
      <c r="F24" s="21">
        <f t="shared" si="0"/>
        <v>0.40794924136003941</v>
      </c>
      <c r="G24" s="21">
        <v>0.1908314513600394</v>
      </c>
      <c r="H24" s="21">
        <v>0.11834949</v>
      </c>
      <c r="I24" s="21">
        <v>9.8768300000000003E-2</v>
      </c>
      <c r="J24" s="22">
        <f t="shared" si="1"/>
        <v>8.1599850920964001E-2</v>
      </c>
      <c r="K24" s="22">
        <f t="shared" si="2"/>
        <v>0.13220629274040918</v>
      </c>
      <c r="L24" s="23">
        <f t="shared" si="3"/>
        <v>0.17443978464270221</v>
      </c>
      <c r="M24" s="4"/>
    </row>
    <row r="25" spans="1:13" ht="25.5" x14ac:dyDescent="0.25">
      <c r="A25" s="17"/>
      <c r="B25" s="18">
        <v>331</v>
      </c>
      <c r="C25" s="19" t="s">
        <v>159</v>
      </c>
      <c r="D25" s="20">
        <v>19.676248999999999</v>
      </c>
      <c r="E25" s="21">
        <v>19.85427</v>
      </c>
      <c r="F25" s="21">
        <f t="shared" si="0"/>
        <v>3.3182588120473149</v>
      </c>
      <c r="G25" s="21">
        <v>1.6222494720473151</v>
      </c>
      <c r="H25" s="21">
        <v>0.88542164000000012</v>
      </c>
      <c r="I25" s="21">
        <v>0.81058769999999991</v>
      </c>
      <c r="J25" s="22">
        <f t="shared" si="1"/>
        <v>8.1707837762220167E-2</v>
      </c>
      <c r="K25" s="22">
        <f t="shared" si="2"/>
        <v>0.12630386874195401</v>
      </c>
      <c r="L25" s="23">
        <f t="shared" si="3"/>
        <v>0.1671307387301228</v>
      </c>
      <c r="M25" s="4"/>
    </row>
    <row r="26" spans="1:13" x14ac:dyDescent="0.25">
      <c r="A26" s="17"/>
      <c r="B26" s="18">
        <v>514</v>
      </c>
      <c r="C26" s="19" t="s">
        <v>165</v>
      </c>
      <c r="D26" s="20">
        <v>1.9021839999999999</v>
      </c>
      <c r="E26" s="21">
        <v>2.1456439999999999</v>
      </c>
      <c r="F26" s="21">
        <f t="shared" si="0"/>
        <v>0.61273768477036983</v>
      </c>
      <c r="G26" s="21">
        <v>0.37008435477036983</v>
      </c>
      <c r="H26" s="21">
        <v>0.11574720000000001</v>
      </c>
      <c r="I26" s="21">
        <v>0.12690613000000001</v>
      </c>
      <c r="J26" s="22">
        <f t="shared" si="1"/>
        <v>0.17248171400771509</v>
      </c>
      <c r="K26" s="22">
        <f t="shared" si="2"/>
        <v>0.22642691647373461</v>
      </c>
      <c r="L26" s="23">
        <f t="shared" si="3"/>
        <v>0.28557285587467907</v>
      </c>
      <c r="M26" s="4"/>
    </row>
    <row r="27" spans="1:13" x14ac:dyDescent="0.25">
      <c r="A27" s="34" t="s">
        <v>205</v>
      </c>
      <c r="B27" s="57"/>
      <c r="C27" s="36"/>
      <c r="D27" s="37">
        <f ca="1">SUM(D28:OFFSET(D26,(MATCH("GOBIERNOS LOCALES",$A$8:$A$60,0)-MATCH("GOBIERNOS REGIONALES",$A$8:$A$60,0)),0))</f>
        <v>312.52358300000003</v>
      </c>
      <c r="E27" s="37">
        <f ca="1">SUM(E28:OFFSET(E26,(MATCH("GOBIERNOS LOCALES",$A$8:$A$60,0)-MATCH("GOBIERNOS REGIONALES",$A$8:$A$60,0)),0))</f>
        <v>415.46320699999995</v>
      </c>
      <c r="F27" s="37">
        <f ca="1">SUM(F28:OFFSET(F26,(MATCH("GOBIERNOS LOCALES",$A$8:$A$60,0)-MATCH("GOBIERNOS REGIONALES",$A$8:$A$60,0)),0))</f>
        <v>102.93508123306061</v>
      </c>
      <c r="G27" s="38">
        <f ca="1">SUM(G28:OFFSET(G26,(MATCH("GOBIERNOS LOCALES",$A$8:$A$60,0)-MATCH("GOBIERNOS REGIONALES",$A$8:$A$60,0)),0))</f>
        <v>59.412147443060576</v>
      </c>
      <c r="H27" s="38">
        <f ca="1">SUM(H28:OFFSET(H26,(MATCH("GOBIERNOS LOCALES",$A$8:$A$60,0)-MATCH("GOBIERNOS REGIONALES",$A$8:$A$60,0)),0))</f>
        <v>23.856843900000005</v>
      </c>
      <c r="I27" s="38">
        <f ca="1">SUM(I28:OFFSET(I26,(MATCH("GOBIERNOS LOCALES",$A$8:$A$60,0)-MATCH("GOBIERNOS REGIONALES",$A$8:$A$60,0)),0))</f>
        <v>19.666089890000002</v>
      </c>
      <c r="J27" s="39">
        <f t="shared" ca="1" si="1"/>
        <v>0.14300218753922192</v>
      </c>
      <c r="K27" s="39">
        <f t="shared" ca="1" si="2"/>
        <v>0.20042446584941656</v>
      </c>
      <c r="L27" s="40">
        <f t="shared" ca="1" si="3"/>
        <v>0.24775980038362477</v>
      </c>
      <c r="M27" s="4"/>
    </row>
    <row r="28" spans="1:13" x14ac:dyDescent="0.25">
      <c r="A28" s="17"/>
      <c r="B28" s="18">
        <v>440</v>
      </c>
      <c r="C28" s="19" t="s">
        <v>206</v>
      </c>
      <c r="D28" s="20">
        <v>4.2437960000000006</v>
      </c>
      <c r="E28" s="21">
        <v>6.4395769999999999</v>
      </c>
      <c r="F28" s="21">
        <f t="shared" si="0"/>
        <v>0.69299828081494819</v>
      </c>
      <c r="G28" s="21">
        <v>0.26987439081494813</v>
      </c>
      <c r="H28" s="21">
        <v>0.20857527000000001</v>
      </c>
      <c r="I28" s="21">
        <v>0.21454862000000002</v>
      </c>
      <c r="J28" s="22">
        <f t="shared" si="1"/>
        <v>4.1908714006362237E-2</v>
      </c>
      <c r="K28" s="22">
        <f t="shared" si="2"/>
        <v>7.4298305745074261E-2</v>
      </c>
      <c r="L28" s="23">
        <f t="shared" si="3"/>
        <v>0.10761549723140948</v>
      </c>
      <c r="M28" s="4"/>
    </row>
    <row r="29" spans="1:13" x14ac:dyDescent="0.25">
      <c r="A29" s="17"/>
      <c r="B29" s="18">
        <v>441</v>
      </c>
      <c r="C29" s="19" t="s">
        <v>207</v>
      </c>
      <c r="D29" s="20">
        <v>5.4473220000000033</v>
      </c>
      <c r="E29" s="21">
        <v>5.4227809999999987</v>
      </c>
      <c r="F29" s="21">
        <f t="shared" si="0"/>
        <v>0.88731603438277995</v>
      </c>
      <c r="G29" s="21">
        <v>0.4338530543827801</v>
      </c>
      <c r="H29" s="21">
        <v>0.19737533999999998</v>
      </c>
      <c r="I29" s="21">
        <v>0.25608763999999989</v>
      </c>
      <c r="J29" s="22">
        <f t="shared" si="1"/>
        <v>8.0005638137107177E-2</v>
      </c>
      <c r="K29" s="22">
        <f t="shared" si="2"/>
        <v>0.11640307701579324</v>
      </c>
      <c r="L29" s="23">
        <f t="shared" si="3"/>
        <v>0.16362748825423343</v>
      </c>
      <c r="M29" s="4"/>
    </row>
    <row r="30" spans="1:13" x14ac:dyDescent="0.25">
      <c r="A30" s="17"/>
      <c r="B30" s="18">
        <v>442</v>
      </c>
      <c r="C30" s="19" t="s">
        <v>208</v>
      </c>
      <c r="D30" s="20">
        <v>60.10679099999998</v>
      </c>
      <c r="E30" s="21">
        <v>64.166871999999969</v>
      </c>
      <c r="F30" s="21">
        <f t="shared" si="0"/>
        <v>22.172933435868586</v>
      </c>
      <c r="G30" s="21">
        <v>8.9495368458685878</v>
      </c>
      <c r="H30" s="21">
        <v>7.9704199099999995</v>
      </c>
      <c r="I30" s="21">
        <v>5.2529766800000015</v>
      </c>
      <c r="J30" s="22">
        <f t="shared" si="1"/>
        <v>0.1394728551809194</v>
      </c>
      <c r="K30" s="22">
        <f t="shared" si="2"/>
        <v>0.2636867939560556</v>
      </c>
      <c r="L30" s="23">
        <f t="shared" si="3"/>
        <v>0.34555110362662833</v>
      </c>
      <c r="M30" s="4"/>
    </row>
    <row r="31" spans="1:13" x14ac:dyDescent="0.25">
      <c r="A31" s="17"/>
      <c r="B31" s="18">
        <v>443</v>
      </c>
      <c r="C31" s="19" t="s">
        <v>209</v>
      </c>
      <c r="D31" s="20">
        <v>7.1875289999999996</v>
      </c>
      <c r="E31" s="21">
        <v>6.5260699999999989</v>
      </c>
      <c r="F31" s="21">
        <f t="shared" si="0"/>
        <v>1.380489978527655</v>
      </c>
      <c r="G31" s="21">
        <v>0.54065857852765475</v>
      </c>
      <c r="H31" s="21">
        <v>0.66788594000000001</v>
      </c>
      <c r="I31" s="21">
        <v>0.17194546000000002</v>
      </c>
      <c r="J31" s="22">
        <f t="shared" si="1"/>
        <v>8.2845966795890152E-2</v>
      </c>
      <c r="K31" s="22">
        <f t="shared" si="2"/>
        <v>0.18518718287233435</v>
      </c>
      <c r="L31" s="23">
        <f t="shared" si="3"/>
        <v>0.21153465692639753</v>
      </c>
      <c r="M31" s="4"/>
    </row>
    <row r="32" spans="1:13" x14ac:dyDescent="0.25">
      <c r="A32" s="17"/>
      <c r="B32" s="18">
        <v>444</v>
      </c>
      <c r="C32" s="19" t="s">
        <v>210</v>
      </c>
      <c r="D32" s="20">
        <v>5.9531909999999977</v>
      </c>
      <c r="E32" s="21">
        <v>36.223255999999985</v>
      </c>
      <c r="F32" s="21">
        <f t="shared" si="0"/>
        <v>26.347741316500244</v>
      </c>
      <c r="G32" s="21">
        <v>21.555061516500245</v>
      </c>
      <c r="H32" s="21">
        <v>3.5527756200000002</v>
      </c>
      <c r="I32" s="21">
        <v>1.2399041800000004</v>
      </c>
      <c r="J32" s="22">
        <f t="shared" si="1"/>
        <v>0.59506140244544148</v>
      </c>
      <c r="K32" s="22">
        <f t="shared" si="2"/>
        <v>0.69314136577065999</v>
      </c>
      <c r="L32" s="23">
        <f t="shared" si="3"/>
        <v>0.7273708723616743</v>
      </c>
      <c r="M32" s="4"/>
    </row>
    <row r="33" spans="1:13" x14ac:dyDescent="0.25">
      <c r="A33" s="17"/>
      <c r="B33" s="18">
        <v>445</v>
      </c>
      <c r="C33" s="19" t="s">
        <v>211</v>
      </c>
      <c r="D33" s="20">
        <v>5.1039589999999988</v>
      </c>
      <c r="E33" s="21">
        <v>6.2449240000000019</v>
      </c>
      <c r="F33" s="21">
        <f t="shared" si="0"/>
        <v>1.9010233864031176</v>
      </c>
      <c r="G33" s="21">
        <v>0.90962406640311766</v>
      </c>
      <c r="H33" s="21">
        <v>0.51603615999999997</v>
      </c>
      <c r="I33" s="21">
        <v>0.47536315999999995</v>
      </c>
      <c r="J33" s="22">
        <f t="shared" si="1"/>
        <v>0.14565814834625967</v>
      </c>
      <c r="K33" s="22">
        <f t="shared" si="2"/>
        <v>0.22829104507967068</v>
      </c>
      <c r="L33" s="23">
        <f t="shared" si="3"/>
        <v>0.30441097223971292</v>
      </c>
      <c r="M33" s="4"/>
    </row>
    <row r="34" spans="1:13" x14ac:dyDescent="0.25">
      <c r="A34" s="17"/>
      <c r="B34" s="18">
        <v>446</v>
      </c>
      <c r="C34" s="19" t="s">
        <v>212</v>
      </c>
      <c r="D34" s="20">
        <v>22.646000999999998</v>
      </c>
      <c r="E34" s="21">
        <v>59.518688000000012</v>
      </c>
      <c r="F34" s="21">
        <f t="shared" si="0"/>
        <v>9.666887910491365</v>
      </c>
      <c r="G34" s="21">
        <v>3.2757793704913638</v>
      </c>
      <c r="H34" s="21">
        <v>2.6340047600000007</v>
      </c>
      <c r="I34" s="21">
        <v>3.7571037800000009</v>
      </c>
      <c r="J34" s="22">
        <f t="shared" si="1"/>
        <v>5.5037828967119756E-2</v>
      </c>
      <c r="K34" s="22">
        <f t="shared" si="2"/>
        <v>9.9292916713677612E-2</v>
      </c>
      <c r="L34" s="23">
        <f t="shared" si="3"/>
        <v>0.16241769157430627</v>
      </c>
      <c r="M34" s="4"/>
    </row>
    <row r="35" spans="1:13" x14ac:dyDescent="0.25">
      <c r="A35" s="17"/>
      <c r="B35" s="18">
        <v>447</v>
      </c>
      <c r="C35" s="19" t="s">
        <v>213</v>
      </c>
      <c r="D35" s="20">
        <v>4.6921119999999954</v>
      </c>
      <c r="E35" s="21">
        <v>6.6721789999999999</v>
      </c>
      <c r="F35" s="21">
        <f t="shared" si="0"/>
        <v>1.1387886683212827</v>
      </c>
      <c r="G35" s="21">
        <v>0.53123707832128275</v>
      </c>
      <c r="H35" s="21">
        <v>0.33636337999999993</v>
      </c>
      <c r="I35" s="21">
        <v>0.27118821000000004</v>
      </c>
      <c r="J35" s="22">
        <f t="shared" si="1"/>
        <v>7.961972817595013E-2</v>
      </c>
      <c r="K35" s="22">
        <f t="shared" si="2"/>
        <v>0.13003255133312261</v>
      </c>
      <c r="L35" s="23">
        <f t="shared" si="3"/>
        <v>0.17067717582536121</v>
      </c>
      <c r="M35" s="4"/>
    </row>
    <row r="36" spans="1:13" x14ac:dyDescent="0.25">
      <c r="A36" s="17"/>
      <c r="B36" s="18">
        <v>448</v>
      </c>
      <c r="C36" s="19" t="s">
        <v>214</v>
      </c>
      <c r="D36" s="20">
        <v>9.9998590000000007</v>
      </c>
      <c r="E36" s="21">
        <v>7.6996970000000005</v>
      </c>
      <c r="F36" s="21">
        <f t="shared" si="0"/>
        <v>2.5981913484830503</v>
      </c>
      <c r="G36" s="21">
        <v>1.7642286784830503</v>
      </c>
      <c r="H36" s="21">
        <v>0.60224339999999998</v>
      </c>
      <c r="I36" s="21">
        <v>0.23171926999999998</v>
      </c>
      <c r="J36" s="22">
        <f t="shared" si="1"/>
        <v>0.229129623994691</v>
      </c>
      <c r="K36" s="22">
        <f t="shared" si="2"/>
        <v>0.30734613043643794</v>
      </c>
      <c r="L36" s="23">
        <f t="shared" si="3"/>
        <v>0.33744072636664146</v>
      </c>
      <c r="M36" s="4"/>
    </row>
    <row r="37" spans="1:13" x14ac:dyDescent="0.25">
      <c r="A37" s="17"/>
      <c r="B37" s="18">
        <v>449</v>
      </c>
      <c r="C37" s="19" t="s">
        <v>215</v>
      </c>
      <c r="D37" s="20">
        <v>21.614312999999999</v>
      </c>
      <c r="E37" s="21">
        <v>22.967178999999998</v>
      </c>
      <c r="F37" s="21">
        <f t="shared" si="0"/>
        <v>2.4205742197680786</v>
      </c>
      <c r="G37" s="21">
        <v>1.7476883797680784</v>
      </c>
      <c r="H37" s="21">
        <v>0.31252345000000004</v>
      </c>
      <c r="I37" s="21">
        <v>0.36036239000000009</v>
      </c>
      <c r="J37" s="22">
        <f t="shared" si="1"/>
        <v>7.6095038914795701E-2</v>
      </c>
      <c r="K37" s="22">
        <f t="shared" si="2"/>
        <v>8.9702432752758993E-2</v>
      </c>
      <c r="L37" s="23">
        <f t="shared" si="3"/>
        <v>0.10539275283952282</v>
      </c>
      <c r="M37" s="4"/>
    </row>
    <row r="38" spans="1:13" x14ac:dyDescent="0.25">
      <c r="A38" s="17"/>
      <c r="B38" s="18">
        <v>450</v>
      </c>
      <c r="C38" s="19" t="s">
        <v>216</v>
      </c>
      <c r="D38" s="20">
        <v>7.5783820000000004</v>
      </c>
      <c r="E38" s="21">
        <v>19.564781999999997</v>
      </c>
      <c r="F38" s="21">
        <f t="shared" si="0"/>
        <v>1.4292705871985474</v>
      </c>
      <c r="G38" s="21">
        <v>0.43787635719854734</v>
      </c>
      <c r="H38" s="21">
        <v>0.64563792000000009</v>
      </c>
      <c r="I38" s="21">
        <v>0.34575631000000007</v>
      </c>
      <c r="J38" s="22">
        <f t="shared" si="1"/>
        <v>2.2380845194111921E-2</v>
      </c>
      <c r="K38" s="22">
        <f t="shared" si="2"/>
        <v>5.5380851020908256E-2</v>
      </c>
      <c r="L38" s="23">
        <f t="shared" si="3"/>
        <v>7.3053233468103426E-2</v>
      </c>
      <c r="M38" s="4"/>
    </row>
    <row r="39" spans="1:13" x14ac:dyDescent="0.25">
      <c r="A39" s="17"/>
      <c r="B39" s="18">
        <v>451</v>
      </c>
      <c r="C39" s="19" t="s">
        <v>217</v>
      </c>
      <c r="D39" s="20">
        <v>4.9217690000000012</v>
      </c>
      <c r="E39" s="21">
        <v>23.036217000000004</v>
      </c>
      <c r="F39" s="21">
        <f t="shared" si="0"/>
        <v>4.3192236546770424</v>
      </c>
      <c r="G39" s="21">
        <v>3.6281771846770425</v>
      </c>
      <c r="H39" s="21">
        <v>0.37420855000000003</v>
      </c>
      <c r="I39" s="21">
        <v>0.31683792000000011</v>
      </c>
      <c r="J39" s="22">
        <f t="shared" si="1"/>
        <v>0.15749882824410977</v>
      </c>
      <c r="K39" s="22">
        <f t="shared" si="2"/>
        <v>0.17374318598739721</v>
      </c>
      <c r="L39" s="23">
        <f t="shared" si="3"/>
        <v>0.18749709011149884</v>
      </c>
      <c r="M39" s="4"/>
    </row>
    <row r="40" spans="1:13" x14ac:dyDescent="0.25">
      <c r="A40" s="17"/>
      <c r="B40" s="18">
        <v>452</v>
      </c>
      <c r="C40" s="19" t="s">
        <v>218</v>
      </c>
      <c r="D40" s="20">
        <v>5.432131</v>
      </c>
      <c r="E40" s="21">
        <v>25.571094000000006</v>
      </c>
      <c r="F40" s="21">
        <f t="shared" si="0"/>
        <v>3.4422355763884602</v>
      </c>
      <c r="G40" s="21">
        <v>2.60688947638846</v>
      </c>
      <c r="H40" s="21">
        <v>0.41696456000000004</v>
      </c>
      <c r="I40" s="21">
        <v>0.41838154</v>
      </c>
      <c r="J40" s="22">
        <f t="shared" si="1"/>
        <v>0.1019467323685275</v>
      </c>
      <c r="K40" s="22">
        <f t="shared" si="2"/>
        <v>0.11825282236217424</v>
      </c>
      <c r="L40" s="23">
        <f t="shared" si="3"/>
        <v>0.13461432570653642</v>
      </c>
      <c r="M40" s="4"/>
    </row>
    <row r="41" spans="1:13" x14ac:dyDescent="0.25">
      <c r="A41" s="17"/>
      <c r="B41" s="18">
        <v>453</v>
      </c>
      <c r="C41" s="19" t="s">
        <v>219</v>
      </c>
      <c r="D41" s="20">
        <v>5.811769</v>
      </c>
      <c r="E41" s="21">
        <v>6.2790930000000014</v>
      </c>
      <c r="F41" s="21">
        <f t="shared" si="0"/>
        <v>1.4297682625484089</v>
      </c>
      <c r="G41" s="21">
        <v>0.47482614254840882</v>
      </c>
      <c r="H41" s="21">
        <v>0.33929204000000007</v>
      </c>
      <c r="I41" s="21">
        <v>0.61565007999999999</v>
      </c>
      <c r="J41" s="22">
        <f t="shared" si="1"/>
        <v>7.5620179944525218E-2</v>
      </c>
      <c r="K41" s="22">
        <f t="shared" si="2"/>
        <v>0.12965537897725177</v>
      </c>
      <c r="L41" s="23">
        <f t="shared" si="3"/>
        <v>0.22770299190478763</v>
      </c>
      <c r="M41" s="4"/>
    </row>
    <row r="42" spans="1:13" x14ac:dyDescent="0.25">
      <c r="A42" s="17"/>
      <c r="B42" s="18">
        <v>454</v>
      </c>
      <c r="C42" s="19" t="s">
        <v>220</v>
      </c>
      <c r="D42" s="20">
        <v>3.6214399999999998</v>
      </c>
      <c r="E42" s="21">
        <v>13.681902999999998</v>
      </c>
      <c r="F42" s="21">
        <f t="shared" si="0"/>
        <v>1.1543743525304913</v>
      </c>
      <c r="G42" s="21">
        <v>0.52221153253049124</v>
      </c>
      <c r="H42" s="21">
        <v>0.32566644</v>
      </c>
      <c r="I42" s="21">
        <v>0.30649637999999996</v>
      </c>
      <c r="J42" s="22">
        <f t="shared" si="1"/>
        <v>3.8168048153132739E-2</v>
      </c>
      <c r="K42" s="22">
        <f t="shared" si="2"/>
        <v>6.1970763316366979E-2</v>
      </c>
      <c r="L42" s="23">
        <f t="shared" si="3"/>
        <v>8.4372353212158524E-2</v>
      </c>
      <c r="M42" s="4"/>
    </row>
    <row r="43" spans="1:13" x14ac:dyDescent="0.25">
      <c r="A43" s="17"/>
      <c r="B43" s="18">
        <v>455</v>
      </c>
      <c r="C43" s="19" t="s">
        <v>221</v>
      </c>
      <c r="D43" s="20">
        <v>2.4547630000000003</v>
      </c>
      <c r="E43" s="21">
        <v>2.4547629999999998</v>
      </c>
      <c r="F43" s="21">
        <f t="shared" si="0"/>
        <v>0.44421960353745049</v>
      </c>
      <c r="G43" s="21">
        <v>0.15680458353745053</v>
      </c>
      <c r="H43" s="21">
        <v>0.14375979999999999</v>
      </c>
      <c r="I43" s="21">
        <v>0.14365522</v>
      </c>
      <c r="J43" s="22">
        <f t="shared" si="1"/>
        <v>6.3877687392815741E-2</v>
      </c>
      <c r="K43" s="22">
        <f t="shared" si="2"/>
        <v>0.12244130432854436</v>
      </c>
      <c r="L43" s="23">
        <f t="shared" si="3"/>
        <v>0.18096231837348475</v>
      </c>
      <c r="M43" s="4"/>
    </row>
    <row r="44" spans="1:13" x14ac:dyDescent="0.25">
      <c r="A44" s="17"/>
      <c r="B44" s="18">
        <v>456</v>
      </c>
      <c r="C44" s="19" t="s">
        <v>222</v>
      </c>
      <c r="D44" s="20">
        <v>6.5177800000000001</v>
      </c>
      <c r="E44" s="21">
        <v>5.1820689999999985</v>
      </c>
      <c r="F44" s="21">
        <f t="shared" si="0"/>
        <v>1.1356540410559224</v>
      </c>
      <c r="G44" s="21">
        <v>0.14398996105592232</v>
      </c>
      <c r="H44" s="21">
        <v>0.14942264999999999</v>
      </c>
      <c r="I44" s="21">
        <v>0.84224142999999996</v>
      </c>
      <c r="J44" s="22">
        <f t="shared" si="1"/>
        <v>2.7786191394966443E-2</v>
      </c>
      <c r="K44" s="22">
        <f t="shared" si="2"/>
        <v>5.6620745701364147E-2</v>
      </c>
      <c r="L44" s="23">
        <f t="shared" si="3"/>
        <v>0.21915069850592933</v>
      </c>
      <c r="M44" s="4"/>
    </row>
    <row r="45" spans="1:13" x14ac:dyDescent="0.25">
      <c r="A45" s="17"/>
      <c r="B45" s="18">
        <v>457</v>
      </c>
      <c r="C45" s="19" t="s">
        <v>223</v>
      </c>
      <c r="D45" s="20">
        <v>34.519109999999991</v>
      </c>
      <c r="E45" s="21">
        <v>35.560089999999988</v>
      </c>
      <c r="F45" s="21">
        <f t="shared" si="0"/>
        <v>6.9576557510448378</v>
      </c>
      <c r="G45" s="21">
        <v>3.8333238510448382</v>
      </c>
      <c r="H45" s="21">
        <v>2.0386623599999996</v>
      </c>
      <c r="I45" s="21">
        <v>1.0856695399999998</v>
      </c>
      <c r="J45" s="22">
        <f t="shared" si="1"/>
        <v>0.10779848563501497</v>
      </c>
      <c r="K45" s="22">
        <f t="shared" si="2"/>
        <v>0.16512855313484415</v>
      </c>
      <c r="L45" s="23">
        <f t="shared" si="3"/>
        <v>0.19565911534658209</v>
      </c>
      <c r="M45" s="4"/>
    </row>
    <row r="46" spans="1:13" x14ac:dyDescent="0.25">
      <c r="A46" s="17"/>
      <c r="B46" s="18">
        <v>458</v>
      </c>
      <c r="C46" s="19" t="s">
        <v>224</v>
      </c>
      <c r="D46" s="20">
        <v>20.044846000000003</v>
      </c>
      <c r="E46" s="21">
        <v>15.381287999999993</v>
      </c>
      <c r="F46" s="21">
        <f t="shared" si="0"/>
        <v>1.1631036087647288</v>
      </c>
      <c r="G46" s="21">
        <v>0.41257168876472861</v>
      </c>
      <c r="H46" s="21">
        <v>0.24155913999999998</v>
      </c>
      <c r="I46" s="21">
        <v>0.50897278000000012</v>
      </c>
      <c r="J46" s="22">
        <f t="shared" si="1"/>
        <v>2.6822961039721042E-2</v>
      </c>
      <c r="K46" s="22">
        <f t="shared" si="2"/>
        <v>4.2527701761044256E-2</v>
      </c>
      <c r="L46" s="23">
        <f t="shared" si="3"/>
        <v>7.561808925005041E-2</v>
      </c>
      <c r="M46" s="4"/>
    </row>
    <row r="47" spans="1:13" x14ac:dyDescent="0.25">
      <c r="A47" s="17"/>
      <c r="B47" s="18">
        <v>459</v>
      </c>
      <c r="C47" s="19" t="s">
        <v>225</v>
      </c>
      <c r="D47" s="20">
        <v>8.6492159999999991</v>
      </c>
      <c r="E47" s="21">
        <v>8.207212000000002</v>
      </c>
      <c r="F47" s="21">
        <f t="shared" si="0"/>
        <v>2.0107893017117613</v>
      </c>
      <c r="G47" s="21">
        <v>0.70602417171176057</v>
      </c>
      <c r="H47" s="21">
        <v>0.64409979000000017</v>
      </c>
      <c r="I47" s="21">
        <v>0.66066534000000021</v>
      </c>
      <c r="J47" s="22">
        <f t="shared" si="1"/>
        <v>8.6024848841696838E-2</v>
      </c>
      <c r="K47" s="22">
        <f t="shared" si="2"/>
        <v>0.16450457983926339</v>
      </c>
      <c r="L47" s="23">
        <f t="shared" si="3"/>
        <v>0.24500272464166403</v>
      </c>
      <c r="M47" s="4"/>
    </row>
    <row r="48" spans="1:13" x14ac:dyDescent="0.25">
      <c r="A48" s="17"/>
      <c r="B48" s="18">
        <v>460</v>
      </c>
      <c r="C48" s="19" t="s">
        <v>226</v>
      </c>
      <c r="D48" s="20">
        <v>8.3419880000000024</v>
      </c>
      <c r="E48" s="21">
        <v>4.2224089999999999</v>
      </c>
      <c r="F48" s="21">
        <f t="shared" si="0"/>
        <v>0.46998319922125897</v>
      </c>
      <c r="G48" s="21">
        <v>0.18712797922125901</v>
      </c>
      <c r="H48" s="21">
        <v>0.12320541000000002</v>
      </c>
      <c r="I48" s="21">
        <v>0.15964980999999998</v>
      </c>
      <c r="J48" s="22">
        <f t="shared" si="1"/>
        <v>4.4317824071817537E-2</v>
      </c>
      <c r="K48" s="22">
        <f t="shared" si="2"/>
        <v>7.3496761971959382E-2</v>
      </c>
      <c r="L48" s="23">
        <f t="shared" si="3"/>
        <v>0.11130688647671483</v>
      </c>
      <c r="M48" s="4"/>
    </row>
    <row r="49" spans="1:13" x14ac:dyDescent="0.25">
      <c r="A49" s="17"/>
      <c r="B49" s="18">
        <v>461</v>
      </c>
      <c r="C49" s="19" t="s">
        <v>227</v>
      </c>
      <c r="D49" s="20">
        <v>33.525500000000015</v>
      </c>
      <c r="E49" s="21">
        <v>10.933287999999997</v>
      </c>
      <c r="F49" s="21">
        <f t="shared" si="0"/>
        <v>0.980891751816101</v>
      </c>
      <c r="G49" s="21">
        <v>0.59507056181610096</v>
      </c>
      <c r="H49" s="21">
        <v>0.19452511999999997</v>
      </c>
      <c r="I49" s="21">
        <v>0.19129607000000004</v>
      </c>
      <c r="J49" s="22">
        <f t="shared" si="1"/>
        <v>5.4427411206592301E-2</v>
      </c>
      <c r="K49" s="22">
        <f t="shared" si="2"/>
        <v>7.2219416685639415E-2</v>
      </c>
      <c r="L49" s="23">
        <f t="shared" si="3"/>
        <v>8.9716081001076822E-2</v>
      </c>
      <c r="M49" s="4"/>
    </row>
    <row r="50" spans="1:13" x14ac:dyDescent="0.25">
      <c r="A50" s="17"/>
      <c r="B50" s="18">
        <v>462</v>
      </c>
      <c r="C50" s="19" t="s">
        <v>228</v>
      </c>
      <c r="D50" s="20">
        <v>6.406464999999999</v>
      </c>
      <c r="E50" s="21">
        <v>8.6017289999999953</v>
      </c>
      <c r="F50" s="21">
        <f t="shared" si="0"/>
        <v>5.7903293977655688</v>
      </c>
      <c r="G50" s="21">
        <v>4.3537481077655684</v>
      </c>
      <c r="H50" s="21">
        <v>0.58198238999999996</v>
      </c>
      <c r="I50" s="21">
        <v>0.85459890000000005</v>
      </c>
      <c r="J50" s="22">
        <f t="shared" si="1"/>
        <v>0.50614802067881592</v>
      </c>
      <c r="K50" s="22">
        <f t="shared" si="2"/>
        <v>0.57380678904968652</v>
      </c>
      <c r="L50" s="23">
        <f t="shared" si="3"/>
        <v>0.6731587797948031</v>
      </c>
      <c r="M50" s="4"/>
    </row>
    <row r="51" spans="1:13" x14ac:dyDescent="0.25">
      <c r="A51" s="17"/>
      <c r="B51" s="18">
        <v>463</v>
      </c>
      <c r="C51" s="19" t="s">
        <v>229</v>
      </c>
      <c r="D51" s="20">
        <v>10.632128999999997</v>
      </c>
      <c r="E51" s="21">
        <v>5.9591799999999999</v>
      </c>
      <c r="F51" s="21">
        <f t="shared" si="0"/>
        <v>1.3365893603495098</v>
      </c>
      <c r="G51" s="21">
        <v>0.41876389034950989</v>
      </c>
      <c r="H51" s="21">
        <v>0.19497318000000005</v>
      </c>
      <c r="I51" s="21">
        <v>0.72285228999999984</v>
      </c>
      <c r="J51" s="22">
        <f t="shared" si="1"/>
        <v>7.0272066014033796E-2</v>
      </c>
      <c r="K51" s="22">
        <f t="shared" si="2"/>
        <v>0.10299018830602701</v>
      </c>
      <c r="L51" s="23">
        <f t="shared" si="3"/>
        <v>0.22429081859408675</v>
      </c>
      <c r="M51" s="4"/>
    </row>
    <row r="52" spans="1:13" x14ac:dyDescent="0.25">
      <c r="A52" s="17"/>
      <c r="B52" s="18">
        <v>464</v>
      </c>
      <c r="C52" s="19" t="s">
        <v>230</v>
      </c>
      <c r="D52" s="20">
        <v>2.9104219999999992</v>
      </c>
      <c r="E52" s="21">
        <v>4.7858669999999996</v>
      </c>
      <c r="F52" s="21">
        <f t="shared" si="0"/>
        <v>1.6056903647203999</v>
      </c>
      <c r="G52" s="21">
        <v>0.94775999472039985</v>
      </c>
      <c r="H52" s="21">
        <v>0.40725938000000006</v>
      </c>
      <c r="I52" s="21">
        <v>0.25067098999999998</v>
      </c>
      <c r="J52" s="22">
        <f t="shared" si="1"/>
        <v>0.19803308255753868</v>
      </c>
      <c r="K52" s="22">
        <f t="shared" si="2"/>
        <v>0.28312934202316947</v>
      </c>
      <c r="L52" s="23">
        <f t="shared" si="3"/>
        <v>0.33550668347457213</v>
      </c>
      <c r="M52" s="4"/>
    </row>
    <row r="53" spans="1:13" x14ac:dyDescent="0.25">
      <c r="A53" s="17"/>
      <c r="B53" s="18">
        <v>465</v>
      </c>
      <c r="C53" s="19" t="s">
        <v>231</v>
      </c>
      <c r="D53" s="20">
        <v>4.1609999999999996</v>
      </c>
      <c r="E53" s="21">
        <v>4.1609999999999996</v>
      </c>
      <c r="F53" s="21">
        <f t="shared" si="0"/>
        <v>5.8357840168979172E-2</v>
      </c>
      <c r="G53" s="21">
        <v>9.4400001689791679E-3</v>
      </c>
      <c r="H53" s="21">
        <v>3.7421940000000001E-2</v>
      </c>
      <c r="I53" s="21">
        <v>1.14959E-2</v>
      </c>
      <c r="J53" s="22">
        <f t="shared" si="1"/>
        <v>2.2686854527707687E-3</v>
      </c>
      <c r="K53" s="22">
        <f t="shared" si="2"/>
        <v>1.126218220835837E-2</v>
      </c>
      <c r="L53" s="23">
        <f t="shared" si="3"/>
        <v>1.4024955580143999E-2</v>
      </c>
      <c r="M53" s="4"/>
    </row>
    <row r="54" spans="1:13" ht="15.75" thickBot="1" x14ac:dyDescent="0.3">
      <c r="A54" s="41" t="s">
        <v>232</v>
      </c>
      <c r="B54" s="58"/>
      <c r="C54" s="43"/>
      <c r="D54" s="44">
        <v>214.77951900000028</v>
      </c>
      <c r="E54" s="45">
        <v>533.8991000000002</v>
      </c>
      <c r="F54" s="45">
        <f t="shared" si="0"/>
        <v>163.59565980861939</v>
      </c>
      <c r="G54" s="45">
        <v>66.938742198619366</v>
      </c>
      <c r="H54" s="45">
        <v>43.634577400000026</v>
      </c>
      <c r="I54" s="45">
        <v>53.022340209999989</v>
      </c>
      <c r="J54" s="46">
        <f t="shared" si="1"/>
        <v>0.12537713998510081</v>
      </c>
      <c r="K54" s="46">
        <f t="shared" si="2"/>
        <v>0.2071052743835293</v>
      </c>
      <c r="L54" s="47">
        <f t="shared" si="3"/>
        <v>0.30641681135746307</v>
      </c>
      <c r="M54" s="4"/>
    </row>
    <row r="55" spans="1:13" x14ac:dyDescent="0.25">
      <c r="D55" s="5"/>
      <c r="E55" s="5"/>
      <c r="F55" s="5"/>
      <c r="G55" s="5"/>
      <c r="H55" s="5"/>
      <c r="I55" s="5"/>
      <c r="J55" s="4"/>
      <c r="K55" s="4"/>
      <c r="L55" s="4"/>
      <c r="M5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68</v>
      </c>
      <c r="B1" s="51" t="s">
        <v>43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1108</v>
      </c>
      <c r="N2" s="72" t="s">
        <v>1166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1028.4349520000003</v>
      </c>
      <c r="E6" s="14">
        <f ca="1">SUM(E7:OFFSET(E7,50,0))</f>
        <v>1851.6064409999997</v>
      </c>
      <c r="F6" s="14">
        <f ca="1">SUM(F7:OFFSET(F7,50,0))</f>
        <v>413.49368316488602</v>
      </c>
      <c r="G6" s="14">
        <f ca="1">SUM(G7:OFFSET(G7,50,0))</f>
        <v>181.69961719488606</v>
      </c>
      <c r="H6" s="14">
        <f ca="1">SUM(H7:OFFSET(H7,50,0))</f>
        <v>121.8210357</v>
      </c>
      <c r="I6" s="14">
        <f ca="1">SUM(I7:OFFSET(I7,50,0))</f>
        <v>109.97303027000001</v>
      </c>
      <c r="J6" s="15">
        <f ca="1">IFERROR(G6/E6,0)</f>
        <v>9.8130797761081065E-2</v>
      </c>
      <c r="K6" s="15">
        <f ca="1">IFERROR(SUM(G6,H6)/E6,0)</f>
        <v>0.16392287592765298</v>
      </c>
      <c r="L6" s="16">
        <f ca="1">IFERROR(SUM(G6,H6,I6)/E6,0)</f>
        <v>0.22331618318500229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6.0704270000000005</v>
      </c>
      <c r="E7" s="21">
        <v>35.759336000000005</v>
      </c>
      <c r="F7" s="21">
        <f t="shared" ref="F7:F31" si="0">SUM(G7,H7,I7)</f>
        <v>7.5793211425790776</v>
      </c>
      <c r="G7" s="21">
        <v>2.8384687925790786</v>
      </c>
      <c r="H7" s="21">
        <v>3.1866371399999989</v>
      </c>
      <c r="I7" s="21">
        <v>1.5542152100000004</v>
      </c>
      <c r="J7" s="22">
        <f t="shared" ref="J7:J31" si="1">IFERROR(G7/E7,0)</f>
        <v>7.9376999410142243E-2</v>
      </c>
      <c r="K7" s="22">
        <f t="shared" ref="K7:K31" si="2">IFERROR(SUM(G7,H7)/E7,0)</f>
        <v>0.16849043093470964</v>
      </c>
      <c r="L7" s="23">
        <f t="shared" ref="L7:L31" si="3">IFERROR(SUM(G7,H7,I7)/E7,0)</f>
        <v>0.21195363198519895</v>
      </c>
      <c r="M7" s="4"/>
      <c r="N7" t="s">
        <v>253</v>
      </c>
      <c r="O7" s="5">
        <v>38.906145262979209</v>
      </c>
      <c r="P7" s="71">
        <v>0.41600648378936811</v>
      </c>
    </row>
    <row r="8" spans="1:16" x14ac:dyDescent="0.25">
      <c r="A8" s="17"/>
      <c r="B8" s="55">
        <v>2</v>
      </c>
      <c r="C8" s="19" t="s">
        <v>250</v>
      </c>
      <c r="D8" s="20">
        <v>16.530354000000006</v>
      </c>
      <c r="E8" s="21">
        <v>30.552378000000015</v>
      </c>
      <c r="F8" s="21">
        <f t="shared" si="0"/>
        <v>5.8983975920259484</v>
      </c>
      <c r="G8" s="21">
        <v>1.3154875420259486</v>
      </c>
      <c r="H8" s="21">
        <v>2.5507708099999991</v>
      </c>
      <c r="I8" s="21">
        <v>2.0321392400000007</v>
      </c>
      <c r="J8" s="22">
        <f t="shared" si="1"/>
        <v>4.3056797150976205E-2</v>
      </c>
      <c r="K8" s="22">
        <f t="shared" si="2"/>
        <v>0.12654525130665592</v>
      </c>
      <c r="L8" s="23">
        <f t="shared" si="3"/>
        <v>0.19305854333256631</v>
      </c>
      <c r="M8" s="4"/>
      <c r="N8" t="s">
        <v>272</v>
      </c>
      <c r="O8" s="5">
        <v>15.757903486007908</v>
      </c>
      <c r="P8" s="71">
        <v>0.36445364728580537</v>
      </c>
    </row>
    <row r="9" spans="1:16" x14ac:dyDescent="0.25">
      <c r="A9" s="17"/>
      <c r="B9" s="55">
        <v>3</v>
      </c>
      <c r="C9" s="19" t="s">
        <v>251</v>
      </c>
      <c r="D9" s="20">
        <v>63.025426999999986</v>
      </c>
      <c r="E9" s="21">
        <v>101.27181600000006</v>
      </c>
      <c r="F9" s="21">
        <f t="shared" si="0"/>
        <v>29.716298798218773</v>
      </c>
      <c r="G9" s="21">
        <v>13.566399948218768</v>
      </c>
      <c r="H9" s="21">
        <v>8.9341028700000038</v>
      </c>
      <c r="I9" s="21">
        <v>7.2157959800000011</v>
      </c>
      <c r="J9" s="22">
        <f t="shared" si="1"/>
        <v>0.13396027131792285</v>
      </c>
      <c r="K9" s="22">
        <f t="shared" si="2"/>
        <v>0.22217931609144598</v>
      </c>
      <c r="L9" s="23">
        <f t="shared" si="3"/>
        <v>0.29343108450053623</v>
      </c>
      <c r="M9" s="4"/>
      <c r="N9" t="s">
        <v>273</v>
      </c>
      <c r="O9" s="5">
        <v>7.8826003582809143</v>
      </c>
      <c r="P9" s="71">
        <v>0.3623845680562387</v>
      </c>
    </row>
    <row r="10" spans="1:16" x14ac:dyDescent="0.25">
      <c r="A10" s="17"/>
      <c r="B10" s="55">
        <v>4</v>
      </c>
      <c r="C10" s="19" t="s">
        <v>252</v>
      </c>
      <c r="D10" s="20">
        <v>20.736268999999997</v>
      </c>
      <c r="E10" s="21">
        <v>30.987632999999995</v>
      </c>
      <c r="F10" s="21">
        <f t="shared" si="0"/>
        <v>5.2987292537378519</v>
      </c>
      <c r="G10" s="21">
        <v>1.6812652937378516</v>
      </c>
      <c r="H10" s="21">
        <v>2.5759420100000008</v>
      </c>
      <c r="I10" s="21">
        <v>1.0415219500000001</v>
      </c>
      <c r="J10" s="22">
        <f t="shared" si="1"/>
        <v>5.4256008961312142E-2</v>
      </c>
      <c r="K10" s="22">
        <f t="shared" si="2"/>
        <v>0.13738407524504542</v>
      </c>
      <c r="L10" s="23">
        <f t="shared" si="3"/>
        <v>0.17099496608010856</v>
      </c>
      <c r="M10" s="4"/>
      <c r="N10" t="s">
        <v>258</v>
      </c>
      <c r="O10" s="5">
        <v>13.480287356134582</v>
      </c>
      <c r="P10" s="71">
        <v>0.32674304929297587</v>
      </c>
    </row>
    <row r="11" spans="1:16" x14ac:dyDescent="0.25">
      <c r="A11" s="17"/>
      <c r="B11" s="55">
        <v>5</v>
      </c>
      <c r="C11" s="19" t="s">
        <v>253</v>
      </c>
      <c r="D11" s="20">
        <v>15.713152999999998</v>
      </c>
      <c r="E11" s="21">
        <v>93.522930000000002</v>
      </c>
      <c r="F11" s="21">
        <f t="shared" si="0"/>
        <v>38.906145262979209</v>
      </c>
      <c r="G11" s="21">
        <v>25.782480962979207</v>
      </c>
      <c r="H11" s="21">
        <v>5.9542459900000004</v>
      </c>
      <c r="I11" s="21">
        <v>7.1694183100000028</v>
      </c>
      <c r="J11" s="22">
        <f t="shared" si="1"/>
        <v>0.27568085134821169</v>
      </c>
      <c r="K11" s="22">
        <f t="shared" si="2"/>
        <v>0.33934701311196308</v>
      </c>
      <c r="L11" s="23">
        <f t="shared" si="3"/>
        <v>0.41600648378936811</v>
      </c>
      <c r="M11" s="4"/>
      <c r="N11" t="s">
        <v>270</v>
      </c>
      <c r="O11" s="5">
        <v>12.796971923145657</v>
      </c>
      <c r="P11" s="71">
        <v>0.31490012949261248</v>
      </c>
    </row>
    <row r="12" spans="1:16" x14ac:dyDescent="0.25">
      <c r="A12" s="17"/>
      <c r="B12" s="55">
        <v>6</v>
      </c>
      <c r="C12" s="19" t="s">
        <v>254</v>
      </c>
      <c r="D12" s="20">
        <v>9.3924469999999936</v>
      </c>
      <c r="E12" s="21">
        <v>65.032204999999976</v>
      </c>
      <c r="F12" s="21">
        <f t="shared" si="0"/>
        <v>14.047236228752686</v>
      </c>
      <c r="G12" s="21">
        <v>6.5479861787526863</v>
      </c>
      <c r="H12" s="21">
        <v>3.2172049399999989</v>
      </c>
      <c r="I12" s="21">
        <v>4.2820451100000003</v>
      </c>
      <c r="J12" s="22">
        <f t="shared" si="1"/>
        <v>0.10068836169329778</v>
      </c>
      <c r="K12" s="22">
        <f t="shared" si="2"/>
        <v>0.15015931135585345</v>
      </c>
      <c r="L12" s="23">
        <f t="shared" si="3"/>
        <v>0.21600430477103907</v>
      </c>
      <c r="M12" s="4"/>
      <c r="N12" t="s">
        <v>251</v>
      </c>
      <c r="O12" s="5">
        <v>29.716298798218773</v>
      </c>
      <c r="P12" s="71">
        <v>0.29343108450053623</v>
      </c>
    </row>
    <row r="13" spans="1:16" x14ac:dyDescent="0.25">
      <c r="A13" s="17"/>
      <c r="B13" s="55">
        <v>7</v>
      </c>
      <c r="C13" s="19" t="s">
        <v>255</v>
      </c>
      <c r="D13" s="20">
        <v>6.7924289999999994</v>
      </c>
      <c r="E13" s="21">
        <v>140.25560999999999</v>
      </c>
      <c r="F13" s="21">
        <f t="shared" si="0"/>
        <v>2.8167456659628343</v>
      </c>
      <c r="G13" s="21">
        <v>1.3292453859628344</v>
      </c>
      <c r="H13" s="21">
        <v>0.60751231999999999</v>
      </c>
      <c r="I13" s="21">
        <v>0.87998796000000001</v>
      </c>
      <c r="J13" s="22">
        <f t="shared" si="1"/>
        <v>9.4773063691558183E-3</v>
      </c>
      <c r="K13" s="22">
        <f t="shared" si="2"/>
        <v>1.3808771755816645E-2</v>
      </c>
      <c r="L13" s="23">
        <f t="shared" si="3"/>
        <v>2.0082944746116282E-2</v>
      </c>
      <c r="M13" s="4"/>
      <c r="N13" t="s">
        <v>268</v>
      </c>
      <c r="O13" s="5">
        <v>36.625895007276256</v>
      </c>
      <c r="P13" s="71">
        <v>0.27687867803377075</v>
      </c>
    </row>
    <row r="14" spans="1:16" x14ac:dyDescent="0.25">
      <c r="A14" s="17"/>
      <c r="B14" s="55">
        <v>8</v>
      </c>
      <c r="C14" s="19" t="s">
        <v>256</v>
      </c>
      <c r="D14" s="20">
        <v>82.225255000000004</v>
      </c>
      <c r="E14" s="21">
        <v>114.166015</v>
      </c>
      <c r="F14" s="21">
        <f t="shared" si="0"/>
        <v>20.439326510847604</v>
      </c>
      <c r="G14" s="21">
        <v>6.4633155608476045</v>
      </c>
      <c r="H14" s="21">
        <v>5.4705977099999989</v>
      </c>
      <c r="I14" s="21">
        <v>8.5054132399999993</v>
      </c>
      <c r="J14" s="22">
        <f t="shared" si="1"/>
        <v>5.6613306165128073E-2</v>
      </c>
      <c r="K14" s="22">
        <f t="shared" si="2"/>
        <v>0.1045312238571838</v>
      </c>
      <c r="L14" s="23">
        <f t="shared" si="3"/>
        <v>0.17903161909301646</v>
      </c>
      <c r="M14" s="4"/>
      <c r="N14" t="s">
        <v>267</v>
      </c>
      <c r="O14" s="5">
        <v>5.6750619795500707</v>
      </c>
      <c r="P14" s="71">
        <v>0.25319311984099885</v>
      </c>
    </row>
    <row r="15" spans="1:16" x14ac:dyDescent="0.25">
      <c r="A15" s="17"/>
      <c r="B15" s="55">
        <v>9</v>
      </c>
      <c r="C15" s="19" t="s">
        <v>257</v>
      </c>
      <c r="D15" s="20">
        <v>11.655213999999997</v>
      </c>
      <c r="E15" s="21">
        <v>21.187919999999984</v>
      </c>
      <c r="F15" s="21">
        <f t="shared" si="0"/>
        <v>5.3554231590980379</v>
      </c>
      <c r="G15" s="21">
        <v>2.2541037690980374</v>
      </c>
      <c r="H15" s="21">
        <v>1.6578869600000006</v>
      </c>
      <c r="I15" s="21">
        <v>1.4434324299999997</v>
      </c>
      <c r="J15" s="22">
        <f t="shared" si="1"/>
        <v>0.10638626958653984</v>
      </c>
      <c r="K15" s="22">
        <f t="shared" si="2"/>
        <v>0.18463307059390641</v>
      </c>
      <c r="L15" s="23">
        <f t="shared" si="3"/>
        <v>0.25275832451217684</v>
      </c>
      <c r="M15" s="4"/>
      <c r="N15" t="s">
        <v>257</v>
      </c>
      <c r="O15" s="5">
        <v>5.3554231590980379</v>
      </c>
      <c r="P15" s="71">
        <v>0.25275832451217684</v>
      </c>
    </row>
    <row r="16" spans="1:16" x14ac:dyDescent="0.25">
      <c r="A16" s="17"/>
      <c r="B16" s="55">
        <v>10</v>
      </c>
      <c r="C16" s="19" t="s">
        <v>258</v>
      </c>
      <c r="D16" s="20">
        <v>16.471411</v>
      </c>
      <c r="E16" s="21">
        <v>41.256539000000004</v>
      </c>
      <c r="F16" s="21">
        <f t="shared" si="0"/>
        <v>13.480287356134582</v>
      </c>
      <c r="G16" s="21">
        <v>6.2856609061345807</v>
      </c>
      <c r="H16" s="21">
        <v>5.8521426100000014</v>
      </c>
      <c r="I16" s="21">
        <v>1.3424838400000003</v>
      </c>
      <c r="J16" s="22">
        <f t="shared" si="1"/>
        <v>0.15235550675093179</v>
      </c>
      <c r="K16" s="22">
        <f t="shared" si="2"/>
        <v>0.29420314477020432</v>
      </c>
      <c r="L16" s="23">
        <f t="shared" si="3"/>
        <v>0.32674304929297587</v>
      </c>
      <c r="M16" s="4"/>
      <c r="N16" t="s">
        <v>264</v>
      </c>
      <c r="O16" s="5">
        <v>4.8792335128234452</v>
      </c>
      <c r="P16" s="71">
        <v>0.24466481786122363</v>
      </c>
    </row>
    <row r="17" spans="1:16" x14ac:dyDescent="0.25">
      <c r="A17" s="17"/>
      <c r="B17" s="55">
        <v>11</v>
      </c>
      <c r="C17" s="19" t="s">
        <v>259</v>
      </c>
      <c r="D17" s="20">
        <v>43.605983000000002</v>
      </c>
      <c r="E17" s="21">
        <v>39.265484000000015</v>
      </c>
      <c r="F17" s="21">
        <f t="shared" si="0"/>
        <v>3.3836236964421333</v>
      </c>
      <c r="G17" s="21">
        <v>2.2879311464421335</v>
      </c>
      <c r="H17" s="21">
        <v>0.45600087</v>
      </c>
      <c r="I17" s="21">
        <v>0.6396916800000001</v>
      </c>
      <c r="J17" s="22">
        <f t="shared" si="1"/>
        <v>5.8268252759653555E-2</v>
      </c>
      <c r="K17" s="22">
        <f t="shared" si="2"/>
        <v>6.9881527920097261E-2</v>
      </c>
      <c r="L17" s="23">
        <f t="shared" si="3"/>
        <v>8.61729781923007E-2</v>
      </c>
      <c r="M17" s="4"/>
      <c r="N17" t="s">
        <v>261</v>
      </c>
      <c r="O17" s="5">
        <v>18.790789971747333</v>
      </c>
      <c r="P17" s="71">
        <v>0.2442760426800728</v>
      </c>
    </row>
    <row r="18" spans="1:16" x14ac:dyDescent="0.25">
      <c r="A18" s="17"/>
      <c r="B18" s="55">
        <v>12</v>
      </c>
      <c r="C18" s="19" t="s">
        <v>260</v>
      </c>
      <c r="D18" s="20">
        <v>17.62099499999999</v>
      </c>
      <c r="E18" s="21">
        <v>50.644514999999991</v>
      </c>
      <c r="F18" s="21">
        <f t="shared" si="0"/>
        <v>8.3919843998374812</v>
      </c>
      <c r="G18" s="21">
        <v>2.9691612298374821</v>
      </c>
      <c r="H18" s="21">
        <v>3.1516138300000001</v>
      </c>
      <c r="I18" s="21">
        <v>2.2712093399999991</v>
      </c>
      <c r="J18" s="22">
        <f t="shared" si="1"/>
        <v>5.8627498552162711E-2</v>
      </c>
      <c r="K18" s="22">
        <f t="shared" si="2"/>
        <v>0.12085761034215618</v>
      </c>
      <c r="L18" s="23">
        <f t="shared" si="3"/>
        <v>0.16570371736875125</v>
      </c>
      <c r="M18" s="4"/>
      <c r="N18" t="s">
        <v>262</v>
      </c>
      <c r="O18" s="5">
        <v>9.0265593142026717</v>
      </c>
      <c r="P18" s="71">
        <v>0.23676559610367337</v>
      </c>
    </row>
    <row r="19" spans="1:16" x14ac:dyDescent="0.25">
      <c r="A19" s="17"/>
      <c r="B19" s="55">
        <v>13</v>
      </c>
      <c r="C19" s="19" t="s">
        <v>261</v>
      </c>
      <c r="D19" s="20">
        <v>10.218497000000001</v>
      </c>
      <c r="E19" s="21">
        <v>76.924408</v>
      </c>
      <c r="F19" s="21">
        <f t="shared" si="0"/>
        <v>18.790789971747333</v>
      </c>
      <c r="G19" s="21">
        <v>10.517773201747332</v>
      </c>
      <c r="H19" s="21">
        <v>4.2971492499999995</v>
      </c>
      <c r="I19" s="21">
        <v>3.9758675200000009</v>
      </c>
      <c r="J19" s="22">
        <f t="shared" si="1"/>
        <v>0.1367286856695385</v>
      </c>
      <c r="K19" s="22">
        <f t="shared" si="2"/>
        <v>0.19259065928394706</v>
      </c>
      <c r="L19" s="23">
        <f t="shared" si="3"/>
        <v>0.2442760426800728</v>
      </c>
      <c r="M19" s="4"/>
      <c r="N19" t="s">
        <v>254</v>
      </c>
      <c r="O19" s="5">
        <v>14.047236228752686</v>
      </c>
      <c r="P19" s="71">
        <v>0.21600430477103907</v>
      </c>
    </row>
    <row r="20" spans="1:16" x14ac:dyDescent="0.25">
      <c r="A20" s="17"/>
      <c r="B20" s="55">
        <v>14</v>
      </c>
      <c r="C20" s="19" t="s">
        <v>262</v>
      </c>
      <c r="D20" s="20">
        <v>11.014579000000001</v>
      </c>
      <c r="E20" s="21">
        <v>38.124455000000005</v>
      </c>
      <c r="F20" s="21">
        <f t="shared" si="0"/>
        <v>9.0265593142026717</v>
      </c>
      <c r="G20" s="21">
        <v>3.7681463042026735</v>
      </c>
      <c r="H20" s="21">
        <v>2.4812672999999994</v>
      </c>
      <c r="I20" s="21">
        <v>2.7771457100000001</v>
      </c>
      <c r="J20" s="22">
        <f t="shared" si="1"/>
        <v>9.8838037270373394E-2</v>
      </c>
      <c r="K20" s="22">
        <f t="shared" si="2"/>
        <v>0.16392138862582223</v>
      </c>
      <c r="L20" s="23">
        <f t="shared" si="3"/>
        <v>0.23676559610367337</v>
      </c>
      <c r="M20" s="4"/>
      <c r="N20" t="s">
        <v>263</v>
      </c>
      <c r="O20" s="5">
        <v>134.02897219011686</v>
      </c>
      <c r="P20" s="71">
        <v>0.21596725496565336</v>
      </c>
    </row>
    <row r="21" spans="1:16" x14ac:dyDescent="0.25">
      <c r="A21" s="17"/>
      <c r="B21" s="55">
        <v>15</v>
      </c>
      <c r="C21" s="19" t="s">
        <v>263</v>
      </c>
      <c r="D21" s="20">
        <v>428.05177600000002</v>
      </c>
      <c r="E21" s="21">
        <v>620.59858199999962</v>
      </c>
      <c r="F21" s="21">
        <f t="shared" si="0"/>
        <v>134.02897219011686</v>
      </c>
      <c r="G21" s="21">
        <v>55.376978560116868</v>
      </c>
      <c r="H21" s="21">
        <v>51.576982820000005</v>
      </c>
      <c r="I21" s="21">
        <v>27.075010809999991</v>
      </c>
      <c r="J21" s="22">
        <f t="shared" si="1"/>
        <v>8.9231558315286161E-2</v>
      </c>
      <c r="K21" s="22">
        <f t="shared" si="2"/>
        <v>0.17234000283313078</v>
      </c>
      <c r="L21" s="23">
        <f t="shared" si="3"/>
        <v>0.21596725496565336</v>
      </c>
      <c r="M21" s="4"/>
      <c r="N21" t="s">
        <v>269</v>
      </c>
      <c r="O21" s="5">
        <v>7.2664545861976748</v>
      </c>
      <c r="P21" s="71">
        <v>0.2154655245651709</v>
      </c>
    </row>
    <row r="22" spans="1:16" x14ac:dyDescent="0.25">
      <c r="A22" s="17"/>
      <c r="B22" s="55">
        <v>16</v>
      </c>
      <c r="C22" s="19" t="s">
        <v>264</v>
      </c>
      <c r="D22" s="20">
        <v>11.265108999999999</v>
      </c>
      <c r="E22" s="21">
        <v>19.942522</v>
      </c>
      <c r="F22" s="21">
        <f t="shared" si="0"/>
        <v>4.8792335128234452</v>
      </c>
      <c r="G22" s="21">
        <v>2.2527820128234453</v>
      </c>
      <c r="H22" s="21">
        <v>1.1334668999999997</v>
      </c>
      <c r="I22" s="21">
        <v>1.4929846</v>
      </c>
      <c r="J22" s="22">
        <f t="shared" si="1"/>
        <v>0.11296374715411849</v>
      </c>
      <c r="K22" s="22">
        <f t="shared" si="2"/>
        <v>0.16980043511163959</v>
      </c>
      <c r="L22" s="23">
        <f t="shared" si="3"/>
        <v>0.24466481786122363</v>
      </c>
      <c r="M22" s="4"/>
      <c r="N22" t="s">
        <v>249</v>
      </c>
      <c r="O22" s="5">
        <v>7.5793211425790776</v>
      </c>
      <c r="P22" s="71">
        <v>0.21195363198519895</v>
      </c>
    </row>
    <row r="23" spans="1:16" x14ac:dyDescent="0.25">
      <c r="A23" s="17"/>
      <c r="B23" s="55">
        <v>17</v>
      </c>
      <c r="C23" s="19" t="s">
        <v>265</v>
      </c>
      <c r="D23" s="20">
        <v>5.5926619999999998</v>
      </c>
      <c r="E23" s="21">
        <v>17.605743</v>
      </c>
      <c r="F23" s="21">
        <f t="shared" si="0"/>
        <v>1.565671300153032</v>
      </c>
      <c r="G23" s="21">
        <v>0.70813247015303205</v>
      </c>
      <c r="H23" s="21">
        <v>0.47942333000000004</v>
      </c>
      <c r="I23" s="21">
        <v>0.37811549999999999</v>
      </c>
      <c r="J23" s="22">
        <f t="shared" si="1"/>
        <v>4.0221674833776228E-2</v>
      </c>
      <c r="K23" s="22">
        <f t="shared" si="2"/>
        <v>6.7452751079748921E-2</v>
      </c>
      <c r="L23" s="23">
        <f t="shared" si="3"/>
        <v>8.8929578271875948E-2</v>
      </c>
      <c r="M23" s="4"/>
      <c r="N23" t="s">
        <v>271</v>
      </c>
      <c r="O23" s="5">
        <v>2.7561012137163607</v>
      </c>
      <c r="P23" s="71">
        <v>0.20191032783336141</v>
      </c>
    </row>
    <row r="24" spans="1:16" x14ac:dyDescent="0.25">
      <c r="A24" s="17"/>
      <c r="B24" s="55">
        <v>18</v>
      </c>
      <c r="C24" s="19" t="s">
        <v>266</v>
      </c>
      <c r="D24" s="20">
        <v>7.3882729999999981</v>
      </c>
      <c r="E24" s="21">
        <v>6.811150999999998</v>
      </c>
      <c r="F24" s="21">
        <f t="shared" si="0"/>
        <v>1.1279492550516368</v>
      </c>
      <c r="G24" s="21">
        <v>0.34132182505163655</v>
      </c>
      <c r="H24" s="21">
        <v>0.58434026000000017</v>
      </c>
      <c r="I24" s="21">
        <v>0.20228716999999996</v>
      </c>
      <c r="J24" s="22">
        <f t="shared" si="1"/>
        <v>5.0112209383059728E-2</v>
      </c>
      <c r="K24" s="22">
        <f t="shared" si="2"/>
        <v>0.1359039147791081</v>
      </c>
      <c r="L24" s="23">
        <f t="shared" si="3"/>
        <v>0.16560332534862862</v>
      </c>
      <c r="M24" s="4"/>
      <c r="N24" t="s">
        <v>250</v>
      </c>
      <c r="O24" s="5">
        <v>5.8983975920259484</v>
      </c>
      <c r="P24" s="71">
        <v>0.19305854333256631</v>
      </c>
    </row>
    <row r="25" spans="1:16" x14ac:dyDescent="0.25">
      <c r="A25" s="17"/>
      <c r="B25" s="55">
        <v>19</v>
      </c>
      <c r="C25" s="19" t="s">
        <v>267</v>
      </c>
      <c r="D25" s="20">
        <v>9.9877559999999992</v>
      </c>
      <c r="E25" s="21">
        <v>22.413965999999988</v>
      </c>
      <c r="F25" s="21">
        <f t="shared" si="0"/>
        <v>5.6750619795500707</v>
      </c>
      <c r="G25" s="21">
        <v>0.52251734955007123</v>
      </c>
      <c r="H25" s="21">
        <v>2.8121564199999991</v>
      </c>
      <c r="I25" s="21">
        <v>2.34038821</v>
      </c>
      <c r="J25" s="22">
        <f t="shared" si="1"/>
        <v>2.3312132692182699E-2</v>
      </c>
      <c r="K25" s="22">
        <f t="shared" si="2"/>
        <v>0.14877660515546745</v>
      </c>
      <c r="L25" s="23">
        <f t="shared" si="3"/>
        <v>0.25319311984099885</v>
      </c>
      <c r="M25" s="4"/>
      <c r="N25" t="s">
        <v>256</v>
      </c>
      <c r="O25" s="5">
        <v>20.439326510847604</v>
      </c>
      <c r="P25" s="71">
        <v>0.17903161909301646</v>
      </c>
    </row>
    <row r="26" spans="1:16" x14ac:dyDescent="0.25">
      <c r="A26" s="17"/>
      <c r="B26" s="55">
        <v>20</v>
      </c>
      <c r="C26" s="19" t="s">
        <v>268</v>
      </c>
      <c r="D26" s="20">
        <v>125.04360300000005</v>
      </c>
      <c r="E26" s="21">
        <v>132.28138499999994</v>
      </c>
      <c r="F26" s="21">
        <f t="shared" si="0"/>
        <v>36.625895007276256</v>
      </c>
      <c r="G26" s="21">
        <v>18.99834255727626</v>
      </c>
      <c r="H26" s="21">
        <v>7.6431754100000022</v>
      </c>
      <c r="I26" s="21">
        <v>9.9843770399999965</v>
      </c>
      <c r="J26" s="22">
        <f t="shared" si="1"/>
        <v>0.14362068069725961</v>
      </c>
      <c r="K26" s="22">
        <f t="shared" si="2"/>
        <v>0.20140035551696311</v>
      </c>
      <c r="L26" s="23">
        <f t="shared" si="3"/>
        <v>0.27687867803377075</v>
      </c>
      <c r="M26" s="4"/>
      <c r="N26" t="s">
        <v>252</v>
      </c>
      <c r="O26" s="5">
        <v>5.2987292537378519</v>
      </c>
      <c r="P26" s="71">
        <v>0.17099496608010856</v>
      </c>
    </row>
    <row r="27" spans="1:16" x14ac:dyDescent="0.25">
      <c r="A27" s="17"/>
      <c r="B27" s="55">
        <v>21</v>
      </c>
      <c r="C27" s="19" t="s">
        <v>269</v>
      </c>
      <c r="D27" s="20">
        <v>28.632507999999994</v>
      </c>
      <c r="E27" s="21">
        <v>33.724441999999968</v>
      </c>
      <c r="F27" s="21">
        <f t="shared" si="0"/>
        <v>7.2664545861976748</v>
      </c>
      <c r="G27" s="21">
        <v>1.4083403961976728</v>
      </c>
      <c r="H27" s="21">
        <v>2.0799843100000008</v>
      </c>
      <c r="I27" s="21">
        <v>3.7781298800000007</v>
      </c>
      <c r="J27" s="22">
        <f t="shared" si="1"/>
        <v>4.1760228269979209E-2</v>
      </c>
      <c r="K27" s="22">
        <f t="shared" si="2"/>
        <v>0.10343609854827775</v>
      </c>
      <c r="L27" s="23">
        <f t="shared" si="3"/>
        <v>0.2154655245651709</v>
      </c>
      <c r="M27" s="4"/>
      <c r="N27" t="s">
        <v>260</v>
      </c>
      <c r="O27" s="5">
        <v>8.3919843998374812</v>
      </c>
      <c r="P27" s="71">
        <v>0.16570371736875125</v>
      </c>
    </row>
    <row r="28" spans="1:16" x14ac:dyDescent="0.25">
      <c r="A28" s="17"/>
      <c r="B28" s="55">
        <v>22</v>
      </c>
      <c r="C28" s="19" t="s">
        <v>270</v>
      </c>
      <c r="D28" s="20">
        <v>12.423652999999995</v>
      </c>
      <c r="E28" s="21">
        <v>40.638192000000025</v>
      </c>
      <c r="F28" s="21">
        <f t="shared" si="0"/>
        <v>12.796971923145657</v>
      </c>
      <c r="G28" s="21">
        <v>6.6348610731456574</v>
      </c>
      <c r="H28" s="21">
        <v>2.3164761500000002</v>
      </c>
      <c r="I28" s="21">
        <v>3.8456347000000002</v>
      </c>
      <c r="J28" s="22">
        <f t="shared" si="1"/>
        <v>0.16326664023698823</v>
      </c>
      <c r="K28" s="22">
        <f t="shared" si="2"/>
        <v>0.2202690814381125</v>
      </c>
      <c r="L28" s="23">
        <f t="shared" si="3"/>
        <v>0.31490012949261248</v>
      </c>
      <c r="M28" s="4"/>
      <c r="N28" t="s">
        <v>266</v>
      </c>
      <c r="O28" s="5">
        <v>1.1279492550516368</v>
      </c>
      <c r="P28" s="71">
        <v>0.16560332534862862</v>
      </c>
    </row>
    <row r="29" spans="1:16" x14ac:dyDescent="0.25">
      <c r="A29" s="17"/>
      <c r="B29" s="55">
        <v>23</v>
      </c>
      <c r="C29" s="19" t="s">
        <v>271</v>
      </c>
      <c r="D29" s="20">
        <v>15.570164</v>
      </c>
      <c r="E29" s="21">
        <v>13.650124999999992</v>
      </c>
      <c r="F29" s="21">
        <f t="shared" si="0"/>
        <v>2.7561012137163607</v>
      </c>
      <c r="G29" s="21">
        <v>1.0706360237163608</v>
      </c>
      <c r="H29" s="21">
        <v>0.53467119000000007</v>
      </c>
      <c r="I29" s="21">
        <v>1.1507939999999999</v>
      </c>
      <c r="J29" s="22">
        <f t="shared" si="1"/>
        <v>7.8434155270839009E-2</v>
      </c>
      <c r="K29" s="22">
        <f t="shared" si="2"/>
        <v>0.11760384712347775</v>
      </c>
      <c r="L29" s="23">
        <f t="shared" si="3"/>
        <v>0.20191032783336141</v>
      </c>
      <c r="M29" s="4"/>
      <c r="N29" t="s">
        <v>265</v>
      </c>
      <c r="O29" s="5">
        <v>1.565671300153032</v>
      </c>
      <c r="P29" s="71">
        <v>8.8929578271875948E-2</v>
      </c>
    </row>
    <row r="30" spans="1:16" x14ac:dyDescent="0.25">
      <c r="A30" s="17"/>
      <c r="B30" s="55">
        <v>24</v>
      </c>
      <c r="C30" s="19" t="s">
        <v>272</v>
      </c>
      <c r="D30" s="20">
        <v>40.072578000000007</v>
      </c>
      <c r="E30" s="21">
        <v>43.237057999999998</v>
      </c>
      <c r="F30" s="21">
        <f t="shared" si="0"/>
        <v>15.757903486007908</v>
      </c>
      <c r="G30" s="21">
        <v>1.2489178760079085</v>
      </c>
      <c r="H30" s="21">
        <v>1.3384212499999999</v>
      </c>
      <c r="I30" s="21">
        <v>13.17056436</v>
      </c>
      <c r="J30" s="22">
        <f t="shared" si="1"/>
        <v>2.8885357463681007E-2</v>
      </c>
      <c r="K30" s="22">
        <f t="shared" si="2"/>
        <v>5.9840776539604248E-2</v>
      </c>
      <c r="L30" s="23">
        <f t="shared" si="3"/>
        <v>0.36445364728580537</v>
      </c>
      <c r="M30" s="4"/>
      <c r="N30" t="s">
        <v>259</v>
      </c>
      <c r="O30" s="5">
        <v>3.3836236964421333</v>
      </c>
      <c r="P30" s="71">
        <v>8.61729781923007E-2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13.334430000000001</v>
      </c>
      <c r="E31" s="28">
        <v>21.752031000000002</v>
      </c>
      <c r="F31" s="28">
        <f t="shared" si="0"/>
        <v>7.8826003582809143</v>
      </c>
      <c r="G31" s="28">
        <v>5.5293608282809146</v>
      </c>
      <c r="H31" s="28">
        <v>0.92886304999999969</v>
      </c>
      <c r="I31" s="28">
        <v>1.4243764800000001</v>
      </c>
      <c r="J31" s="29">
        <f t="shared" si="1"/>
        <v>0.25419974936045808</v>
      </c>
      <c r="K31" s="29">
        <f t="shared" si="2"/>
        <v>0.29690210897000435</v>
      </c>
      <c r="L31" s="30">
        <f t="shared" si="3"/>
        <v>0.3623845680562387</v>
      </c>
      <c r="M31" s="4"/>
      <c r="N31" t="s">
        <v>255</v>
      </c>
      <c r="O31" s="5">
        <v>2.8167456659628343</v>
      </c>
      <c r="P31" s="71">
        <v>2.0082944746116282E-2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workbookViewId="0">
      <selection activeCell="D7" sqref="D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 x14ac:dyDescent="0.25">
      <c r="A1" s="50">
        <v>68</v>
      </c>
      <c r="B1" s="49" t="s">
        <v>43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1109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1028.4349520000003</v>
      </c>
      <c r="E6" s="14">
        <v>1851.6064409999997</v>
      </c>
      <c r="F6" s="14">
        <v>413.49368316488602</v>
      </c>
      <c r="G6" s="14">
        <v>181.69961719488606</v>
      </c>
      <c r="H6" s="14">
        <v>121.8210357</v>
      </c>
      <c r="I6" s="14">
        <v>109.97303027000001</v>
      </c>
      <c r="J6" s="15">
        <v>9.8130797761081065E-2</v>
      </c>
      <c r="K6" s="15">
        <v>0.16392287592765298</v>
      </c>
      <c r="L6" s="16">
        <v>0.22331618318500229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596.11011899999994</v>
      </c>
      <c r="E7" s="38">
        <f ca="1">SUM(E8:OFFSET(E6,MATCH("PROYECTOS",$A$8:$A$50,0),0))</f>
        <v>770.26838500000019</v>
      </c>
      <c r="F7" s="38">
        <f ca="1">SUM(F8:OFFSET(F6,MATCH("PROYECTOS",$A$8:$A$50,0),0))</f>
        <v>176.18791337399904</v>
      </c>
      <c r="G7" s="38">
        <f ca="1">SUM(G8:OFFSET(G6,MATCH("PROYECTOS",$A$8:$A$50,0),0))</f>
        <v>68.352889433999039</v>
      </c>
      <c r="H7" s="38">
        <f ca="1">SUM(H8:OFFSET(H6,MATCH("PROYECTOS",$A$8:$A$50,0),0))</f>
        <v>60.954981719999999</v>
      </c>
      <c r="I7" s="38">
        <f ca="1">SUM(I8:OFFSET(I6,MATCH("PROYECTOS",$A$8:$A$50,0),0))</f>
        <v>46.880042220000007</v>
      </c>
      <c r="J7" s="39">
        <f ca="1">IFERROR(G7/E7,0)</f>
        <v>8.873905610704641E-2</v>
      </c>
      <c r="K7" s="39">
        <f ca="1">IFERROR(SUM(G7,H7)/E7,0)</f>
        <v>0.16787378746435114</v>
      </c>
      <c r="L7" s="40">
        <f ca="1">IFERROR(SUM(G7,H7,I7)/E7,0)</f>
        <v>0.22873574562455784</v>
      </c>
      <c r="M7" s="4"/>
    </row>
    <row r="8" spans="1:13" ht="38.25" x14ac:dyDescent="0.25">
      <c r="A8" s="17"/>
      <c r="B8" s="19">
        <v>3000166</v>
      </c>
      <c r="C8" s="19" t="s">
        <v>1111</v>
      </c>
      <c r="D8" s="20">
        <v>18.343833</v>
      </c>
      <c r="E8" s="21">
        <v>18.498640000000002</v>
      </c>
      <c r="F8" s="21">
        <f t="shared" ref="F8:F25" si="0">SUM(G8,H8,I8)</f>
        <v>3.2638255515026526</v>
      </c>
      <c r="G8" s="21">
        <v>1.6007478415026526</v>
      </c>
      <c r="H8" s="21">
        <v>0.86478052000000005</v>
      </c>
      <c r="I8" s="21">
        <v>0.79829718999999988</v>
      </c>
      <c r="J8" s="22">
        <f t="shared" ref="J8:J26" si="1">IFERROR(G8/E8,0)</f>
        <v>8.6533271716334417E-2</v>
      </c>
      <c r="K8" s="22">
        <f t="shared" ref="K8:K26" si="2">IFERROR(SUM(G8,H8)/E8,0)</f>
        <v>0.13328160132326769</v>
      </c>
      <c r="L8" s="23">
        <f t="shared" ref="L8:L26" si="3">IFERROR(SUM(G8,H8,I8)/E8,0)</f>
        <v>0.17643597321222815</v>
      </c>
      <c r="M8" s="4"/>
    </row>
    <row r="9" spans="1:13" ht="38.25" x14ac:dyDescent="0.25">
      <c r="A9" s="17"/>
      <c r="B9" s="19">
        <v>3000169</v>
      </c>
      <c r="C9" s="19" t="s">
        <v>1112</v>
      </c>
      <c r="D9" s="20">
        <v>7.7222669999999995</v>
      </c>
      <c r="E9" s="21">
        <v>7.594819000000002</v>
      </c>
      <c r="F9" s="21">
        <f t="shared" si="0"/>
        <v>1.7420650710346439</v>
      </c>
      <c r="G9" s="21">
        <v>0.93839940103464414</v>
      </c>
      <c r="H9" s="21">
        <v>0.35483144</v>
      </c>
      <c r="I9" s="21">
        <v>0.44883422999999995</v>
      </c>
      <c r="J9" s="22">
        <f t="shared" si="1"/>
        <v>0.12355783607675758</v>
      </c>
      <c r="K9" s="22">
        <f t="shared" si="2"/>
        <v>0.17027803309527767</v>
      </c>
      <c r="L9" s="23">
        <f t="shared" si="3"/>
        <v>0.22937545595683628</v>
      </c>
      <c r="M9" s="4"/>
    </row>
    <row r="10" spans="1:13" ht="25.5" x14ac:dyDescent="0.25">
      <c r="A10" s="17"/>
      <c r="B10" s="19">
        <v>3000181</v>
      </c>
      <c r="C10" s="19" t="s">
        <v>1113</v>
      </c>
      <c r="D10" s="20">
        <v>5.9574439999999997</v>
      </c>
      <c r="E10" s="21">
        <v>5.9574439999999997</v>
      </c>
      <c r="F10" s="21">
        <f t="shared" si="0"/>
        <v>0.89643599633770799</v>
      </c>
      <c r="G10" s="21">
        <v>0.17373835633770796</v>
      </c>
      <c r="H10" s="21">
        <v>3.1837119999999997E-2</v>
      </c>
      <c r="I10" s="21">
        <v>0.69086052000000009</v>
      </c>
      <c r="J10" s="22">
        <f t="shared" si="1"/>
        <v>2.9163237847927393E-2</v>
      </c>
      <c r="K10" s="22">
        <f t="shared" si="2"/>
        <v>3.4507328367284353E-2</v>
      </c>
      <c r="L10" s="23">
        <f t="shared" si="3"/>
        <v>0.15047325603693598</v>
      </c>
      <c r="M10" s="4"/>
    </row>
    <row r="11" spans="1:13" ht="25.5" x14ac:dyDescent="0.25">
      <c r="A11" s="17"/>
      <c r="B11" s="19">
        <v>3000433</v>
      </c>
      <c r="C11" s="19" t="s">
        <v>1114</v>
      </c>
      <c r="D11" s="20">
        <v>35.435667999999993</v>
      </c>
      <c r="E11" s="21">
        <v>37.523356999999997</v>
      </c>
      <c r="F11" s="21">
        <f t="shared" si="0"/>
        <v>8.8995043273770911</v>
      </c>
      <c r="G11" s="21">
        <v>4.4107758773770911</v>
      </c>
      <c r="H11" s="21">
        <v>1.9933843900000001</v>
      </c>
      <c r="I11" s="21">
        <v>2.4953440600000008</v>
      </c>
      <c r="J11" s="22">
        <f t="shared" si="1"/>
        <v>0.11754747522661929</v>
      </c>
      <c r="K11" s="22">
        <f t="shared" si="2"/>
        <v>0.17067130393949273</v>
      </c>
      <c r="L11" s="23">
        <f t="shared" si="3"/>
        <v>0.23717239178192642</v>
      </c>
      <c r="M11" s="4"/>
    </row>
    <row r="12" spans="1:13" ht="38.25" x14ac:dyDescent="0.25">
      <c r="A12" s="17"/>
      <c r="B12" s="19">
        <v>3000435</v>
      </c>
      <c r="C12" s="19" t="s">
        <v>1115</v>
      </c>
      <c r="D12" s="20">
        <v>26.049776000000005</v>
      </c>
      <c r="E12" s="21">
        <v>29.645883999999988</v>
      </c>
      <c r="F12" s="21">
        <f t="shared" si="0"/>
        <v>8.163179815379328</v>
      </c>
      <c r="G12" s="21">
        <v>3.341663825379328</v>
      </c>
      <c r="H12" s="21">
        <v>2.1348641200000005</v>
      </c>
      <c r="I12" s="21">
        <v>2.6866518699999991</v>
      </c>
      <c r="J12" s="22">
        <f t="shared" si="1"/>
        <v>0.11271931797949858</v>
      </c>
      <c r="K12" s="22">
        <f t="shared" si="2"/>
        <v>0.18473147723911118</v>
      </c>
      <c r="L12" s="23">
        <f t="shared" si="3"/>
        <v>0.27535626245381423</v>
      </c>
      <c r="M12" s="4"/>
    </row>
    <row r="13" spans="1:13" ht="51" x14ac:dyDescent="0.25">
      <c r="A13" s="17"/>
      <c r="B13" s="19">
        <v>3000450</v>
      </c>
      <c r="C13" s="19" t="s">
        <v>1116</v>
      </c>
      <c r="D13" s="20">
        <v>53.217009000000033</v>
      </c>
      <c r="E13" s="21">
        <v>62.57659500000004</v>
      </c>
      <c r="F13" s="21">
        <f t="shared" si="0"/>
        <v>16.41214568212747</v>
      </c>
      <c r="G13" s="21">
        <v>6.8011252621274707</v>
      </c>
      <c r="H13" s="21">
        <v>4.1017567300000017</v>
      </c>
      <c r="I13" s="21">
        <v>5.5092636899999965</v>
      </c>
      <c r="J13" s="22">
        <f t="shared" si="1"/>
        <v>0.1086848087871746</v>
      </c>
      <c r="K13" s="22">
        <f t="shared" si="2"/>
        <v>0.1742325863548099</v>
      </c>
      <c r="L13" s="23">
        <f t="shared" si="3"/>
        <v>0.26227291021711008</v>
      </c>
      <c r="M13" s="4"/>
    </row>
    <row r="14" spans="1:13" ht="38.25" x14ac:dyDescent="0.25">
      <c r="A14" s="17"/>
      <c r="B14" s="19">
        <v>3000451</v>
      </c>
      <c r="C14" s="19" t="s">
        <v>1117</v>
      </c>
      <c r="D14" s="20">
        <v>5.5723429999999992</v>
      </c>
      <c r="E14" s="21">
        <v>5.5912259999999989</v>
      </c>
      <c r="F14" s="21">
        <f t="shared" si="0"/>
        <v>1.0263409701798158</v>
      </c>
      <c r="G14" s="21">
        <v>0.53151938017981593</v>
      </c>
      <c r="H14" s="21">
        <v>0.25454099999999996</v>
      </c>
      <c r="I14" s="21">
        <v>0.24028058999999999</v>
      </c>
      <c r="J14" s="22">
        <f t="shared" si="1"/>
        <v>9.5063118568238167E-2</v>
      </c>
      <c r="K14" s="22">
        <f t="shared" si="2"/>
        <v>0.14058819661015598</v>
      </c>
      <c r="L14" s="23">
        <f t="shared" si="3"/>
        <v>0.18356277678273353</v>
      </c>
      <c r="M14" s="4"/>
    </row>
    <row r="15" spans="1:13" ht="38.25" x14ac:dyDescent="0.25">
      <c r="A15" s="17"/>
      <c r="B15" s="19">
        <v>3000516</v>
      </c>
      <c r="C15" s="19" t="s">
        <v>1118</v>
      </c>
      <c r="D15" s="20">
        <v>98.049485000000047</v>
      </c>
      <c r="E15" s="21">
        <v>225.03991200000007</v>
      </c>
      <c r="F15" s="21">
        <f t="shared" si="0"/>
        <v>70.914232899250294</v>
      </c>
      <c r="G15" s="21">
        <v>20.364795409250291</v>
      </c>
      <c r="H15" s="21">
        <v>39.503158190000001</v>
      </c>
      <c r="I15" s="21">
        <v>11.046279299999997</v>
      </c>
      <c r="J15" s="22">
        <f t="shared" si="1"/>
        <v>9.0494149363381751E-2</v>
      </c>
      <c r="K15" s="22">
        <f t="shared" si="2"/>
        <v>0.2660326031377504</v>
      </c>
      <c r="L15" s="23">
        <f t="shared" si="3"/>
        <v>0.31511847062600284</v>
      </c>
      <c r="M15" s="4"/>
    </row>
    <row r="16" spans="1:13" ht="38.25" x14ac:dyDescent="0.25">
      <c r="A16" s="17"/>
      <c r="B16" s="19">
        <v>3000558</v>
      </c>
      <c r="C16" s="19" t="s">
        <v>1119</v>
      </c>
      <c r="D16" s="20">
        <v>10.024203000000002</v>
      </c>
      <c r="E16" s="21">
        <v>10.000413000000002</v>
      </c>
      <c r="F16" s="21">
        <f t="shared" si="0"/>
        <v>2.289391434030565</v>
      </c>
      <c r="G16" s="21">
        <v>0.90324765403056517</v>
      </c>
      <c r="H16" s="21">
        <v>0.79047827999999998</v>
      </c>
      <c r="I16" s="21">
        <v>0.59566549999999985</v>
      </c>
      <c r="J16" s="22">
        <f t="shared" si="1"/>
        <v>9.0321035144305048E-2</v>
      </c>
      <c r="K16" s="22">
        <f t="shared" si="2"/>
        <v>0.16936559860383413</v>
      </c>
      <c r="L16" s="23">
        <f t="shared" si="3"/>
        <v>0.22892968860691698</v>
      </c>
      <c r="M16" s="4"/>
    </row>
    <row r="17" spans="1:13" ht="38.25" x14ac:dyDescent="0.25">
      <c r="A17" s="17"/>
      <c r="B17" s="19">
        <v>3000559</v>
      </c>
      <c r="C17" s="19" t="s">
        <v>1120</v>
      </c>
      <c r="D17" s="20">
        <v>1.5958399999999997</v>
      </c>
      <c r="E17" s="21">
        <v>1.3119839999999998</v>
      </c>
      <c r="F17" s="21">
        <f t="shared" si="0"/>
        <v>0.39285393878417951</v>
      </c>
      <c r="G17" s="21">
        <v>0.20121171878417954</v>
      </c>
      <c r="H17" s="21">
        <v>7.3871110000000004E-2</v>
      </c>
      <c r="I17" s="21">
        <v>0.11777110999999997</v>
      </c>
      <c r="J17" s="22">
        <f t="shared" si="1"/>
        <v>0.15336446083502508</v>
      </c>
      <c r="K17" s="22">
        <f t="shared" si="2"/>
        <v>0.20966934717510244</v>
      </c>
      <c r="L17" s="23">
        <f t="shared" si="3"/>
        <v>0.2994350074270567</v>
      </c>
      <c r="M17" s="4"/>
    </row>
    <row r="18" spans="1:13" ht="38.25" x14ac:dyDescent="0.25">
      <c r="A18" s="17"/>
      <c r="B18" s="19">
        <v>3000560</v>
      </c>
      <c r="C18" s="19" t="s">
        <v>1121</v>
      </c>
      <c r="D18" s="20">
        <v>2.805831</v>
      </c>
      <c r="E18" s="21">
        <v>3.3975959999999996</v>
      </c>
      <c r="F18" s="21">
        <f t="shared" si="0"/>
        <v>0.64403513170186422</v>
      </c>
      <c r="G18" s="21">
        <v>0.32242533170186427</v>
      </c>
      <c r="H18" s="21">
        <v>0.17060618</v>
      </c>
      <c r="I18" s="21">
        <v>0.15100362000000001</v>
      </c>
      <c r="J18" s="22">
        <f t="shared" si="1"/>
        <v>9.4898078436007199E-2</v>
      </c>
      <c r="K18" s="22">
        <f t="shared" si="2"/>
        <v>0.14511187077623836</v>
      </c>
      <c r="L18" s="23">
        <f t="shared" si="3"/>
        <v>0.18955612489002938</v>
      </c>
      <c r="M18" s="4"/>
    </row>
    <row r="19" spans="1:13" ht="25.5" x14ac:dyDescent="0.25">
      <c r="A19" s="17"/>
      <c r="B19" s="19">
        <v>3000561</v>
      </c>
      <c r="C19" s="19" t="s">
        <v>1122</v>
      </c>
      <c r="D19" s="20">
        <v>11.556156999999999</v>
      </c>
      <c r="E19" s="21">
        <v>11.550069999999998</v>
      </c>
      <c r="F19" s="21">
        <f t="shared" si="0"/>
        <v>0.16024546978732201</v>
      </c>
      <c r="G19" s="21">
        <v>8.3089697873219848E-3</v>
      </c>
      <c r="H19" s="21">
        <v>0.13304850000000004</v>
      </c>
      <c r="I19" s="21">
        <v>1.8888000000000002E-2</v>
      </c>
      <c r="J19" s="22">
        <f t="shared" si="1"/>
        <v>7.1938696365666925E-4</v>
      </c>
      <c r="K19" s="22">
        <f t="shared" si="2"/>
        <v>1.2238667799184078E-2</v>
      </c>
      <c r="L19" s="23">
        <f t="shared" si="3"/>
        <v>1.3873982563510181E-2</v>
      </c>
      <c r="M19" s="4"/>
    </row>
    <row r="20" spans="1:13" ht="51" x14ac:dyDescent="0.25">
      <c r="A20" s="17"/>
      <c r="B20" s="19">
        <v>3000562</v>
      </c>
      <c r="C20" s="19" t="s">
        <v>1123</v>
      </c>
      <c r="D20" s="20">
        <v>10.131375999999999</v>
      </c>
      <c r="E20" s="21">
        <v>8.9029139999999973</v>
      </c>
      <c r="F20" s="21">
        <f t="shared" si="0"/>
        <v>1.3543735122569172</v>
      </c>
      <c r="G20" s="21">
        <v>0.75404441225691698</v>
      </c>
      <c r="H20" s="21">
        <v>0.32795189000000002</v>
      </c>
      <c r="I20" s="21">
        <v>0.27237721000000004</v>
      </c>
      <c r="J20" s="22">
        <f t="shared" si="1"/>
        <v>8.4696360344143184E-2</v>
      </c>
      <c r="K20" s="22">
        <f t="shared" si="2"/>
        <v>0.12153282647197505</v>
      </c>
      <c r="L20" s="23">
        <f t="shared" si="3"/>
        <v>0.15212699036033792</v>
      </c>
      <c r="M20" s="4"/>
    </row>
    <row r="21" spans="1:13" ht="25.5" x14ac:dyDescent="0.25">
      <c r="A21" s="17"/>
      <c r="B21" s="19">
        <v>3000563</v>
      </c>
      <c r="C21" s="19" t="s">
        <v>1124</v>
      </c>
      <c r="D21" s="20">
        <v>7.1581779999999986</v>
      </c>
      <c r="E21" s="21">
        <v>7.6244950000000005</v>
      </c>
      <c r="F21" s="21">
        <f t="shared" si="0"/>
        <v>1.2111170888675753</v>
      </c>
      <c r="G21" s="21">
        <v>0.66194937886757543</v>
      </c>
      <c r="H21" s="21">
        <v>0.2557259899999999</v>
      </c>
      <c r="I21" s="21">
        <v>0.29344171999999996</v>
      </c>
      <c r="J21" s="22">
        <f t="shared" si="1"/>
        <v>8.6818783259425755E-2</v>
      </c>
      <c r="K21" s="22">
        <f t="shared" si="2"/>
        <v>0.12035883935494421</v>
      </c>
      <c r="L21" s="23">
        <f t="shared" si="3"/>
        <v>0.15884554831075046</v>
      </c>
      <c r="M21" s="4"/>
    </row>
    <row r="22" spans="1:13" ht="51" x14ac:dyDescent="0.25">
      <c r="A22" s="17"/>
      <c r="B22" s="19">
        <v>3000564</v>
      </c>
      <c r="C22" s="19" t="s">
        <v>1125</v>
      </c>
      <c r="D22" s="20">
        <v>21.347149999999989</v>
      </c>
      <c r="E22" s="21">
        <v>110.13729200000003</v>
      </c>
      <c r="F22" s="21">
        <f t="shared" si="0"/>
        <v>19.114447370719919</v>
      </c>
      <c r="G22" s="21">
        <v>17.151118930719917</v>
      </c>
      <c r="H22" s="21">
        <v>0.83077389999999973</v>
      </c>
      <c r="I22" s="21">
        <v>1.1325545400000003</v>
      </c>
      <c r="J22" s="22">
        <f t="shared" si="1"/>
        <v>0.15572490134149941</v>
      </c>
      <c r="K22" s="22">
        <f t="shared" si="2"/>
        <v>0.16326797676049556</v>
      </c>
      <c r="L22" s="23">
        <f t="shared" si="3"/>
        <v>0.1735510926736778</v>
      </c>
      <c r="M22" s="4"/>
    </row>
    <row r="23" spans="1:13" ht="25.5" x14ac:dyDescent="0.25">
      <c r="A23" s="17"/>
      <c r="B23" s="19">
        <v>3000565</v>
      </c>
      <c r="C23" s="19" t="s">
        <v>1126</v>
      </c>
      <c r="D23" s="20">
        <v>147.52966199999989</v>
      </c>
      <c r="E23" s="21">
        <v>87.102396999999954</v>
      </c>
      <c r="F23" s="21">
        <f t="shared" si="0"/>
        <v>8.2198682917119505</v>
      </c>
      <c r="G23" s="21">
        <v>3.6607575117119495</v>
      </c>
      <c r="H23" s="21">
        <v>2.0271039699999998</v>
      </c>
      <c r="I23" s="21">
        <v>2.5320068100000008</v>
      </c>
      <c r="J23" s="22">
        <f t="shared" si="1"/>
        <v>4.2028206315745269E-2</v>
      </c>
      <c r="K23" s="22">
        <f t="shared" si="2"/>
        <v>6.5300860568876795E-2</v>
      </c>
      <c r="L23" s="23">
        <f t="shared" si="3"/>
        <v>9.4370173207884905E-2</v>
      </c>
      <c r="M23" s="4"/>
    </row>
    <row r="24" spans="1:13" ht="38.25" x14ac:dyDescent="0.25">
      <c r="A24" s="17"/>
      <c r="B24" s="19">
        <v>3000610</v>
      </c>
      <c r="C24" s="19" t="s">
        <v>1127</v>
      </c>
      <c r="D24" s="20">
        <v>117.04696400000002</v>
      </c>
      <c r="E24" s="21">
        <v>119.49823999999997</v>
      </c>
      <c r="F24" s="21">
        <f t="shared" si="0"/>
        <v>26.649253788873811</v>
      </c>
      <c r="G24" s="21">
        <v>4.1993349588738056</v>
      </c>
      <c r="H24" s="21">
        <v>6.0241249999999988</v>
      </c>
      <c r="I24" s="21">
        <v>16.425793830000007</v>
      </c>
      <c r="J24" s="22">
        <f t="shared" si="1"/>
        <v>3.5141395880590433E-2</v>
      </c>
      <c r="K24" s="22">
        <f t="shared" si="2"/>
        <v>8.5553226213823788E-2</v>
      </c>
      <c r="L24" s="23">
        <f t="shared" si="3"/>
        <v>0.22300959234942555</v>
      </c>
      <c r="M24" s="4"/>
    </row>
    <row r="25" spans="1:13" ht="38.25" x14ac:dyDescent="0.25">
      <c r="A25" s="17"/>
      <c r="B25" s="19">
        <v>3000628</v>
      </c>
      <c r="C25" s="19" t="s">
        <v>1128</v>
      </c>
      <c r="D25" s="20">
        <v>16.566933000000002</v>
      </c>
      <c r="E25" s="21">
        <v>18.315107000000008</v>
      </c>
      <c r="F25" s="21">
        <f t="shared" si="0"/>
        <v>4.8345970340759408</v>
      </c>
      <c r="G25" s="21">
        <v>2.3277252140759406</v>
      </c>
      <c r="H25" s="21">
        <v>1.0821433900000001</v>
      </c>
      <c r="I25" s="21">
        <v>1.42472843</v>
      </c>
      <c r="J25" s="22">
        <f t="shared" si="1"/>
        <v>0.12709318127794392</v>
      </c>
      <c r="K25" s="22">
        <f t="shared" si="2"/>
        <v>0.18617792427180138</v>
      </c>
      <c r="L25" s="23">
        <f t="shared" si="3"/>
        <v>0.26396771987605305</v>
      </c>
      <c r="M25" s="4"/>
    </row>
    <row r="26" spans="1:13" ht="15.75" thickBot="1" x14ac:dyDescent="0.3">
      <c r="A26" s="41" t="s">
        <v>293</v>
      </c>
      <c r="B26" s="43"/>
      <c r="C26" s="43"/>
      <c r="D26" s="44">
        <f ca="1">OFFSET(D26,-MATCH("PROYECTOS",$A$8:$A$50,0)-1,0)-(OFFSET(D26,-MATCH("PROYECTOS",$A$8:$A$50,0),0))</f>
        <v>432.32483300000035</v>
      </c>
      <c r="E26" s="45">
        <f t="shared" ref="E26:I26" ca="1" si="4">OFFSET(E26,-MATCH("PROYECTOS",$A$8:$A$50,0)-1,0)-(OFFSET(E26,-MATCH("PROYECTOS",$A$8:$A$50,0),0))</f>
        <v>1081.3380559999996</v>
      </c>
      <c r="F26" s="45">
        <f t="shared" ca="1" si="4"/>
        <v>237.30576979088698</v>
      </c>
      <c r="G26" s="45">
        <f t="shared" ca="1" si="4"/>
        <v>113.34672776088702</v>
      </c>
      <c r="H26" s="45">
        <f t="shared" ca="1" si="4"/>
        <v>60.866053979999997</v>
      </c>
      <c r="I26" s="45">
        <f t="shared" ca="1" si="4"/>
        <v>63.092988050000002</v>
      </c>
      <c r="J26" s="46">
        <f t="shared" ca="1" si="1"/>
        <v>0.10482080708429914</v>
      </c>
      <c r="K26" s="46">
        <f t="shared" ca="1" si="2"/>
        <v>0.16110852732338043</v>
      </c>
      <c r="L26" s="47">
        <f t="shared" ca="1" si="3"/>
        <v>0.21945567204830449</v>
      </c>
      <c r="M26" s="4"/>
    </row>
    <row r="27" spans="1:13" ht="15.75" thickBot="1" x14ac:dyDescent="0.3"/>
    <row r="28" spans="1:13" ht="15.75" thickBot="1" x14ac:dyDescent="0.3">
      <c r="A28" s="87" t="s">
        <v>315</v>
      </c>
      <c r="B28" s="88"/>
      <c r="C28" s="88"/>
      <c r="D28" s="89"/>
    </row>
    <row r="29" spans="1:13" ht="15.75" thickBot="1" x14ac:dyDescent="0.3">
      <c r="A29" s="1" t="s">
        <v>1167</v>
      </c>
    </row>
    <row r="30" spans="1:13" ht="45" customHeight="1" x14ac:dyDescent="0.25">
      <c r="A30" s="80" t="s">
        <v>317</v>
      </c>
      <c r="B30" s="81"/>
      <c r="C30" s="81"/>
      <c r="D30" s="92" t="s">
        <v>318</v>
      </c>
    </row>
    <row r="31" spans="1:13" ht="15.75" thickBot="1" x14ac:dyDescent="0.3">
      <c r="A31" s="90"/>
      <c r="B31" s="91"/>
      <c r="C31" s="91"/>
      <c r="D31" s="93"/>
    </row>
    <row r="32" spans="1:13" ht="38.25" x14ac:dyDescent="0.25">
      <c r="A32" s="17"/>
      <c r="B32" s="19">
        <v>3000166</v>
      </c>
      <c r="C32" s="19" t="s">
        <v>1111</v>
      </c>
      <c r="D32" s="23">
        <v>0.17643597321222815</v>
      </c>
    </row>
    <row r="33" spans="1:4" ht="38.25" x14ac:dyDescent="0.25">
      <c r="A33" s="17"/>
      <c r="B33" s="19">
        <v>3000169</v>
      </c>
      <c r="C33" s="19" t="s">
        <v>1112</v>
      </c>
      <c r="D33" s="23">
        <v>0.22937545595683628</v>
      </c>
    </row>
    <row r="34" spans="1:4" ht="25.5" x14ac:dyDescent="0.25">
      <c r="A34" s="17"/>
      <c r="B34" s="19">
        <v>3000181</v>
      </c>
      <c r="C34" s="19" t="s">
        <v>1113</v>
      </c>
      <c r="D34" s="23">
        <v>0.15047325603693598</v>
      </c>
    </row>
    <row r="35" spans="1:4" ht="25.5" x14ac:dyDescent="0.25">
      <c r="A35" s="17"/>
      <c r="B35" s="19">
        <v>3000433</v>
      </c>
      <c r="C35" s="19" t="s">
        <v>1114</v>
      </c>
      <c r="D35" s="23">
        <v>0.23717239178192642</v>
      </c>
    </row>
    <row r="36" spans="1:4" ht="38.25" x14ac:dyDescent="0.25">
      <c r="A36" s="17"/>
      <c r="B36" s="19">
        <v>3000435</v>
      </c>
      <c r="C36" s="19" t="s">
        <v>1115</v>
      </c>
      <c r="D36" s="23">
        <v>0.27535626245381423</v>
      </c>
    </row>
    <row r="37" spans="1:4" ht="51" x14ac:dyDescent="0.25">
      <c r="A37" s="17"/>
      <c r="B37" s="19">
        <v>3000450</v>
      </c>
      <c r="C37" s="19" t="s">
        <v>1116</v>
      </c>
      <c r="D37" s="23">
        <v>0.26227291021711008</v>
      </c>
    </row>
    <row r="38" spans="1:4" ht="38.25" x14ac:dyDescent="0.25">
      <c r="A38" s="17"/>
      <c r="B38" s="19">
        <v>3000451</v>
      </c>
      <c r="C38" s="19" t="s">
        <v>1117</v>
      </c>
      <c r="D38" s="23">
        <v>0.18356277678273353</v>
      </c>
    </row>
    <row r="39" spans="1:4" ht="38.25" x14ac:dyDescent="0.25">
      <c r="A39" s="17"/>
      <c r="B39" s="19">
        <v>3000558</v>
      </c>
      <c r="C39" s="19" t="s">
        <v>1119</v>
      </c>
      <c r="D39" s="23">
        <v>0.22892968860691698</v>
      </c>
    </row>
    <row r="40" spans="1:4" ht="38.25" x14ac:dyDescent="0.25">
      <c r="A40" s="17"/>
      <c r="B40" s="19">
        <v>3000559</v>
      </c>
      <c r="C40" s="19" t="s">
        <v>1120</v>
      </c>
      <c r="D40" s="23">
        <v>0.2994350074270567</v>
      </c>
    </row>
    <row r="41" spans="1:4" ht="38.25" x14ac:dyDescent="0.25">
      <c r="A41" s="17"/>
      <c r="B41" s="19">
        <v>3000560</v>
      </c>
      <c r="C41" s="19" t="s">
        <v>1121</v>
      </c>
      <c r="D41" s="23">
        <v>0.18955612489002938</v>
      </c>
    </row>
    <row r="42" spans="1:4" ht="25.5" x14ac:dyDescent="0.25">
      <c r="A42" s="17"/>
      <c r="B42" s="19">
        <v>3000561</v>
      </c>
      <c r="C42" s="19" t="s">
        <v>1122</v>
      </c>
      <c r="D42" s="23">
        <v>1.3873982563510181E-2</v>
      </c>
    </row>
    <row r="43" spans="1:4" ht="51" x14ac:dyDescent="0.25">
      <c r="A43" s="17"/>
      <c r="B43" s="19">
        <v>3000562</v>
      </c>
      <c r="C43" s="19" t="s">
        <v>1123</v>
      </c>
      <c r="D43" s="23">
        <v>0.15212699036033792</v>
      </c>
    </row>
    <row r="44" spans="1:4" ht="25.5" x14ac:dyDescent="0.25">
      <c r="A44" s="17"/>
      <c r="B44" s="19">
        <v>3000563</v>
      </c>
      <c r="C44" s="19" t="s">
        <v>1124</v>
      </c>
      <c r="D44" s="23">
        <v>0.15884554831075046</v>
      </c>
    </row>
    <row r="45" spans="1:4" ht="51" x14ac:dyDescent="0.25">
      <c r="A45" s="17"/>
      <c r="B45" s="19">
        <v>3000564</v>
      </c>
      <c r="C45" s="19" t="s">
        <v>1125</v>
      </c>
      <c r="D45" s="23">
        <v>0.1735510926736778</v>
      </c>
    </row>
    <row r="46" spans="1:4" ht="25.5" x14ac:dyDescent="0.25">
      <c r="A46" s="17"/>
      <c r="B46" s="19">
        <v>3000565</v>
      </c>
      <c r="C46" s="19" t="s">
        <v>1126</v>
      </c>
      <c r="D46" s="23">
        <v>9.4370173207884905E-2</v>
      </c>
    </row>
    <row r="47" spans="1:4" ht="38.25" x14ac:dyDescent="0.25">
      <c r="A47" s="17"/>
      <c r="B47" s="19">
        <v>3000610</v>
      </c>
      <c r="C47" s="19" t="s">
        <v>1127</v>
      </c>
      <c r="D47" s="23">
        <v>0.22300959234942555</v>
      </c>
    </row>
    <row r="48" spans="1:4" ht="39" thickBot="1" x14ac:dyDescent="0.3">
      <c r="A48" s="24"/>
      <c r="B48" s="26">
        <v>3000628</v>
      </c>
      <c r="C48" s="26" t="s">
        <v>1128</v>
      </c>
      <c r="D48" s="30">
        <v>0.26396771987605305</v>
      </c>
    </row>
  </sheetData>
  <mergeCells count="10">
    <mergeCell ref="A28:D28"/>
    <mergeCell ref="A30:C31"/>
    <mergeCell ref="D30:D31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opLeftCell="A28" workbookViewId="0">
      <selection activeCell="G35" sqref="G3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68</v>
      </c>
      <c r="B1" s="49" t="s">
        <v>43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1110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1028.4349520000003</v>
      </c>
      <c r="I6" s="14">
        <v>1851.6064409999997</v>
      </c>
      <c r="J6" s="14">
        <v>413.49368316488602</v>
      </c>
      <c r="K6" s="14">
        <v>181.69961719488606</v>
      </c>
      <c r="L6" s="14">
        <v>121.8210357</v>
      </c>
      <c r="M6" s="14">
        <v>109.97303027000001</v>
      </c>
      <c r="N6" s="15">
        <v>9.8130797761081065E-2</v>
      </c>
      <c r="O6" s="15">
        <v>0.16392287592765298</v>
      </c>
      <c r="P6" s="16">
        <v>0.22331618318500229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SUM(H8:OFFSET(H6,MATCH("PROYECTOS",$A$8:$A$37,0),0))</f>
        <v>596.11011900000005</v>
      </c>
      <c r="I7" s="38">
        <f ca="1">SUM(I8:OFFSET(I6,MATCH("PROYECTOS",$A$8:$A$37,0),0))</f>
        <v>770.26838499999985</v>
      </c>
      <c r="J7" s="38">
        <f ca="1">SUM(J8:OFFSET(J6,MATCH("PROYECTOS",$A$8:$A$37,0),0))</f>
        <v>176.18791337399907</v>
      </c>
      <c r="K7" s="38">
        <f ca="1">SUM(K8:OFFSET(K6,MATCH("PROYECTOS",$A$8:$A$37,0),0))</f>
        <v>68.352889433999039</v>
      </c>
      <c r="L7" s="38">
        <f ca="1">SUM(L8:OFFSET(L6,MATCH("PROYECTOS",$A$8:$A$37,0),0))</f>
        <v>60.954981719999999</v>
      </c>
      <c r="M7" s="38">
        <f ca="1">SUM(M8:OFFSET(M6,MATCH("PROYECTOS",$A$8:$A$37,0),0))</f>
        <v>46.880042219999986</v>
      </c>
      <c r="N7" s="39">
        <f ca="1">IFERROR(K7/I7,0)</f>
        <v>8.8739056107046438E-2</v>
      </c>
      <c r="O7" s="39">
        <f ca="1">IFERROR(SUM(K7,L7)/I7,0)</f>
        <v>0.16787378746435122</v>
      </c>
      <c r="P7" s="40">
        <f ca="1">IFERROR(SUM(K7,L7,M7)/I7,0)</f>
        <v>0.22873574562455792</v>
      </c>
      <c r="Q7" s="64"/>
      <c r="R7" s="38"/>
      <c r="S7" s="40"/>
    </row>
    <row r="8" spans="1:19" ht="25.5" x14ac:dyDescent="0.25">
      <c r="A8" s="17"/>
      <c r="B8" s="19">
        <v>5001576</v>
      </c>
      <c r="C8" s="19" t="s">
        <v>1129</v>
      </c>
      <c r="D8" s="68">
        <v>3000565</v>
      </c>
      <c r="E8" s="19" t="s">
        <v>1126</v>
      </c>
      <c r="F8" s="69">
        <v>44</v>
      </c>
      <c r="G8" s="19" t="s">
        <v>1157</v>
      </c>
      <c r="H8" s="20">
        <v>7.6420129999999959</v>
      </c>
      <c r="I8" s="21">
        <v>7.3840319999999959</v>
      </c>
      <c r="J8" s="21">
        <f t="shared" ref="J8:J36" si="0">SUM(K8,L8,M8)</f>
        <v>2.2326284876925691</v>
      </c>
      <c r="K8" s="21">
        <v>1.2657930476925685</v>
      </c>
      <c r="L8" s="21">
        <v>0.52633277000000012</v>
      </c>
      <c r="M8" s="21">
        <v>0.4405026700000001</v>
      </c>
      <c r="N8" s="22">
        <f t="shared" ref="N8:N37" si="1">IFERROR(K8/I8,0)</f>
        <v>0.17142301762676126</v>
      </c>
      <c r="O8" s="22">
        <f t="shared" ref="O8:O37" si="2">IFERROR(SUM(K8,L8)/I8,0)</f>
        <v>0.24270287800656468</v>
      </c>
      <c r="P8" s="23">
        <f t="shared" ref="P8:P37" si="3">IFERROR(SUM(K8,L8,M8)/I8,0)</f>
        <v>0.30235899406890032</v>
      </c>
      <c r="Q8" s="70">
        <v>61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5001596</v>
      </c>
      <c r="C9" s="19" t="s">
        <v>1130</v>
      </c>
      <c r="D9" s="68">
        <v>3000565</v>
      </c>
      <c r="E9" s="19" t="s">
        <v>1126</v>
      </c>
      <c r="F9" s="69">
        <v>46</v>
      </c>
      <c r="G9" s="19" t="s">
        <v>736</v>
      </c>
      <c r="H9" s="20">
        <v>0.75</v>
      </c>
      <c r="I9" s="21">
        <v>0.75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0</v>
      </c>
      <c r="R9" s="21">
        <v>0</v>
      </c>
      <c r="S9" s="23">
        <f t="shared" ref="S9:S36" si="4">IFERROR(R9/Q9,0)</f>
        <v>0</v>
      </c>
    </row>
    <row r="10" spans="1:19" ht="38.25" x14ac:dyDescent="0.25">
      <c r="A10" s="17"/>
      <c r="B10" s="19">
        <v>5001604</v>
      </c>
      <c r="C10" s="19" t="s">
        <v>1131</v>
      </c>
      <c r="D10" s="68">
        <v>3000435</v>
      </c>
      <c r="E10" s="19" t="s">
        <v>1115</v>
      </c>
      <c r="F10" s="69">
        <v>589</v>
      </c>
      <c r="G10" s="19" t="s">
        <v>1158</v>
      </c>
      <c r="H10" s="20">
        <v>24.268818</v>
      </c>
      <c r="I10" s="21">
        <v>27.329197000000008</v>
      </c>
      <c r="J10" s="21">
        <f t="shared" si="0"/>
        <v>7.6401788362940426</v>
      </c>
      <c r="K10" s="21">
        <v>3.227637916294043</v>
      </c>
      <c r="L10" s="21">
        <v>2.0427906199999999</v>
      </c>
      <c r="M10" s="21">
        <v>2.3697502999999998</v>
      </c>
      <c r="N10" s="22">
        <f t="shared" si="1"/>
        <v>0.11810218632819845</v>
      </c>
      <c r="O10" s="22">
        <f t="shared" si="2"/>
        <v>0.19284974001592661</v>
      </c>
      <c r="P10" s="23">
        <f t="shared" si="3"/>
        <v>0.27956104368138002</v>
      </c>
      <c r="Q10" s="70">
        <v>6.5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5001609</v>
      </c>
      <c r="C11" s="19" t="s">
        <v>1132</v>
      </c>
      <c r="D11" s="68">
        <v>3000516</v>
      </c>
      <c r="E11" s="19" t="s">
        <v>1118</v>
      </c>
      <c r="F11" s="69">
        <v>505</v>
      </c>
      <c r="G11" s="19" t="s">
        <v>1159</v>
      </c>
      <c r="H11" s="20">
        <v>65.286340000000024</v>
      </c>
      <c r="I11" s="21">
        <v>73.783599000000024</v>
      </c>
      <c r="J11" s="21">
        <f t="shared" si="0"/>
        <v>13.478080961463757</v>
      </c>
      <c r="K11" s="21">
        <v>6.0605570314637589</v>
      </c>
      <c r="L11" s="21">
        <v>3.918319579999999</v>
      </c>
      <c r="M11" s="21">
        <v>3.4992043500000003</v>
      </c>
      <c r="N11" s="22">
        <f t="shared" si="1"/>
        <v>8.2139623352660757E-2</v>
      </c>
      <c r="O11" s="22">
        <f t="shared" si="2"/>
        <v>0.13524518655512799</v>
      </c>
      <c r="P11" s="23">
        <f t="shared" si="3"/>
        <v>0.18267041922777111</v>
      </c>
      <c r="Q11" s="70">
        <v>370.65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5003299</v>
      </c>
      <c r="C12" s="19" t="s">
        <v>1133</v>
      </c>
      <c r="D12" s="68">
        <v>3000565</v>
      </c>
      <c r="E12" s="19" t="s">
        <v>1126</v>
      </c>
      <c r="F12" s="69">
        <v>46</v>
      </c>
      <c r="G12" s="19" t="s">
        <v>736</v>
      </c>
      <c r="H12" s="20">
        <v>4.2234019999999974</v>
      </c>
      <c r="I12" s="21">
        <v>5.1521959999999956</v>
      </c>
      <c r="J12" s="21">
        <f t="shared" si="0"/>
        <v>0.68004667844485756</v>
      </c>
      <c r="K12" s="21">
        <v>0.48873322844485756</v>
      </c>
      <c r="L12" s="21">
        <v>7.1563989999999966E-2</v>
      </c>
      <c r="M12" s="21">
        <v>0.11974946000000003</v>
      </c>
      <c r="N12" s="22">
        <f t="shared" si="1"/>
        <v>9.4859207305944493E-2</v>
      </c>
      <c r="O12" s="22">
        <f t="shared" si="2"/>
        <v>0.10874920489144009</v>
      </c>
      <c r="P12" s="23">
        <f t="shared" si="3"/>
        <v>0.13199161647671365</v>
      </c>
      <c r="Q12" s="70">
        <v>40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5003315</v>
      </c>
      <c r="C13" s="19" t="s">
        <v>1134</v>
      </c>
      <c r="D13" s="68">
        <v>3000610</v>
      </c>
      <c r="E13" s="19" t="s">
        <v>1127</v>
      </c>
      <c r="F13" s="69">
        <v>407</v>
      </c>
      <c r="G13" s="19" t="s">
        <v>1160</v>
      </c>
      <c r="H13" s="20">
        <v>1.8718330000000001</v>
      </c>
      <c r="I13" s="21">
        <v>1.8818329999999996</v>
      </c>
      <c r="J13" s="21">
        <f t="shared" si="0"/>
        <v>1.0589857</v>
      </c>
      <c r="K13" s="21">
        <v>0</v>
      </c>
      <c r="L13" s="21">
        <v>0.93093369999999998</v>
      </c>
      <c r="M13" s="21">
        <v>0.128052</v>
      </c>
      <c r="N13" s="22">
        <f t="shared" si="1"/>
        <v>0</v>
      </c>
      <c r="O13" s="22">
        <f t="shared" si="2"/>
        <v>0.49469517220709813</v>
      </c>
      <c r="P13" s="23">
        <f t="shared" si="3"/>
        <v>0.56274159290436521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5003317</v>
      </c>
      <c r="C14" s="19" t="s">
        <v>1135</v>
      </c>
      <c r="D14" s="68">
        <v>3000610</v>
      </c>
      <c r="E14" s="19" t="s">
        <v>1127</v>
      </c>
      <c r="F14" s="69">
        <v>67</v>
      </c>
      <c r="G14" s="19" t="s">
        <v>1011</v>
      </c>
      <c r="H14" s="20">
        <v>0</v>
      </c>
      <c r="I14" s="21">
        <v>0.24519999999999997</v>
      </c>
      <c r="J14" s="21">
        <f t="shared" si="0"/>
        <v>0.1297249020213127</v>
      </c>
      <c r="K14" s="21">
        <v>0.11321800202131271</v>
      </c>
      <c r="L14" s="21">
        <v>-1.0000000000000001E-7</v>
      </c>
      <c r="M14" s="21">
        <v>1.6507000000000001E-2</v>
      </c>
      <c r="N14" s="22">
        <f t="shared" si="1"/>
        <v>0.46173736550290673</v>
      </c>
      <c r="O14" s="22">
        <f t="shared" si="2"/>
        <v>0.46173695767256412</v>
      </c>
      <c r="P14" s="23">
        <f t="shared" si="3"/>
        <v>0.52905751232182996</v>
      </c>
      <c r="Q14" s="70">
        <v>24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5003383</v>
      </c>
      <c r="C15" s="19" t="s">
        <v>1136</v>
      </c>
      <c r="D15" s="68">
        <v>3000516</v>
      </c>
      <c r="E15" s="19" t="s">
        <v>1118</v>
      </c>
      <c r="F15" s="69">
        <v>505</v>
      </c>
      <c r="G15" s="19" t="s">
        <v>1159</v>
      </c>
      <c r="H15" s="20">
        <v>15.528779</v>
      </c>
      <c r="I15" s="21">
        <v>116.44077899999999</v>
      </c>
      <c r="J15" s="21">
        <f t="shared" si="0"/>
        <v>43.54388488517391</v>
      </c>
      <c r="K15" s="21">
        <v>9.7239029451739043</v>
      </c>
      <c r="L15" s="21">
        <v>28.486231340000003</v>
      </c>
      <c r="M15" s="21">
        <v>5.3337506000000001</v>
      </c>
      <c r="N15" s="22">
        <f t="shared" si="1"/>
        <v>8.3509428815946904E-2</v>
      </c>
      <c r="O15" s="22">
        <f t="shared" si="2"/>
        <v>0.32815079573775363</v>
      </c>
      <c r="P15" s="23">
        <f t="shared" si="3"/>
        <v>0.37395734775334949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5003384</v>
      </c>
      <c r="C16" s="19" t="s">
        <v>1137</v>
      </c>
      <c r="D16" s="68">
        <v>3000516</v>
      </c>
      <c r="E16" s="19" t="s">
        <v>1118</v>
      </c>
      <c r="F16" s="69">
        <v>505</v>
      </c>
      <c r="G16" s="19" t="s">
        <v>1159</v>
      </c>
      <c r="H16" s="20">
        <v>2.812218000000001</v>
      </c>
      <c r="I16" s="21">
        <v>7.5169619999999995</v>
      </c>
      <c r="J16" s="21">
        <f t="shared" si="0"/>
        <v>3.8052193589991754</v>
      </c>
      <c r="K16" s="21">
        <v>1.4027015489991754</v>
      </c>
      <c r="L16" s="21">
        <v>1.2110802899999999</v>
      </c>
      <c r="M16" s="21">
        <v>1.1914375199999998</v>
      </c>
      <c r="N16" s="22">
        <f t="shared" si="1"/>
        <v>0.18660484767638516</v>
      </c>
      <c r="O16" s="22">
        <f t="shared" si="2"/>
        <v>0.34771784651820448</v>
      </c>
      <c r="P16" s="23">
        <f t="shared" si="3"/>
        <v>0.50621771920613345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5004259</v>
      </c>
      <c r="C17" s="19" t="s">
        <v>1138</v>
      </c>
      <c r="D17" s="68">
        <v>3000610</v>
      </c>
      <c r="E17" s="19" t="s">
        <v>1127</v>
      </c>
      <c r="F17" s="69">
        <v>59</v>
      </c>
      <c r="G17" s="19" t="s">
        <v>577</v>
      </c>
      <c r="H17" s="20">
        <v>4.4170699999999998</v>
      </c>
      <c r="I17" s="21">
        <v>4.4421940000000006</v>
      </c>
      <c r="J17" s="21">
        <f t="shared" si="0"/>
        <v>2.3562700702044737</v>
      </c>
      <c r="K17" s="21">
        <v>5.207687020447338E-2</v>
      </c>
      <c r="L17" s="21">
        <v>1.4736127000000001</v>
      </c>
      <c r="M17" s="21">
        <v>0.83058050000000005</v>
      </c>
      <c r="N17" s="22">
        <f t="shared" si="1"/>
        <v>1.1723231854456012E-2</v>
      </c>
      <c r="O17" s="22">
        <f t="shared" si="2"/>
        <v>0.34345406125992545</v>
      </c>
      <c r="P17" s="23">
        <f t="shared" si="3"/>
        <v>0.53042934869671909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5004260</v>
      </c>
      <c r="C18" s="19" t="s">
        <v>1139</v>
      </c>
      <c r="D18" s="68">
        <v>3000610</v>
      </c>
      <c r="E18" s="19" t="s">
        <v>1127</v>
      </c>
      <c r="F18" s="69">
        <v>88</v>
      </c>
      <c r="G18" s="19" t="s">
        <v>755</v>
      </c>
      <c r="H18" s="20">
        <v>0.5</v>
      </c>
      <c r="I18" s="21">
        <v>0.5</v>
      </c>
      <c r="J18" s="21">
        <f t="shared" si="0"/>
        <v>6.1000000569038093E-3</v>
      </c>
      <c r="K18" s="21">
        <v>6.1000000569038093E-3</v>
      </c>
      <c r="L18" s="21">
        <v>0</v>
      </c>
      <c r="M18" s="21">
        <v>0</v>
      </c>
      <c r="N18" s="22">
        <f t="shared" si="1"/>
        <v>1.2200000113807619E-2</v>
      </c>
      <c r="O18" s="22">
        <f t="shared" si="2"/>
        <v>1.2200000113807619E-2</v>
      </c>
      <c r="P18" s="23">
        <f t="shared" si="3"/>
        <v>1.2200000113807619E-2</v>
      </c>
      <c r="Q18" s="70">
        <v>0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5004261</v>
      </c>
      <c r="C19" s="19" t="s">
        <v>1140</v>
      </c>
      <c r="D19" s="68">
        <v>3000610</v>
      </c>
      <c r="E19" s="19" t="s">
        <v>1127</v>
      </c>
      <c r="F19" s="69">
        <v>248</v>
      </c>
      <c r="G19" s="19" t="s">
        <v>1161</v>
      </c>
      <c r="H19" s="20">
        <v>0.61665000000000003</v>
      </c>
      <c r="I19" s="21">
        <v>1.2411299999999998</v>
      </c>
      <c r="J19" s="21">
        <f t="shared" si="0"/>
        <v>0.56438909316669039</v>
      </c>
      <c r="K19" s="21">
        <v>0.29899709316669032</v>
      </c>
      <c r="L19" s="21">
        <v>8.8199999999999997E-3</v>
      </c>
      <c r="M19" s="21">
        <v>0.25657200000000002</v>
      </c>
      <c r="N19" s="22">
        <f t="shared" si="1"/>
        <v>0.24090715168168553</v>
      </c>
      <c r="O19" s="22">
        <f t="shared" si="2"/>
        <v>0.24801357888914968</v>
      </c>
      <c r="P19" s="23">
        <f t="shared" si="3"/>
        <v>0.45473809606301552</v>
      </c>
      <c r="Q19" s="70">
        <v>0</v>
      </c>
      <c r="R19" s="21">
        <v>0</v>
      </c>
      <c r="S19" s="23">
        <f t="shared" si="4"/>
        <v>0</v>
      </c>
    </row>
    <row r="20" spans="1:19" ht="51" x14ac:dyDescent="0.25">
      <c r="A20" s="17"/>
      <c r="B20" s="19">
        <v>5004262</v>
      </c>
      <c r="C20" s="19" t="s">
        <v>1141</v>
      </c>
      <c r="D20" s="68">
        <v>3000610</v>
      </c>
      <c r="E20" s="19" t="s">
        <v>1127</v>
      </c>
      <c r="F20" s="69">
        <v>67</v>
      </c>
      <c r="G20" s="19" t="s">
        <v>1011</v>
      </c>
      <c r="H20" s="20">
        <v>109.64141100000002</v>
      </c>
      <c r="I20" s="21">
        <v>111.187883</v>
      </c>
      <c r="J20" s="21">
        <f t="shared" si="0"/>
        <v>22.533784023424424</v>
      </c>
      <c r="K20" s="21">
        <v>3.7289429934244254</v>
      </c>
      <c r="L20" s="21">
        <v>3.6107586999999999</v>
      </c>
      <c r="M20" s="21">
        <v>15.194082330000001</v>
      </c>
      <c r="N20" s="22">
        <f t="shared" si="1"/>
        <v>3.3537314434023587E-2</v>
      </c>
      <c r="O20" s="22">
        <f t="shared" si="2"/>
        <v>6.6011704651525976E-2</v>
      </c>
      <c r="P20" s="23">
        <f t="shared" si="3"/>
        <v>0.20266402610997122</v>
      </c>
      <c r="Q20" s="70">
        <v>179.31700000000004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5004263</v>
      </c>
      <c r="C21" s="19" t="s">
        <v>1142</v>
      </c>
      <c r="D21" s="68">
        <v>3000516</v>
      </c>
      <c r="E21" s="19" t="s">
        <v>1118</v>
      </c>
      <c r="F21" s="69">
        <v>505</v>
      </c>
      <c r="G21" s="19" t="s">
        <v>1159</v>
      </c>
      <c r="H21" s="20">
        <v>6.6477200000000005</v>
      </c>
      <c r="I21" s="21">
        <v>11.398179999999996</v>
      </c>
      <c r="J21" s="21">
        <f t="shared" si="0"/>
        <v>5.1944139971253147</v>
      </c>
      <c r="K21" s="21">
        <v>0.32807999712531455</v>
      </c>
      <c r="L21" s="21">
        <v>4.4389370000000001</v>
      </c>
      <c r="M21" s="21">
        <v>0.42739699999999997</v>
      </c>
      <c r="N21" s="22">
        <f t="shared" si="1"/>
        <v>2.8783542383548483E-2</v>
      </c>
      <c r="O21" s="22">
        <f t="shared" si="2"/>
        <v>0.41822615515155193</v>
      </c>
      <c r="P21" s="23">
        <f t="shared" si="3"/>
        <v>0.45572310641921049</v>
      </c>
      <c r="Q21" s="70">
        <v>8370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5004264</v>
      </c>
      <c r="C22" s="19" t="s">
        <v>1143</v>
      </c>
      <c r="D22" s="68">
        <v>3000516</v>
      </c>
      <c r="E22" s="19" t="s">
        <v>1118</v>
      </c>
      <c r="F22" s="69">
        <v>505</v>
      </c>
      <c r="G22" s="19" t="s">
        <v>1159</v>
      </c>
      <c r="H22" s="20">
        <v>7.5764279999999999</v>
      </c>
      <c r="I22" s="21">
        <v>7.5720370000000008</v>
      </c>
      <c r="J22" s="21">
        <f t="shared" si="0"/>
        <v>2.1268875870002226</v>
      </c>
      <c r="K22" s="21">
        <v>0.18244892700022319</v>
      </c>
      <c r="L22" s="21">
        <v>1.3549499799999993</v>
      </c>
      <c r="M22" s="21">
        <v>0.58948867999999999</v>
      </c>
      <c r="N22" s="22">
        <f t="shared" si="1"/>
        <v>2.4095091849158048E-2</v>
      </c>
      <c r="O22" s="22">
        <f t="shared" si="2"/>
        <v>0.20303637013398407</v>
      </c>
      <c r="P22" s="23">
        <f t="shared" si="3"/>
        <v>0.2808871096377662</v>
      </c>
      <c r="Q22" s="70">
        <v>315</v>
      </c>
      <c r="R22" s="21">
        <v>0</v>
      </c>
      <c r="S22" s="23">
        <f t="shared" si="4"/>
        <v>0</v>
      </c>
    </row>
    <row r="23" spans="1:19" ht="25.5" x14ac:dyDescent="0.25">
      <c r="A23" s="17"/>
      <c r="B23" s="19">
        <v>5004266</v>
      </c>
      <c r="C23" s="19" t="s">
        <v>1144</v>
      </c>
      <c r="D23" s="68">
        <v>3000565</v>
      </c>
      <c r="E23" s="19" t="s">
        <v>1126</v>
      </c>
      <c r="F23" s="69">
        <v>46</v>
      </c>
      <c r="G23" s="19" t="s">
        <v>736</v>
      </c>
      <c r="H23" s="20">
        <v>70.557518000000002</v>
      </c>
      <c r="I23" s="21">
        <v>2.3885579999999997</v>
      </c>
      <c r="J23" s="21">
        <f t="shared" si="0"/>
        <v>0.37054685954901695</v>
      </c>
      <c r="K23" s="21">
        <v>0.18287863954901695</v>
      </c>
      <c r="L23" s="21">
        <v>5.245822E-2</v>
      </c>
      <c r="M23" s="21">
        <v>0.13521</v>
      </c>
      <c r="N23" s="22">
        <f t="shared" si="1"/>
        <v>7.6564454180730365E-2</v>
      </c>
      <c r="O23" s="22">
        <f t="shared" si="2"/>
        <v>9.852675109794988E-2</v>
      </c>
      <c r="P23" s="23">
        <f t="shared" si="3"/>
        <v>0.15513412676142552</v>
      </c>
      <c r="Q23" s="70">
        <v>0</v>
      </c>
      <c r="R23" s="21">
        <v>0</v>
      </c>
      <c r="S23" s="23">
        <f t="shared" si="4"/>
        <v>0</v>
      </c>
    </row>
    <row r="24" spans="1:19" ht="51" x14ac:dyDescent="0.25">
      <c r="A24" s="17"/>
      <c r="B24" s="19">
        <v>5004269</v>
      </c>
      <c r="C24" s="19" t="s">
        <v>1145</v>
      </c>
      <c r="D24" s="68">
        <v>3000565</v>
      </c>
      <c r="E24" s="19" t="s">
        <v>1126</v>
      </c>
      <c r="F24" s="69">
        <v>120</v>
      </c>
      <c r="G24" s="19" t="s">
        <v>689</v>
      </c>
      <c r="H24" s="20">
        <v>0.34</v>
      </c>
      <c r="I24" s="21">
        <v>0.34</v>
      </c>
      <c r="J24" s="21">
        <f t="shared" si="0"/>
        <v>0</v>
      </c>
      <c r="K24" s="21">
        <v>0</v>
      </c>
      <c r="L24" s="21">
        <v>0</v>
      </c>
      <c r="M24" s="21">
        <v>0</v>
      </c>
      <c r="N24" s="22">
        <f t="shared" si="1"/>
        <v>0</v>
      </c>
      <c r="O24" s="22">
        <f t="shared" si="2"/>
        <v>0</v>
      </c>
      <c r="P24" s="23">
        <f t="shared" si="3"/>
        <v>0</v>
      </c>
      <c r="Q24" s="70">
        <v>0</v>
      </c>
      <c r="R24" s="21">
        <v>0</v>
      </c>
      <c r="S24" s="23">
        <f t="shared" si="4"/>
        <v>0</v>
      </c>
    </row>
    <row r="25" spans="1:19" ht="38.25" x14ac:dyDescent="0.25">
      <c r="A25" s="17"/>
      <c r="B25" s="19">
        <v>5004272</v>
      </c>
      <c r="C25" s="19" t="s">
        <v>1146</v>
      </c>
      <c r="D25" s="68">
        <v>3000433</v>
      </c>
      <c r="E25" s="19" t="s">
        <v>1114</v>
      </c>
      <c r="F25" s="69">
        <v>86</v>
      </c>
      <c r="G25" s="19" t="s">
        <v>500</v>
      </c>
      <c r="H25" s="20">
        <v>19.452260999999996</v>
      </c>
      <c r="I25" s="21">
        <v>22.57157299999999</v>
      </c>
      <c r="J25" s="21">
        <f t="shared" si="0"/>
        <v>7.6664013069687496</v>
      </c>
      <c r="K25" s="21">
        <v>4.08798525696875</v>
      </c>
      <c r="L25" s="21">
        <v>1.7799762699999997</v>
      </c>
      <c r="M25" s="21">
        <v>1.7984397799999998</v>
      </c>
      <c r="N25" s="22">
        <f t="shared" si="1"/>
        <v>0.18111211199010152</v>
      </c>
      <c r="O25" s="22">
        <f t="shared" si="2"/>
        <v>0.25997131555557745</v>
      </c>
      <c r="P25" s="23">
        <f t="shared" si="3"/>
        <v>0.33964851749449421</v>
      </c>
      <c r="Q25" s="70">
        <v>0</v>
      </c>
      <c r="R25" s="21">
        <v>0</v>
      </c>
      <c r="S25" s="23">
        <f t="shared" si="4"/>
        <v>0</v>
      </c>
    </row>
    <row r="26" spans="1:19" ht="38.25" x14ac:dyDescent="0.25">
      <c r="A26" s="17"/>
      <c r="B26" s="19">
        <v>5004273</v>
      </c>
      <c r="C26" s="19" t="s">
        <v>1147</v>
      </c>
      <c r="D26" s="68">
        <v>3000433</v>
      </c>
      <c r="E26" s="19" t="s">
        <v>1114</v>
      </c>
      <c r="F26" s="69">
        <v>583</v>
      </c>
      <c r="G26" s="19" t="s">
        <v>1162</v>
      </c>
      <c r="H26" s="20">
        <v>15.983407000000003</v>
      </c>
      <c r="I26" s="21">
        <v>14.951784000000002</v>
      </c>
      <c r="J26" s="21">
        <f t="shared" si="0"/>
        <v>1.2331030204083411</v>
      </c>
      <c r="K26" s="21">
        <v>0.32279062040834106</v>
      </c>
      <c r="L26" s="21">
        <v>0.21340812000000003</v>
      </c>
      <c r="M26" s="21">
        <v>0.69690428000000004</v>
      </c>
      <c r="N26" s="22">
        <f t="shared" si="1"/>
        <v>2.1588769635004158E-2</v>
      </c>
      <c r="O26" s="22">
        <f t="shared" si="2"/>
        <v>3.586185704718186E-2</v>
      </c>
      <c r="P26" s="23">
        <f t="shared" si="3"/>
        <v>8.247196591445817E-2</v>
      </c>
      <c r="Q26" s="70">
        <v>13</v>
      </c>
      <c r="R26" s="21">
        <v>0</v>
      </c>
      <c r="S26" s="23">
        <f t="shared" si="4"/>
        <v>0</v>
      </c>
    </row>
    <row r="27" spans="1:19" ht="38.25" x14ac:dyDescent="0.25">
      <c r="A27" s="17"/>
      <c r="B27" s="19">
        <v>5004274</v>
      </c>
      <c r="C27" s="19" t="s">
        <v>1148</v>
      </c>
      <c r="D27" s="68">
        <v>3000435</v>
      </c>
      <c r="E27" s="19" t="s">
        <v>1115</v>
      </c>
      <c r="F27" s="69">
        <v>77</v>
      </c>
      <c r="G27" s="19" t="s">
        <v>1163</v>
      </c>
      <c r="H27" s="20">
        <v>9.0565000000000007E-2</v>
      </c>
      <c r="I27" s="21">
        <v>0.101565</v>
      </c>
      <c r="J27" s="21">
        <f t="shared" si="0"/>
        <v>0</v>
      </c>
      <c r="K27" s="21">
        <v>0</v>
      </c>
      <c r="L27" s="21">
        <v>0</v>
      </c>
      <c r="M27" s="21">
        <v>0</v>
      </c>
      <c r="N27" s="22">
        <f t="shared" si="1"/>
        <v>0</v>
      </c>
      <c r="O27" s="22">
        <f t="shared" si="2"/>
        <v>0</v>
      </c>
      <c r="P27" s="23">
        <f t="shared" si="3"/>
        <v>0</v>
      </c>
      <c r="Q27" s="70">
        <v>0</v>
      </c>
      <c r="R27" s="21">
        <v>0</v>
      </c>
      <c r="S27" s="23">
        <f t="shared" si="4"/>
        <v>0</v>
      </c>
    </row>
    <row r="28" spans="1:19" ht="38.25" x14ac:dyDescent="0.25">
      <c r="A28" s="17"/>
      <c r="B28" s="19">
        <v>5004275</v>
      </c>
      <c r="C28" s="19" t="s">
        <v>1149</v>
      </c>
      <c r="D28" s="68">
        <v>3000435</v>
      </c>
      <c r="E28" s="19" t="s">
        <v>1115</v>
      </c>
      <c r="F28" s="69">
        <v>117</v>
      </c>
      <c r="G28" s="19" t="s">
        <v>687</v>
      </c>
      <c r="H28" s="20">
        <v>1.6903929999999998</v>
      </c>
      <c r="I28" s="21">
        <v>2.215122</v>
      </c>
      <c r="J28" s="21">
        <f t="shared" si="0"/>
        <v>0.52300097908528509</v>
      </c>
      <c r="K28" s="21">
        <v>0.11402590908528509</v>
      </c>
      <c r="L28" s="21">
        <v>9.2073500000000003E-2</v>
      </c>
      <c r="M28" s="21">
        <v>0.31690156999999997</v>
      </c>
      <c r="N28" s="22">
        <f t="shared" si="1"/>
        <v>5.14761304728521E-2</v>
      </c>
      <c r="O28" s="22">
        <f t="shared" si="2"/>
        <v>9.3042012622909745E-2</v>
      </c>
      <c r="P28" s="23">
        <f t="shared" si="3"/>
        <v>0.2361048190958715</v>
      </c>
      <c r="Q28" s="70">
        <v>4</v>
      </c>
      <c r="R28" s="21">
        <v>0</v>
      </c>
      <c r="S28" s="23">
        <f t="shared" si="4"/>
        <v>0</v>
      </c>
    </row>
    <row r="29" spans="1:19" ht="38.25" x14ac:dyDescent="0.25">
      <c r="A29" s="17"/>
      <c r="B29" s="19">
        <v>5004276</v>
      </c>
      <c r="C29" s="19" t="s">
        <v>1150</v>
      </c>
      <c r="D29" s="68">
        <v>3000516</v>
      </c>
      <c r="E29" s="19" t="s">
        <v>1118</v>
      </c>
      <c r="F29" s="69">
        <v>448</v>
      </c>
      <c r="G29" s="19" t="s">
        <v>575</v>
      </c>
      <c r="H29" s="20">
        <v>0.19800000000000001</v>
      </c>
      <c r="I29" s="21">
        <v>0.19800000000000001</v>
      </c>
      <c r="J29" s="21">
        <f t="shared" si="0"/>
        <v>0</v>
      </c>
      <c r="K29" s="21">
        <v>0</v>
      </c>
      <c r="L29" s="21">
        <v>0</v>
      </c>
      <c r="M29" s="21">
        <v>0</v>
      </c>
      <c r="N29" s="22">
        <f t="shared" si="1"/>
        <v>0</v>
      </c>
      <c r="O29" s="22">
        <f t="shared" si="2"/>
        <v>0</v>
      </c>
      <c r="P29" s="23">
        <f t="shared" si="3"/>
        <v>0</v>
      </c>
      <c r="Q29" s="70">
        <v>0</v>
      </c>
      <c r="R29" s="21">
        <v>0</v>
      </c>
      <c r="S29" s="23">
        <f t="shared" si="4"/>
        <v>0</v>
      </c>
    </row>
    <row r="30" spans="1:19" ht="51" x14ac:dyDescent="0.25">
      <c r="A30" s="17"/>
      <c r="B30" s="19">
        <v>5004278</v>
      </c>
      <c r="C30" s="19" t="s">
        <v>1151</v>
      </c>
      <c r="D30" s="68">
        <v>3000450</v>
      </c>
      <c r="E30" s="19" t="s">
        <v>1116</v>
      </c>
      <c r="F30" s="69">
        <v>86</v>
      </c>
      <c r="G30" s="19" t="s">
        <v>500</v>
      </c>
      <c r="H30" s="20">
        <v>36.245595000000002</v>
      </c>
      <c r="I30" s="21">
        <v>45.427330000000019</v>
      </c>
      <c r="J30" s="21">
        <f t="shared" si="0"/>
        <v>12.759207507102282</v>
      </c>
      <c r="K30" s="21">
        <v>4.9284067771022819</v>
      </c>
      <c r="L30" s="21">
        <v>3.2045036000000007</v>
      </c>
      <c r="M30" s="21">
        <v>4.6262971300000002</v>
      </c>
      <c r="N30" s="22">
        <f t="shared" si="1"/>
        <v>0.10848990634277383</v>
      </c>
      <c r="O30" s="22">
        <f t="shared" si="2"/>
        <v>0.17903122144978098</v>
      </c>
      <c r="P30" s="23">
        <f t="shared" si="3"/>
        <v>0.28087073369934523</v>
      </c>
      <c r="Q30" s="70">
        <v>4303</v>
      </c>
      <c r="R30" s="21">
        <v>0</v>
      </c>
      <c r="S30" s="23">
        <f t="shared" si="4"/>
        <v>0</v>
      </c>
    </row>
    <row r="31" spans="1:19" ht="51" x14ac:dyDescent="0.25">
      <c r="A31" s="17"/>
      <c r="B31" s="19">
        <v>5004279</v>
      </c>
      <c r="C31" s="19" t="s">
        <v>1152</v>
      </c>
      <c r="D31" s="68">
        <v>3000450</v>
      </c>
      <c r="E31" s="19" t="s">
        <v>1116</v>
      </c>
      <c r="F31" s="69">
        <v>201</v>
      </c>
      <c r="G31" s="19" t="s">
        <v>625</v>
      </c>
      <c r="H31" s="20">
        <v>4.8812930000000012</v>
      </c>
      <c r="I31" s="21">
        <v>4.4983259999999987</v>
      </c>
      <c r="J31" s="21">
        <f t="shared" si="0"/>
        <v>1.1260855107303072</v>
      </c>
      <c r="K31" s="21">
        <v>0.5360793007303073</v>
      </c>
      <c r="L31" s="21">
        <v>0.31835479999999988</v>
      </c>
      <c r="M31" s="21">
        <v>0.27165140999999998</v>
      </c>
      <c r="N31" s="22">
        <f t="shared" si="1"/>
        <v>0.1191730658761298</v>
      </c>
      <c r="O31" s="22">
        <f t="shared" si="2"/>
        <v>0.18994490411106429</v>
      </c>
      <c r="P31" s="23">
        <f t="shared" si="3"/>
        <v>0.25033434898455725</v>
      </c>
      <c r="Q31" s="70">
        <v>57.5</v>
      </c>
      <c r="R31" s="21">
        <v>0</v>
      </c>
      <c r="S31" s="23">
        <f t="shared" si="4"/>
        <v>0</v>
      </c>
    </row>
    <row r="32" spans="1:19" ht="51" x14ac:dyDescent="0.25">
      <c r="A32" s="17"/>
      <c r="B32" s="19">
        <v>5004280</v>
      </c>
      <c r="C32" s="19" t="s">
        <v>1153</v>
      </c>
      <c r="D32" s="68">
        <v>3000450</v>
      </c>
      <c r="E32" s="19" t="s">
        <v>1116</v>
      </c>
      <c r="F32" s="69">
        <v>36</v>
      </c>
      <c r="G32" s="19" t="s">
        <v>533</v>
      </c>
      <c r="H32" s="20">
        <v>12.090120999999998</v>
      </c>
      <c r="I32" s="21">
        <v>12.650939000000001</v>
      </c>
      <c r="J32" s="21">
        <f t="shared" si="0"/>
        <v>2.5268526642948812</v>
      </c>
      <c r="K32" s="21">
        <v>1.3366391842948815</v>
      </c>
      <c r="L32" s="21">
        <v>0.57889833000000002</v>
      </c>
      <c r="M32" s="21">
        <v>0.61131515000000003</v>
      </c>
      <c r="N32" s="22">
        <f t="shared" si="1"/>
        <v>0.10565533390801121</v>
      </c>
      <c r="O32" s="22">
        <f t="shared" si="2"/>
        <v>0.15141465106225563</v>
      </c>
      <c r="P32" s="23">
        <f t="shared" si="3"/>
        <v>0.19973637247755927</v>
      </c>
      <c r="Q32" s="70">
        <v>62.5</v>
      </c>
      <c r="R32" s="21">
        <v>0</v>
      </c>
      <c r="S32" s="23">
        <f t="shared" si="4"/>
        <v>0</v>
      </c>
    </row>
    <row r="33" spans="1:19" ht="38.25" x14ac:dyDescent="0.25">
      <c r="A33" s="17"/>
      <c r="B33" s="19">
        <v>5004474</v>
      </c>
      <c r="C33" s="19" t="s">
        <v>1154</v>
      </c>
      <c r="D33" s="68">
        <v>3000565</v>
      </c>
      <c r="E33" s="19" t="s">
        <v>1126</v>
      </c>
      <c r="F33" s="69">
        <v>536</v>
      </c>
      <c r="G33" s="19" t="s">
        <v>1164</v>
      </c>
      <c r="H33" s="20">
        <v>3.3822419999999989</v>
      </c>
      <c r="I33" s="21">
        <v>5.1478820000000001</v>
      </c>
      <c r="J33" s="21">
        <f t="shared" si="0"/>
        <v>0.16420494999999996</v>
      </c>
      <c r="K33" s="21">
        <v>0</v>
      </c>
      <c r="L33" s="21">
        <v>0.13143961999999998</v>
      </c>
      <c r="M33" s="21">
        <v>3.2765329999999995E-2</v>
      </c>
      <c r="N33" s="22">
        <f t="shared" si="1"/>
        <v>0</v>
      </c>
      <c r="O33" s="22">
        <f t="shared" si="2"/>
        <v>2.5532756966845777E-2</v>
      </c>
      <c r="P33" s="23">
        <f t="shared" si="3"/>
        <v>3.1897574575330198E-2</v>
      </c>
      <c r="Q33" s="70">
        <v>152</v>
      </c>
      <c r="R33" s="21">
        <v>0</v>
      </c>
      <c r="S33" s="23">
        <f t="shared" si="4"/>
        <v>0</v>
      </c>
    </row>
    <row r="34" spans="1:19" ht="25.5" x14ac:dyDescent="0.25">
      <c r="A34" s="17"/>
      <c r="B34" s="19">
        <v>5004475</v>
      </c>
      <c r="C34" s="19" t="s">
        <v>1155</v>
      </c>
      <c r="D34" s="68">
        <v>3000565</v>
      </c>
      <c r="E34" s="19" t="s">
        <v>1126</v>
      </c>
      <c r="F34" s="69">
        <v>44</v>
      </c>
      <c r="G34" s="19" t="s">
        <v>1157</v>
      </c>
      <c r="H34" s="20">
        <v>60.634487000000007</v>
      </c>
      <c r="I34" s="21">
        <v>65.939729</v>
      </c>
      <c r="J34" s="21">
        <f t="shared" si="0"/>
        <v>4.7724413160255068</v>
      </c>
      <c r="K34" s="21">
        <v>1.7233525960255065</v>
      </c>
      <c r="L34" s="21">
        <v>1.2453093700000004</v>
      </c>
      <c r="M34" s="21">
        <v>1.8037793499999999</v>
      </c>
      <c r="N34" s="22">
        <f t="shared" si="1"/>
        <v>2.6135269619101811E-2</v>
      </c>
      <c r="O34" s="22">
        <f t="shared" si="2"/>
        <v>4.5020839652305925E-2</v>
      </c>
      <c r="P34" s="23">
        <f t="shared" si="3"/>
        <v>7.2375810280104536E-2</v>
      </c>
      <c r="Q34" s="70">
        <v>40</v>
      </c>
      <c r="R34" s="21">
        <v>0</v>
      </c>
      <c r="S34" s="23">
        <f t="shared" si="4"/>
        <v>0</v>
      </c>
    </row>
    <row r="35" spans="1:19" ht="38.25" x14ac:dyDescent="0.25">
      <c r="A35" s="17"/>
      <c r="B35" s="19">
        <v>5004938</v>
      </c>
      <c r="C35" s="19" t="s">
        <v>1156</v>
      </c>
      <c r="D35" s="68">
        <v>3000516</v>
      </c>
      <c r="E35" s="19" t="s">
        <v>1118</v>
      </c>
      <c r="F35" s="69">
        <v>597</v>
      </c>
      <c r="G35" s="19" t="s">
        <v>1165</v>
      </c>
      <c r="H35" s="20">
        <v>0</v>
      </c>
      <c r="I35" s="21">
        <v>8.1303549999999998</v>
      </c>
      <c r="J35" s="21">
        <f t="shared" si="0"/>
        <v>2.7657461094879152</v>
      </c>
      <c r="K35" s="21">
        <v>2.667104959487915</v>
      </c>
      <c r="L35" s="21">
        <v>9.3640000000000001E-2</v>
      </c>
      <c r="M35" s="21">
        <v>5.0011500000000028E-3</v>
      </c>
      <c r="N35" s="22">
        <f t="shared" si="1"/>
        <v>0.32804286645391439</v>
      </c>
      <c r="O35" s="22">
        <f t="shared" si="2"/>
        <v>0.33956019872292359</v>
      </c>
      <c r="P35" s="23">
        <f t="shared" si="3"/>
        <v>0.34017531946488377</v>
      </c>
      <c r="Q35" s="70">
        <v>0</v>
      </c>
      <c r="R35" s="21">
        <v>0</v>
      </c>
      <c r="S35" s="23">
        <f t="shared" si="4"/>
        <v>0</v>
      </c>
    </row>
    <row r="36" spans="1:19" x14ac:dyDescent="0.25">
      <c r="A36" s="17"/>
      <c r="B36" s="19">
        <v>9000000</v>
      </c>
      <c r="C36" s="19" t="s">
        <v>303</v>
      </c>
      <c r="D36" s="68">
        <v>9000000</v>
      </c>
      <c r="E36" s="19" t="s">
        <v>304</v>
      </c>
      <c r="F36" s="69"/>
      <c r="G36" s="19" t="s">
        <v>311</v>
      </c>
      <c r="H36" s="20">
        <v>118.78155500000001</v>
      </c>
      <c r="I36" s="21">
        <v>208.88199999999986</v>
      </c>
      <c r="J36" s="21">
        <f t="shared" si="0"/>
        <v>36.929728569279099</v>
      </c>
      <c r="K36" s="21">
        <v>25.574436589279102</v>
      </c>
      <c r="L36" s="21">
        <v>5.1705893199999968</v>
      </c>
      <c r="M36" s="21">
        <v>6.1847026599999984</v>
      </c>
      <c r="N36" s="22">
        <f t="shared" si="1"/>
        <v>0.12243485120440785</v>
      </c>
      <c r="O36" s="22">
        <f t="shared" si="2"/>
        <v>0.14718848876054003</v>
      </c>
      <c r="P36" s="23">
        <f t="shared" si="3"/>
        <v>0.17679708433124502</v>
      </c>
      <c r="Q36" s="70"/>
      <c r="R36" s="21"/>
      <c r="S36" s="23">
        <f t="shared" si="4"/>
        <v>0</v>
      </c>
    </row>
    <row r="37" spans="1:19" ht="15.75" thickBot="1" x14ac:dyDescent="0.3">
      <c r="A37" s="41" t="s">
        <v>293</v>
      </c>
      <c r="B37" s="43"/>
      <c r="C37" s="43"/>
      <c r="D37" s="65"/>
      <c r="E37" s="43"/>
      <c r="F37" s="66"/>
      <c r="G37" s="43"/>
      <c r="H37" s="44">
        <f t="shared" ref="H37:M37" ca="1" si="5">OFFSET(H37,-MATCH("PROYECTOS",$A$8:$A$37,0)-1,0)-(OFFSET(H37,-MATCH("PROYECTOS",$A$8:$A$37,0),0))</f>
        <v>432.32483300000024</v>
      </c>
      <c r="I37" s="45">
        <f t="shared" ca="1" si="5"/>
        <v>1081.3380559999998</v>
      </c>
      <c r="J37" s="45">
        <f t="shared" ca="1" si="5"/>
        <v>237.30576979088696</v>
      </c>
      <c r="K37" s="45">
        <f t="shared" ca="1" si="5"/>
        <v>113.34672776088702</v>
      </c>
      <c r="L37" s="45">
        <f t="shared" ca="1" si="5"/>
        <v>60.866053979999997</v>
      </c>
      <c r="M37" s="45">
        <f t="shared" ca="1" si="5"/>
        <v>63.092988050000024</v>
      </c>
      <c r="N37" s="46">
        <f t="shared" ca="1" si="1"/>
        <v>0.10482080708429913</v>
      </c>
      <c r="O37" s="46">
        <f t="shared" ca="1" si="2"/>
        <v>0.16110852732338041</v>
      </c>
      <c r="P37" s="47">
        <f t="shared" ca="1" si="3"/>
        <v>0.21945567204830446</v>
      </c>
      <c r="Q37" s="67"/>
      <c r="R37" s="45"/>
      <c r="S3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D7" sqref="D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72</v>
      </c>
      <c r="B1" s="50" t="s">
        <v>44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1168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131.39445799999999</v>
      </c>
      <c r="E6" s="14">
        <v>211.893663</v>
      </c>
      <c r="F6" s="14">
        <v>90.111140080337435</v>
      </c>
      <c r="G6" s="14">
        <v>69.370043680337432</v>
      </c>
      <c r="H6" s="14">
        <v>9.5068481899999995</v>
      </c>
      <c r="I6" s="14">
        <v>11.234248210000001</v>
      </c>
      <c r="J6" s="15">
        <v>0.32738139828342783</v>
      </c>
      <c r="K6" s="15">
        <v>0.37224752620533741</v>
      </c>
      <c r="L6" s="16">
        <v>0.42526585648924026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105.444727</v>
      </c>
      <c r="E7" s="38">
        <f ca="1">SUM(E8:OFFSET(E6,MATCH("GOBIERNOS REGIONALES",$A$8:$A$50,0),0))</f>
        <v>114.386054</v>
      </c>
      <c r="F7" s="38">
        <f ca="1">SUM(F8:OFFSET(F6,MATCH("GOBIERNOS REGIONALES",$A$8:$A$50,0),0))</f>
        <v>69.620200650037035</v>
      </c>
      <c r="G7" s="38">
        <f ca="1">SUM(G8:OFFSET(G6,MATCH("GOBIERNOS REGIONALES",$A$8:$A$50,0),0))</f>
        <v>62.492663970037029</v>
      </c>
      <c r="H7" s="38">
        <f ca="1">SUM(H8:OFFSET(H6,MATCH("GOBIERNOS REGIONALES",$A$8:$A$50,0),0))</f>
        <v>3.1644360799999998</v>
      </c>
      <c r="I7" s="38">
        <f ca="1">SUM(I8:OFFSET(I6,MATCH("GOBIERNOS REGIONALES",$A$8:$A$50,0),0))</f>
        <v>3.9631005999999993</v>
      </c>
      <c r="J7" s="39">
        <f ca="1">IFERROR(G7/E7,0)</f>
        <v>0.54633114601572874</v>
      </c>
      <c r="K7" s="39">
        <f ca="1">IFERROR(SUM(G7,H7)/E7,0)</f>
        <v>0.57399567302179189</v>
      </c>
      <c r="L7" s="40">
        <f ca="1">IFERROR(SUM(G7,H7,I7)/E7,0)</f>
        <v>0.60864238441197593</v>
      </c>
      <c r="M7" s="4"/>
    </row>
    <row r="8" spans="1:13" ht="25.5" x14ac:dyDescent="0.25">
      <c r="A8" s="17"/>
      <c r="B8" s="18">
        <v>12</v>
      </c>
      <c r="C8" s="19" t="s">
        <v>112</v>
      </c>
      <c r="D8" s="20">
        <v>105.444727</v>
      </c>
      <c r="E8" s="21">
        <v>114.386054</v>
      </c>
      <c r="F8" s="21">
        <f t="shared" ref="F8:F17" si="0">SUM(G8,H8,I8)</f>
        <v>69.620200650037035</v>
      </c>
      <c r="G8" s="21">
        <v>62.492663970037029</v>
      </c>
      <c r="H8" s="21">
        <v>3.1644360799999998</v>
      </c>
      <c r="I8" s="21">
        <v>3.9631005999999993</v>
      </c>
      <c r="J8" s="22">
        <f t="shared" ref="J8:J17" si="1">IFERROR(G8/E8,0)</f>
        <v>0.54633114601572874</v>
      </c>
      <c r="K8" s="22">
        <f t="shared" ref="K8:K17" si="2">IFERROR(SUM(G8,H8)/E8,0)</f>
        <v>0.57399567302179189</v>
      </c>
      <c r="L8" s="23">
        <f t="shared" ref="L8:L17" si="3">IFERROR(SUM(G8,H8,I8)/E8,0)</f>
        <v>0.60864238441197593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22.782482999999999</v>
      </c>
      <c r="E9" s="38">
        <f ca="1">SUM(E10:OFFSET(E8,(MATCH("GOBIERNOS LOCALES",$A$8:$A$50,0)-MATCH("GOBIERNOS REGIONALES",$A$8:$A$50,0)),0))</f>
        <v>29.021512000000001</v>
      </c>
      <c r="F9" s="38">
        <f ca="1">SUM(F10:OFFSET(F8,(MATCH("GOBIERNOS LOCALES",$A$8:$A$50,0)-MATCH("GOBIERNOS REGIONALES",$A$8:$A$50,0)),0))</f>
        <v>7.826259103529897</v>
      </c>
      <c r="G9" s="38">
        <f ca="1">SUM(G10:OFFSET(G8,(MATCH("GOBIERNOS LOCALES",$A$8:$A$50,0)-MATCH("GOBIERNOS REGIONALES",$A$8:$A$50,0)),0))</f>
        <v>2.7186478435298969</v>
      </c>
      <c r="H9" s="38">
        <f ca="1">SUM(H10:OFFSET(H8,(MATCH("GOBIERNOS LOCALES",$A$8:$A$50,0)-MATCH("GOBIERNOS REGIONALES",$A$8:$A$50,0)),0))</f>
        <v>2.66833791</v>
      </c>
      <c r="I9" s="38">
        <f ca="1">SUM(I10:OFFSET(I8,(MATCH("GOBIERNOS LOCALES",$A$8:$A$50,0)-MATCH("GOBIERNOS REGIONALES",$A$8:$A$50,0)),0))</f>
        <v>2.4392733499999997</v>
      </c>
      <c r="J9" s="39">
        <f t="shared" ca="1" si="1"/>
        <v>9.3676988419138768E-2</v>
      </c>
      <c r="K9" s="39">
        <f t="shared" ca="1" si="2"/>
        <v>0.18562043747168985</v>
      </c>
      <c r="L9" s="40">
        <f t="shared" ca="1" si="3"/>
        <v>0.26967096350906516</v>
      </c>
      <c r="M9" s="4"/>
    </row>
    <row r="10" spans="1:13" x14ac:dyDescent="0.25">
      <c r="A10" s="17"/>
      <c r="B10" s="18">
        <v>444</v>
      </c>
      <c r="C10" s="19" t="s">
        <v>210</v>
      </c>
      <c r="D10" s="20">
        <v>0.90000000000000013</v>
      </c>
      <c r="E10" s="21">
        <v>3.4734329999999995</v>
      </c>
      <c r="F10" s="21">
        <f t="shared" si="0"/>
        <v>0.73904800580684482</v>
      </c>
      <c r="G10" s="21">
        <v>0.27091916580684483</v>
      </c>
      <c r="H10" s="21">
        <v>0.26983335999999997</v>
      </c>
      <c r="I10" s="21">
        <v>0.19829547999999997</v>
      </c>
      <c r="J10" s="22">
        <f t="shared" si="1"/>
        <v>7.7997521704562853E-2</v>
      </c>
      <c r="K10" s="22">
        <f t="shared" si="2"/>
        <v>0.15568244034269407</v>
      </c>
      <c r="L10" s="23">
        <f t="shared" si="3"/>
        <v>0.21277163135343186</v>
      </c>
      <c r="M10" s="4"/>
    </row>
    <row r="11" spans="1:13" x14ac:dyDescent="0.25">
      <c r="A11" s="17"/>
      <c r="B11" s="18">
        <v>448</v>
      </c>
      <c r="C11" s="19" t="s">
        <v>214</v>
      </c>
      <c r="D11" s="20">
        <v>5.9</v>
      </c>
      <c r="E11" s="21">
        <v>5.942527000000001</v>
      </c>
      <c r="F11" s="21">
        <f t="shared" si="0"/>
        <v>1.5116362338960028</v>
      </c>
      <c r="G11" s="21">
        <v>0.51653225389600266</v>
      </c>
      <c r="H11" s="21">
        <v>0.48506665000000004</v>
      </c>
      <c r="I11" s="21">
        <v>0.51003732999999996</v>
      </c>
      <c r="J11" s="22">
        <f t="shared" si="1"/>
        <v>8.6921313760291302E-2</v>
      </c>
      <c r="K11" s="22">
        <f t="shared" si="2"/>
        <v>0.16854764040550468</v>
      </c>
      <c r="L11" s="23">
        <f t="shared" si="3"/>
        <v>0.25437599760102098</v>
      </c>
      <c r="M11" s="4"/>
    </row>
    <row r="12" spans="1:13" x14ac:dyDescent="0.25">
      <c r="A12" s="17"/>
      <c r="B12" s="18">
        <v>450</v>
      </c>
      <c r="C12" s="19" t="s">
        <v>216</v>
      </c>
      <c r="D12" s="20">
        <v>0.9</v>
      </c>
      <c r="E12" s="21">
        <v>1.062017</v>
      </c>
      <c r="F12" s="21">
        <f t="shared" si="0"/>
        <v>0.17834309023385084</v>
      </c>
      <c r="G12" s="21">
        <v>5.0129002338508144E-3</v>
      </c>
      <c r="H12" s="21">
        <v>0.14457519000000002</v>
      </c>
      <c r="I12" s="21">
        <v>2.8754999999999999E-2</v>
      </c>
      <c r="J12" s="22">
        <f t="shared" si="1"/>
        <v>4.7201694830222253E-3</v>
      </c>
      <c r="K12" s="22">
        <f t="shared" si="2"/>
        <v>0.14085282084359368</v>
      </c>
      <c r="L12" s="23">
        <f t="shared" si="3"/>
        <v>0.16792865861266895</v>
      </c>
      <c r="M12" s="4"/>
    </row>
    <row r="13" spans="1:13" x14ac:dyDescent="0.25">
      <c r="A13" s="17"/>
      <c r="B13" s="18">
        <v>456</v>
      </c>
      <c r="C13" s="19" t="s">
        <v>222</v>
      </c>
      <c r="D13" s="20">
        <v>2</v>
      </c>
      <c r="E13" s="21">
        <v>2.8</v>
      </c>
      <c r="F13" s="21">
        <f t="shared" si="0"/>
        <v>8.9259599374513915E-2</v>
      </c>
      <c r="G13" s="21">
        <v>8.9999937451391929E-4</v>
      </c>
      <c r="H13" s="21">
        <v>3.1768999999999999E-2</v>
      </c>
      <c r="I13" s="21">
        <v>5.6590599999999998E-2</v>
      </c>
      <c r="J13" s="22">
        <f t="shared" si="1"/>
        <v>3.2142834804068548E-4</v>
      </c>
      <c r="K13" s="22">
        <f t="shared" si="2"/>
        <v>1.1667499776612114E-2</v>
      </c>
      <c r="L13" s="23">
        <f t="shared" si="3"/>
        <v>3.1878428348040687E-2</v>
      </c>
      <c r="M13" s="4"/>
    </row>
    <row r="14" spans="1:13" x14ac:dyDescent="0.25">
      <c r="A14" s="17"/>
      <c r="B14" s="18">
        <v>458</v>
      </c>
      <c r="C14" s="19" t="s">
        <v>224</v>
      </c>
      <c r="D14" s="20">
        <v>0.89999999999999991</v>
      </c>
      <c r="E14" s="21">
        <v>0.89999999999999991</v>
      </c>
      <c r="F14" s="21">
        <f t="shared" si="0"/>
        <v>0.31563949832868576</v>
      </c>
      <c r="G14" s="21">
        <v>8.343999832868576E-2</v>
      </c>
      <c r="H14" s="21">
        <v>0.1042245</v>
      </c>
      <c r="I14" s="21">
        <v>0.12797500000000001</v>
      </c>
      <c r="J14" s="22">
        <f t="shared" si="1"/>
        <v>9.27111092540953E-2</v>
      </c>
      <c r="K14" s="22">
        <f t="shared" si="2"/>
        <v>0.20851610925409531</v>
      </c>
      <c r="L14" s="23">
        <f t="shared" si="3"/>
        <v>0.35071055369853976</v>
      </c>
      <c r="M14" s="4"/>
    </row>
    <row r="15" spans="1:13" x14ac:dyDescent="0.25">
      <c r="A15" s="17"/>
      <c r="B15" s="18">
        <v>459</v>
      </c>
      <c r="C15" s="19" t="s">
        <v>225</v>
      </c>
      <c r="D15" s="20">
        <v>7.5435330000000009</v>
      </c>
      <c r="E15" s="21">
        <v>10.096228</v>
      </c>
      <c r="F15" s="21">
        <f t="shared" si="0"/>
        <v>3.2932679666083411</v>
      </c>
      <c r="G15" s="21">
        <v>1.105425416608341</v>
      </c>
      <c r="H15" s="21">
        <v>1.15316051</v>
      </c>
      <c r="I15" s="21">
        <v>1.0346820399999999</v>
      </c>
      <c r="J15" s="22">
        <f t="shared" si="1"/>
        <v>0.10948895137949946</v>
      </c>
      <c r="K15" s="22">
        <f t="shared" si="2"/>
        <v>0.22370591537833151</v>
      </c>
      <c r="L15" s="23">
        <f t="shared" si="3"/>
        <v>0.32618795520548277</v>
      </c>
      <c r="M15" s="4"/>
    </row>
    <row r="16" spans="1:13" x14ac:dyDescent="0.25">
      <c r="A16" s="17"/>
      <c r="B16" s="18">
        <v>462</v>
      </c>
      <c r="C16" s="19" t="s">
        <v>228</v>
      </c>
      <c r="D16" s="20">
        <v>4.6389499999999995</v>
      </c>
      <c r="E16" s="21">
        <v>4.7473070000000002</v>
      </c>
      <c r="F16" s="21">
        <f t="shared" si="0"/>
        <v>1.699064709281658</v>
      </c>
      <c r="G16" s="21">
        <v>0.73641810928165796</v>
      </c>
      <c r="H16" s="21">
        <v>0.47970869999999999</v>
      </c>
      <c r="I16" s="21">
        <v>0.48293789999999998</v>
      </c>
      <c r="J16" s="22">
        <f t="shared" si="1"/>
        <v>0.15512333819608842</v>
      </c>
      <c r="K16" s="22">
        <f t="shared" si="2"/>
        <v>0.25617193269397953</v>
      </c>
      <c r="L16" s="23">
        <f t="shared" si="3"/>
        <v>0.35790074441818442</v>
      </c>
      <c r="M16" s="4"/>
    </row>
    <row r="17" spans="1:13" ht="15.75" thickBot="1" x14ac:dyDescent="0.3">
      <c r="A17" s="41" t="s">
        <v>232</v>
      </c>
      <c r="B17" s="58"/>
      <c r="C17" s="43"/>
      <c r="D17" s="44">
        <v>3.1672480000000003</v>
      </c>
      <c r="E17" s="45">
        <v>68.486097000000015</v>
      </c>
      <c r="F17" s="45">
        <f t="shared" si="0"/>
        <v>12.664680326770505</v>
      </c>
      <c r="G17" s="45">
        <v>4.1587318667705047</v>
      </c>
      <c r="H17" s="45">
        <v>3.6740742000000002</v>
      </c>
      <c r="I17" s="45">
        <v>4.8318742599999993</v>
      </c>
      <c r="J17" s="46">
        <f t="shared" si="1"/>
        <v>6.0723738816222859E-2</v>
      </c>
      <c r="K17" s="46">
        <f t="shared" si="2"/>
        <v>0.11437074690897488</v>
      </c>
      <c r="L17" s="47">
        <f t="shared" si="3"/>
        <v>0.18492337688290955</v>
      </c>
      <c r="M17" s="4"/>
    </row>
    <row r="18" spans="1:13" x14ac:dyDescent="0.25">
      <c r="D18" s="5"/>
      <c r="E18" s="5"/>
      <c r="F18" s="5"/>
      <c r="G18" s="5"/>
      <c r="H18" s="5"/>
      <c r="I18" s="5"/>
      <c r="J18" s="4"/>
      <c r="K18" s="4"/>
      <c r="L18" s="4"/>
      <c r="M1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72</v>
      </c>
      <c r="B1" s="51" t="s">
        <v>44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1169</v>
      </c>
      <c r="N2" s="72" t="s">
        <v>1180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131.39445799999999</v>
      </c>
      <c r="E6" s="14">
        <f ca="1">SUM(E7:OFFSET(E7,50,0))</f>
        <v>211.893663</v>
      </c>
      <c r="F6" s="14">
        <f ca="1">SUM(F7:OFFSET(F7,50,0))</f>
        <v>90.111140080337435</v>
      </c>
      <c r="G6" s="14">
        <f ca="1">SUM(G7:OFFSET(G7,50,0))</f>
        <v>69.370043680337432</v>
      </c>
      <c r="H6" s="14">
        <f ca="1">SUM(H7:OFFSET(H7,50,0))</f>
        <v>9.5068481899999995</v>
      </c>
      <c r="I6" s="14">
        <f ca="1">SUM(I7:OFFSET(I7,50,0))</f>
        <v>11.234248210000001</v>
      </c>
      <c r="J6" s="15">
        <f ca="1">IFERROR(G6/E6,0)</f>
        <v>0.32738139828342783</v>
      </c>
      <c r="K6" s="15">
        <f ca="1">IFERROR(SUM(G6,H6)/E6,0)</f>
        <v>0.37224752620533741</v>
      </c>
      <c r="L6" s="16">
        <f ca="1">IFERROR(SUM(G6,H6,I6)/E6,0)</f>
        <v>0.42526585648924026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0</v>
      </c>
      <c r="E7" s="21">
        <v>0.50740700000000005</v>
      </c>
      <c r="F7" s="21">
        <f t="shared" ref="F7:F20" si="0">SUM(G7,H7,I7)</f>
        <v>4.1724669999999998E-2</v>
      </c>
      <c r="G7" s="21">
        <v>0</v>
      </c>
      <c r="H7" s="21">
        <v>0</v>
      </c>
      <c r="I7" s="21">
        <v>4.1724669999999998E-2</v>
      </c>
      <c r="J7" s="22">
        <f t="shared" ref="J7:J20" si="1">IFERROR(G7/E7,0)</f>
        <v>0</v>
      </c>
      <c r="K7" s="22">
        <f t="shared" ref="K7:K20" si="2">IFERROR(SUM(G7,H7)/E7,0)</f>
        <v>0</v>
      </c>
      <c r="L7" s="23">
        <f t="shared" ref="L7:L20" si="3">IFERROR(SUM(G7,H7,I7)/E7,0)</f>
        <v>8.2231167484878992E-2</v>
      </c>
      <c r="M7" s="4"/>
      <c r="N7" t="s">
        <v>269</v>
      </c>
      <c r="O7" s="5">
        <v>7.4377989921996734</v>
      </c>
      <c r="P7" s="71">
        <v>0.52940584383612188</v>
      </c>
    </row>
    <row r="8" spans="1:16" x14ac:dyDescent="0.25">
      <c r="A8" s="17"/>
      <c r="B8" s="55">
        <v>3</v>
      </c>
      <c r="C8" s="19" t="s">
        <v>251</v>
      </c>
      <c r="D8" s="20">
        <v>0</v>
      </c>
      <c r="E8" s="21">
        <v>1.6167000000000001E-2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253</v>
      </c>
      <c r="O8" s="5">
        <v>9.1466938226104464</v>
      </c>
      <c r="P8" s="71">
        <v>0.49907086463009132</v>
      </c>
    </row>
    <row r="9" spans="1:16" x14ac:dyDescent="0.25">
      <c r="A9" s="17"/>
      <c r="B9" s="55">
        <v>5</v>
      </c>
      <c r="C9" s="19" t="s">
        <v>253</v>
      </c>
      <c r="D9" s="20">
        <v>11.413265000000001</v>
      </c>
      <c r="E9" s="21">
        <v>18.327445000000004</v>
      </c>
      <c r="F9" s="21">
        <f t="shared" si="0"/>
        <v>9.1466938226104464</v>
      </c>
      <c r="G9" s="21">
        <v>7.9402148626104463</v>
      </c>
      <c r="H9" s="21">
        <v>0.56161927999999994</v>
      </c>
      <c r="I9" s="21">
        <v>0.64485967999999994</v>
      </c>
      <c r="J9" s="22">
        <f t="shared" si="1"/>
        <v>0.43324177825171178</v>
      </c>
      <c r="K9" s="22">
        <f t="shared" si="2"/>
        <v>0.46388539933473788</v>
      </c>
      <c r="L9" s="23">
        <f t="shared" si="3"/>
        <v>0.49907086463009132</v>
      </c>
      <c r="M9" s="4"/>
      <c r="N9" t="s">
        <v>270</v>
      </c>
      <c r="O9" s="5">
        <v>13.425859153660191</v>
      </c>
      <c r="P9" s="71">
        <v>0.46932007698175132</v>
      </c>
    </row>
    <row r="10" spans="1:16" x14ac:dyDescent="0.25">
      <c r="A10" s="17"/>
      <c r="B10" s="55">
        <v>8</v>
      </c>
      <c r="C10" s="19" t="s">
        <v>256</v>
      </c>
      <c r="D10" s="20">
        <v>2.7608980000000001</v>
      </c>
      <c r="E10" s="21">
        <v>0.875</v>
      </c>
      <c r="F10" s="21">
        <f t="shared" si="0"/>
        <v>0.17080482935516358</v>
      </c>
      <c r="G10" s="21">
        <v>5.7666659355163574E-2</v>
      </c>
      <c r="H10" s="21">
        <v>4.3705600000000004E-2</v>
      </c>
      <c r="I10" s="21">
        <v>6.9432569999999999E-2</v>
      </c>
      <c r="J10" s="22">
        <f t="shared" si="1"/>
        <v>6.5904753548758369E-2</v>
      </c>
      <c r="K10" s="22">
        <f t="shared" si="2"/>
        <v>0.11585401069161552</v>
      </c>
      <c r="L10" s="23">
        <f t="shared" si="3"/>
        <v>0.19520551926304411</v>
      </c>
      <c r="M10" s="4"/>
      <c r="N10" t="s">
        <v>258</v>
      </c>
      <c r="O10" s="5">
        <v>30.646942836222081</v>
      </c>
      <c r="P10" s="71">
        <v>0.45776600476691848</v>
      </c>
    </row>
    <row r="11" spans="1:16" x14ac:dyDescent="0.25">
      <c r="A11" s="17"/>
      <c r="B11" s="55">
        <v>9</v>
      </c>
      <c r="C11" s="19" t="s">
        <v>257</v>
      </c>
      <c r="D11" s="20">
        <v>0</v>
      </c>
      <c r="E11" s="21">
        <v>4.1200000000000004E-3</v>
      </c>
      <c r="F11" s="21">
        <f t="shared" si="0"/>
        <v>1.6200000299140811E-3</v>
      </c>
      <c r="G11" s="21">
        <v>1.1200000299140811E-3</v>
      </c>
      <c r="H11" s="21">
        <v>0</v>
      </c>
      <c r="I11" s="21">
        <v>5.0000000000000001E-4</v>
      </c>
      <c r="J11" s="22">
        <f t="shared" si="1"/>
        <v>0.27184466745487401</v>
      </c>
      <c r="K11" s="22">
        <f t="shared" si="2"/>
        <v>0.27184466745487401</v>
      </c>
      <c r="L11" s="23">
        <f t="shared" si="3"/>
        <v>0.39320389075584489</v>
      </c>
      <c r="M11" s="4"/>
      <c r="N11" t="s">
        <v>273</v>
      </c>
      <c r="O11" s="5">
        <v>13.971091702275855</v>
      </c>
      <c r="P11" s="71">
        <v>0.42044687037503892</v>
      </c>
    </row>
    <row r="12" spans="1:16" x14ac:dyDescent="0.25">
      <c r="A12" s="17"/>
      <c r="B12" s="55">
        <v>10</v>
      </c>
      <c r="C12" s="19" t="s">
        <v>258</v>
      </c>
      <c r="D12" s="20">
        <v>30.968235999999997</v>
      </c>
      <c r="E12" s="21">
        <v>66.948927000000012</v>
      </c>
      <c r="F12" s="21">
        <f t="shared" si="0"/>
        <v>30.646942836222081</v>
      </c>
      <c r="G12" s="21">
        <v>24.48222912622208</v>
      </c>
      <c r="H12" s="21">
        <v>3.0138801599999998</v>
      </c>
      <c r="I12" s="21">
        <v>3.1508335499999998</v>
      </c>
      <c r="J12" s="22">
        <f t="shared" si="1"/>
        <v>0.36568516066317353</v>
      </c>
      <c r="K12" s="22">
        <f t="shared" si="2"/>
        <v>0.41070276281234613</v>
      </c>
      <c r="L12" s="23">
        <f t="shared" si="3"/>
        <v>0.45776600476691848</v>
      </c>
      <c r="M12" s="4"/>
      <c r="N12" t="s">
        <v>257</v>
      </c>
      <c r="O12" s="5">
        <v>1.6200000299140811E-3</v>
      </c>
      <c r="P12" s="71">
        <v>0.39320389075584489</v>
      </c>
    </row>
    <row r="13" spans="1:16" x14ac:dyDescent="0.25">
      <c r="A13" s="17"/>
      <c r="B13" s="55">
        <v>12</v>
      </c>
      <c r="C13" s="19" t="s">
        <v>260</v>
      </c>
      <c r="D13" s="20">
        <v>3.2998099999999986</v>
      </c>
      <c r="E13" s="21">
        <v>15.970237000000001</v>
      </c>
      <c r="F13" s="21">
        <f t="shared" si="0"/>
        <v>5.4643124550299111</v>
      </c>
      <c r="G13" s="21">
        <v>3.8162625950299116</v>
      </c>
      <c r="H13" s="21">
        <v>1.1330727199999999</v>
      </c>
      <c r="I13" s="21">
        <v>0.51497713999999994</v>
      </c>
      <c r="J13" s="22">
        <f t="shared" si="1"/>
        <v>0.23896092431376637</v>
      </c>
      <c r="K13" s="22">
        <f t="shared" si="2"/>
        <v>0.30990994780039338</v>
      </c>
      <c r="L13" s="23">
        <f t="shared" si="3"/>
        <v>0.34215600275875124</v>
      </c>
      <c r="M13" s="4"/>
      <c r="N13" t="s">
        <v>260</v>
      </c>
      <c r="O13" s="5">
        <v>5.4643124550299111</v>
      </c>
      <c r="P13" s="71">
        <v>0.34215600275875124</v>
      </c>
    </row>
    <row r="14" spans="1:16" x14ac:dyDescent="0.25">
      <c r="A14" s="17"/>
      <c r="B14" s="55">
        <v>13</v>
      </c>
      <c r="C14" s="19" t="s">
        <v>261</v>
      </c>
      <c r="D14" s="20">
        <v>0</v>
      </c>
      <c r="E14" s="21">
        <v>0.47360800000000003</v>
      </c>
      <c r="F14" s="21">
        <f t="shared" si="0"/>
        <v>1.0500000000000001E-2</v>
      </c>
      <c r="G14" s="21">
        <v>0</v>
      </c>
      <c r="H14" s="21">
        <v>1.0500000000000001E-2</v>
      </c>
      <c r="I14" s="21">
        <v>0</v>
      </c>
      <c r="J14" s="22">
        <f t="shared" si="1"/>
        <v>0</v>
      </c>
      <c r="K14" s="22">
        <f t="shared" si="2"/>
        <v>2.2170233610918733E-2</v>
      </c>
      <c r="L14" s="23">
        <f t="shared" si="3"/>
        <v>2.2170233610918733E-2</v>
      </c>
      <c r="M14" s="4"/>
      <c r="N14" t="s">
        <v>263</v>
      </c>
      <c r="O14" s="5">
        <v>3.6388930010550862</v>
      </c>
      <c r="P14" s="71">
        <v>0.33439738982757727</v>
      </c>
    </row>
    <row r="15" spans="1:16" x14ac:dyDescent="0.25">
      <c r="A15" s="17"/>
      <c r="B15" s="55">
        <v>15</v>
      </c>
      <c r="C15" s="19" t="s">
        <v>263</v>
      </c>
      <c r="D15" s="20">
        <v>67.149766</v>
      </c>
      <c r="E15" s="21">
        <v>10.881942</v>
      </c>
      <c r="F15" s="21">
        <f t="shared" si="0"/>
        <v>3.6388930010550862</v>
      </c>
      <c r="G15" s="21">
        <v>2.8301532410550863</v>
      </c>
      <c r="H15" s="21">
        <v>0.39034318999999995</v>
      </c>
      <c r="I15" s="21">
        <v>0.41839657000000002</v>
      </c>
      <c r="J15" s="22">
        <f t="shared" si="1"/>
        <v>0.26007795677049977</v>
      </c>
      <c r="K15" s="22">
        <f t="shared" si="2"/>
        <v>0.29594868554299281</v>
      </c>
      <c r="L15" s="23">
        <f t="shared" si="3"/>
        <v>0.33439738982757727</v>
      </c>
      <c r="M15" s="4"/>
      <c r="N15" t="s">
        <v>267</v>
      </c>
      <c r="O15" s="5">
        <v>6.1417386182752161</v>
      </c>
      <c r="P15" s="71">
        <v>0.31581139437976885</v>
      </c>
    </row>
    <row r="16" spans="1:16" x14ac:dyDescent="0.25">
      <c r="A16" s="17"/>
      <c r="B16" s="55">
        <v>16</v>
      </c>
      <c r="C16" s="19" t="s">
        <v>264</v>
      </c>
      <c r="D16" s="20">
        <v>0</v>
      </c>
      <c r="E16" s="21">
        <v>2.5557970000000001</v>
      </c>
      <c r="F16" s="21">
        <f t="shared" si="0"/>
        <v>1.3159999623894691E-2</v>
      </c>
      <c r="G16" s="21">
        <v>1.3159999623894691E-2</v>
      </c>
      <c r="H16" s="21">
        <v>0</v>
      </c>
      <c r="I16" s="21">
        <v>0</v>
      </c>
      <c r="J16" s="22">
        <f t="shared" si="1"/>
        <v>5.1490785942289981E-3</v>
      </c>
      <c r="K16" s="22">
        <f t="shared" si="2"/>
        <v>5.1490785942289981E-3</v>
      </c>
      <c r="L16" s="23">
        <f t="shared" si="3"/>
        <v>5.1490785942289981E-3</v>
      </c>
      <c r="M16" s="4"/>
      <c r="N16" t="s">
        <v>256</v>
      </c>
      <c r="O16" s="5">
        <v>0.17080482935516358</v>
      </c>
      <c r="P16" s="71">
        <v>0.19520551926304411</v>
      </c>
    </row>
    <row r="17" spans="1:16" x14ac:dyDescent="0.25">
      <c r="A17" s="17"/>
      <c r="B17" s="55">
        <v>19</v>
      </c>
      <c r="C17" s="19" t="s">
        <v>267</v>
      </c>
      <c r="D17" s="20">
        <v>2.5999999999999996</v>
      </c>
      <c r="E17" s="21">
        <v>19.447488999999997</v>
      </c>
      <c r="F17" s="21">
        <f t="shared" si="0"/>
        <v>6.1417386182752161</v>
      </c>
      <c r="G17" s="21">
        <v>3.0911528282752161</v>
      </c>
      <c r="H17" s="21">
        <v>0.78501164000000001</v>
      </c>
      <c r="I17" s="21">
        <v>2.2655741499999995</v>
      </c>
      <c r="J17" s="22">
        <f t="shared" si="1"/>
        <v>0.15894868629442169</v>
      </c>
      <c r="K17" s="22">
        <f t="shared" si="2"/>
        <v>0.19931439314737326</v>
      </c>
      <c r="L17" s="23">
        <f t="shared" si="3"/>
        <v>0.31581139437976885</v>
      </c>
      <c r="M17" s="4"/>
      <c r="N17" t="s">
        <v>250</v>
      </c>
      <c r="O17" s="5">
        <v>4.1724669999999998E-2</v>
      </c>
      <c r="P17" s="71">
        <v>8.2231167484878992E-2</v>
      </c>
    </row>
    <row r="18" spans="1:16" x14ac:dyDescent="0.25">
      <c r="A18" s="17"/>
      <c r="B18" s="55">
        <v>21</v>
      </c>
      <c r="C18" s="19" t="s">
        <v>269</v>
      </c>
      <c r="D18" s="20">
        <v>0.89999999999999991</v>
      </c>
      <c r="E18" s="21">
        <v>14.049333000000001</v>
      </c>
      <c r="F18" s="21">
        <f t="shared" si="0"/>
        <v>7.4377989921996734</v>
      </c>
      <c r="G18" s="21">
        <v>5.9716517121996731</v>
      </c>
      <c r="H18" s="21">
        <v>0.52640458000000001</v>
      </c>
      <c r="I18" s="21">
        <v>0.93974269999999982</v>
      </c>
      <c r="J18" s="22">
        <f t="shared" si="1"/>
        <v>0.42504877008749614</v>
      </c>
      <c r="K18" s="22">
        <f t="shared" si="2"/>
        <v>0.4625170669810213</v>
      </c>
      <c r="L18" s="23">
        <f t="shared" si="3"/>
        <v>0.52940584383612188</v>
      </c>
      <c r="M18" s="4"/>
      <c r="N18" t="s">
        <v>261</v>
      </c>
      <c r="O18" s="5">
        <v>1.0500000000000001E-2</v>
      </c>
      <c r="P18" s="71">
        <v>2.2170233610918733E-2</v>
      </c>
    </row>
    <row r="19" spans="1:16" x14ac:dyDescent="0.25">
      <c r="A19" s="17"/>
      <c r="B19" s="55">
        <v>22</v>
      </c>
      <c r="C19" s="19" t="s">
        <v>270</v>
      </c>
      <c r="D19" s="20">
        <v>7.663533000000001</v>
      </c>
      <c r="E19" s="21">
        <v>28.607041999999996</v>
      </c>
      <c r="F19" s="21">
        <f t="shared" si="0"/>
        <v>13.425859153660191</v>
      </c>
      <c r="G19" s="21">
        <v>8.93735508366019</v>
      </c>
      <c r="H19" s="21">
        <v>2.3071304699999997</v>
      </c>
      <c r="I19" s="21">
        <v>2.1813736000000001</v>
      </c>
      <c r="J19" s="22">
        <f t="shared" si="1"/>
        <v>0.31241800825335914</v>
      </c>
      <c r="K19" s="22">
        <f t="shared" si="2"/>
        <v>0.39306704809466814</v>
      </c>
      <c r="L19" s="23">
        <f t="shared" si="3"/>
        <v>0.46932007698175132</v>
      </c>
      <c r="M19" s="4"/>
      <c r="N19" t="s">
        <v>264</v>
      </c>
      <c r="O19" s="5">
        <v>1.3159999623894691E-2</v>
      </c>
      <c r="P19" s="71">
        <v>5.1490785942289981E-3</v>
      </c>
    </row>
    <row r="20" spans="1:16" ht="15.75" thickBot="1" x14ac:dyDescent="0.3">
      <c r="A20" s="24"/>
      <c r="B20" s="56">
        <v>25</v>
      </c>
      <c r="C20" s="26" t="s">
        <v>273</v>
      </c>
      <c r="D20" s="27">
        <v>4.6389499999999995</v>
      </c>
      <c r="E20" s="28">
        <v>33.229149</v>
      </c>
      <c r="F20" s="28">
        <f t="shared" si="0"/>
        <v>13.971091702275855</v>
      </c>
      <c r="G20" s="28">
        <v>12.229077572275855</v>
      </c>
      <c r="H20" s="28">
        <v>0.73518054999999993</v>
      </c>
      <c r="I20" s="28">
        <v>1.0068335799999999</v>
      </c>
      <c r="J20" s="29">
        <f t="shared" si="1"/>
        <v>0.36802259282282118</v>
      </c>
      <c r="K20" s="29">
        <f t="shared" si="2"/>
        <v>0.3901471603222777</v>
      </c>
      <c r="L20" s="30">
        <f t="shared" si="3"/>
        <v>0.42044687037503892</v>
      </c>
      <c r="M20" s="4"/>
      <c r="N20" t="s">
        <v>251</v>
      </c>
      <c r="O20" s="5">
        <v>0</v>
      </c>
      <c r="P20" s="71">
        <v>0</v>
      </c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A14" sqref="A14:D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85546875" customWidth="1"/>
    <col min="6" max="6" width="13.5703125" customWidth="1"/>
    <col min="7" max="9" width="0" hidden="1" customWidth="1"/>
  </cols>
  <sheetData>
    <row r="1" spans="1:13" ht="15.75" x14ac:dyDescent="0.25">
      <c r="A1" s="50">
        <v>72</v>
      </c>
      <c r="B1" s="49" t="s">
        <v>44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1170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131.39445799999999</v>
      </c>
      <c r="E6" s="14">
        <v>211.893663</v>
      </c>
      <c r="F6" s="14">
        <v>90.111140080337435</v>
      </c>
      <c r="G6" s="14">
        <v>69.370043680337432</v>
      </c>
      <c r="H6" s="14">
        <v>9.5068481899999995</v>
      </c>
      <c r="I6" s="14">
        <v>11.234248210000001</v>
      </c>
      <c r="J6" s="15">
        <v>0.32738139828342783</v>
      </c>
      <c r="K6" s="15">
        <v>0.37224752620533741</v>
      </c>
      <c r="L6" s="16">
        <v>0.42526585648924026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127.170027</v>
      </c>
      <c r="E7" s="38">
        <f ca="1">SUM(E8:OFFSET(E6,MATCH("PROYECTOS",$A$8:$A$50,0),0))</f>
        <v>157.28584199999997</v>
      </c>
      <c r="F7" s="38">
        <f ca="1">SUM(F8:OFFSET(F6,MATCH("PROYECTOS",$A$8:$A$50,0),0))</f>
        <v>78.373212525686483</v>
      </c>
      <c r="G7" s="38">
        <f ca="1">SUM(G8:OFFSET(G6,MATCH("PROYECTOS",$A$8:$A$50,0),0))</f>
        <v>65.342232415686468</v>
      </c>
      <c r="H7" s="38">
        <f ca="1">SUM(H8:OFFSET(H6,MATCH("PROYECTOS",$A$8:$A$50,0),0))</f>
        <v>5.8618880199999994</v>
      </c>
      <c r="I7" s="38">
        <f ca="1">SUM(I8:OFFSET(I6,MATCH("PROYECTOS",$A$8:$A$50,0),0))</f>
        <v>7.169092090000003</v>
      </c>
      <c r="J7" s="39">
        <f ca="1">IFERROR(G7/E7,0)</f>
        <v>0.41543619937315451</v>
      </c>
      <c r="K7" s="39">
        <f ca="1">IFERROR(SUM(G7,H7)/E7,0)</f>
        <v>0.45270521192674462</v>
      </c>
      <c r="L7" s="40">
        <f ca="1">IFERROR(SUM(G7,H7,I7)/E7,0)</f>
        <v>0.49828523361744459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79.216491000000005</v>
      </c>
      <c r="E8" s="21">
        <v>78.447474999999997</v>
      </c>
      <c r="F8" s="21">
        <f t="shared" ref="F8:F9" si="0">SUM(G8,H8,I8)</f>
        <v>61.021294804553271</v>
      </c>
      <c r="G8" s="21">
        <v>58.626754134553266</v>
      </c>
      <c r="H8" s="21">
        <v>0.89418003999999995</v>
      </c>
      <c r="I8" s="21">
        <v>1.5003606299999999</v>
      </c>
      <c r="J8" s="22">
        <f t="shared" ref="J8:J10" si="1">IFERROR(G8/E8,0)</f>
        <v>0.74733768211855467</v>
      </c>
      <c r="K8" s="22">
        <f t="shared" ref="K8:K10" si="2">IFERROR(SUM(G8,H8)/E8,0)</f>
        <v>0.75873613745443391</v>
      </c>
      <c r="L8" s="23">
        <f t="shared" ref="L8:L10" si="3">IFERROR(SUM(G8,H8,I8)/E8,0)</f>
        <v>0.77786180886705747</v>
      </c>
      <c r="M8" s="4"/>
    </row>
    <row r="9" spans="1:13" ht="25.5" x14ac:dyDescent="0.25">
      <c r="A9" s="17"/>
      <c r="B9" s="19">
        <v>3000568</v>
      </c>
      <c r="C9" s="19" t="s">
        <v>1172</v>
      </c>
      <c r="D9" s="20">
        <v>47.953536000000007</v>
      </c>
      <c r="E9" s="21">
        <v>78.838366999999977</v>
      </c>
      <c r="F9" s="21">
        <f t="shared" si="0"/>
        <v>17.351917721133209</v>
      </c>
      <c r="G9" s="21">
        <v>6.7154782811332048</v>
      </c>
      <c r="H9" s="21">
        <v>4.9677079799999992</v>
      </c>
      <c r="I9" s="21">
        <v>5.6687314600000027</v>
      </c>
      <c r="J9" s="22">
        <f t="shared" si="1"/>
        <v>8.5180332072748374E-2</v>
      </c>
      <c r="K9" s="22">
        <f t="shared" si="2"/>
        <v>0.14819163188823037</v>
      </c>
      <c r="L9" s="23">
        <f t="shared" si="3"/>
        <v>0.22009483937095264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4.2244309999999814</v>
      </c>
      <c r="E10" s="45">
        <f t="shared" ref="E10:I10" ca="1" si="4">OFFSET(E10,-MATCH("PROYECTOS",$A$8:$A$50,0)-1,0)-(OFFSET(E10,-MATCH("PROYECTOS",$A$8:$A$50,0),0))</f>
        <v>54.60782100000003</v>
      </c>
      <c r="F10" s="45">
        <f t="shared" ca="1" si="4"/>
        <v>11.737927554650952</v>
      </c>
      <c r="G10" s="45">
        <f t="shared" ca="1" si="4"/>
        <v>4.0278112646509641</v>
      </c>
      <c r="H10" s="45">
        <f t="shared" ca="1" si="4"/>
        <v>3.6449601700000001</v>
      </c>
      <c r="I10" s="45">
        <f t="shared" ca="1" si="4"/>
        <v>4.0651561199999975</v>
      </c>
      <c r="J10" s="46">
        <f t="shared" ca="1" si="1"/>
        <v>7.3758871731046768E-2</v>
      </c>
      <c r="K10" s="46">
        <f t="shared" ca="1" si="2"/>
        <v>0.14050682290822333</v>
      </c>
      <c r="L10" s="47">
        <f t="shared" ca="1" si="3"/>
        <v>0.21494956838968096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1181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</row>
    <row r="15" spans="1:13" ht="15.75" thickBot="1" x14ac:dyDescent="0.3">
      <c r="A15" s="83"/>
      <c r="B15" s="84"/>
      <c r="C15" s="84"/>
      <c r="D15" s="103"/>
    </row>
    <row r="16" spans="1:13" ht="26.25" thickBot="1" x14ac:dyDescent="0.3">
      <c r="A16" s="73"/>
      <c r="B16" s="74">
        <v>3000568</v>
      </c>
      <c r="C16" s="74" t="s">
        <v>1172</v>
      </c>
      <c r="D16" s="75">
        <v>0.22009483937095264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topLeftCell="A35" workbookViewId="0">
      <selection activeCell="A43" sqref="A43:D4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9" width="0" hidden="1" customWidth="1"/>
  </cols>
  <sheetData>
    <row r="1" spans="1:13" ht="15.75" x14ac:dyDescent="0.25">
      <c r="A1" s="50">
        <v>16</v>
      </c>
      <c r="B1" s="49" t="s">
        <v>357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360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508.64130799999998</v>
      </c>
      <c r="E6" s="14">
        <v>552.5992369999999</v>
      </c>
      <c r="F6" s="14">
        <v>219.24581999954111</v>
      </c>
      <c r="G6" s="14">
        <v>108.7396605195411</v>
      </c>
      <c r="H6" s="14">
        <v>53.209137810000023</v>
      </c>
      <c r="I6" s="14">
        <v>57.297021670000007</v>
      </c>
      <c r="J6" s="15">
        <v>0.19677852092210024</v>
      </c>
      <c r="K6" s="15">
        <v>0.29306735783556853</v>
      </c>
      <c r="L6" s="16">
        <v>0.39675375085532588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504.48946600000011</v>
      </c>
      <c r="E7" s="38">
        <f ca="1">SUM(E8:OFFSET(E6,MATCH("PROYECTOS",$A$8:$A$50,0),0))</f>
        <v>550.0315149999999</v>
      </c>
      <c r="F7" s="38">
        <f ca="1">SUM(F8:OFFSET(F6,MATCH("PROYECTOS",$A$8:$A$50,0),0))</f>
        <v>218.90778580984906</v>
      </c>
      <c r="G7" s="38">
        <f ca="1">SUM(G8:OFFSET(G6,MATCH("PROYECTOS",$A$8:$A$50,0),0))</f>
        <v>108.72844851984907</v>
      </c>
      <c r="H7" s="38">
        <f ca="1">SUM(H8:OFFSET(H6,MATCH("PROYECTOS",$A$8:$A$50,0),0))</f>
        <v>52.960623990000002</v>
      </c>
      <c r="I7" s="38">
        <f ca="1">SUM(I8:OFFSET(I6,MATCH("PROYECTOS",$A$8:$A$50,0),0))</f>
        <v>57.218713300000005</v>
      </c>
      <c r="J7" s="39">
        <f ca="1">IFERROR(G7/E7,0)</f>
        <v>0.19767676133948267</v>
      </c>
      <c r="K7" s="39">
        <f ca="1">IFERROR(SUM(G7,H7)/E7,0)</f>
        <v>0.29396328773970176</v>
      </c>
      <c r="L7" s="40">
        <f ca="1">IFERROR(SUM(G7,H7,I7)/E7,0)</f>
        <v>0.39799135111348871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19.84615500000001</v>
      </c>
      <c r="E8" s="21">
        <v>23.098556000000006</v>
      </c>
      <c r="F8" s="21">
        <f t="shared" ref="F8:F32" si="0">SUM(G8,H8,I8)</f>
        <v>8.6197045576571227</v>
      </c>
      <c r="G8" s="21">
        <v>4.6811745376571228</v>
      </c>
      <c r="H8" s="21">
        <v>1.8915165000000005</v>
      </c>
      <c r="I8" s="21">
        <v>2.0470135199999988</v>
      </c>
      <c r="J8" s="22">
        <f t="shared" ref="J8:J33" si="1">IFERROR(G8/E8,0)</f>
        <v>0.2026609168840304</v>
      </c>
      <c r="K8" s="22">
        <f t="shared" ref="K8:K33" si="2">IFERROR(SUM(G8,H8)/E8,0)</f>
        <v>0.28454986699848778</v>
      </c>
      <c r="L8" s="23">
        <f t="shared" ref="L8:L33" si="3">IFERROR(SUM(G8,H8,I8)/E8,0)</f>
        <v>0.37317071065642027</v>
      </c>
      <c r="M8" s="4"/>
    </row>
    <row r="9" spans="1:13" ht="25.5" x14ac:dyDescent="0.25">
      <c r="A9" s="17"/>
      <c r="B9" s="19">
        <v>3000612</v>
      </c>
      <c r="C9" s="19" t="s">
        <v>362</v>
      </c>
      <c r="D9" s="20">
        <v>60.636023999999999</v>
      </c>
      <c r="E9" s="21">
        <v>64.509607000000045</v>
      </c>
      <c r="F9" s="21">
        <f t="shared" si="0"/>
        <v>26.140815989557247</v>
      </c>
      <c r="G9" s="21">
        <v>15.035283129557243</v>
      </c>
      <c r="H9" s="21">
        <v>5.2931764300000008</v>
      </c>
      <c r="I9" s="21">
        <v>5.812356430000003</v>
      </c>
      <c r="J9" s="22">
        <f t="shared" si="1"/>
        <v>0.23307044994952816</v>
      </c>
      <c r="K9" s="22">
        <f t="shared" si="2"/>
        <v>0.31512297942781192</v>
      </c>
      <c r="L9" s="23">
        <f t="shared" si="3"/>
        <v>0.40522361250096017</v>
      </c>
      <c r="M9" s="4"/>
    </row>
    <row r="10" spans="1:13" ht="51" x14ac:dyDescent="0.25">
      <c r="A10" s="17"/>
      <c r="B10" s="19">
        <v>3000613</v>
      </c>
      <c r="C10" s="19" t="s">
        <v>363</v>
      </c>
      <c r="D10" s="20">
        <v>19.672127000000007</v>
      </c>
      <c r="E10" s="21">
        <v>21.399975000000001</v>
      </c>
      <c r="F10" s="21">
        <f t="shared" si="0"/>
        <v>9.4051755904831875</v>
      </c>
      <c r="G10" s="21">
        <v>5.6048929504831877</v>
      </c>
      <c r="H10" s="21">
        <v>1.9251970300000003</v>
      </c>
      <c r="I10" s="21">
        <v>1.8750856099999997</v>
      </c>
      <c r="J10" s="22">
        <f t="shared" si="1"/>
        <v>0.26191119150761566</v>
      </c>
      <c r="K10" s="22">
        <f t="shared" si="2"/>
        <v>0.35187377464147446</v>
      </c>
      <c r="L10" s="23">
        <f t="shared" si="3"/>
        <v>0.43949469989956469</v>
      </c>
      <c r="M10" s="4"/>
    </row>
    <row r="11" spans="1:13" ht="25.5" x14ac:dyDescent="0.25">
      <c r="A11" s="17"/>
      <c r="B11" s="19">
        <v>3000614</v>
      </c>
      <c r="C11" s="19" t="s">
        <v>364</v>
      </c>
      <c r="D11" s="20">
        <v>74.926121999999978</v>
      </c>
      <c r="E11" s="21">
        <v>72.824938999999958</v>
      </c>
      <c r="F11" s="21">
        <f t="shared" si="0"/>
        <v>18.590628286341758</v>
      </c>
      <c r="G11" s="21">
        <v>11.47007633634176</v>
      </c>
      <c r="H11" s="21">
        <v>3.7386307099999998</v>
      </c>
      <c r="I11" s="21">
        <v>3.3819212399999983</v>
      </c>
      <c r="J11" s="22">
        <f t="shared" si="1"/>
        <v>0.15750203836548035</v>
      </c>
      <c r="K11" s="22">
        <f t="shared" si="2"/>
        <v>0.20883926928303737</v>
      </c>
      <c r="L11" s="23">
        <f t="shared" si="3"/>
        <v>0.25527832280562252</v>
      </c>
      <c r="M11" s="4"/>
    </row>
    <row r="12" spans="1:13" ht="25.5" x14ac:dyDescent="0.25">
      <c r="A12" s="17"/>
      <c r="B12" s="19">
        <v>3000615</v>
      </c>
      <c r="C12" s="19" t="s">
        <v>365</v>
      </c>
      <c r="D12" s="20">
        <v>0.42584</v>
      </c>
      <c r="E12" s="21">
        <v>0.42584</v>
      </c>
      <c r="F12" s="21">
        <f t="shared" si="0"/>
        <v>0.1738777407970773</v>
      </c>
      <c r="G12" s="21">
        <v>0.10103270079707727</v>
      </c>
      <c r="H12" s="21">
        <v>4.5899120000000002E-2</v>
      </c>
      <c r="I12" s="21">
        <v>2.6945919999999998E-2</v>
      </c>
      <c r="J12" s="22">
        <f t="shared" si="1"/>
        <v>0.23725507419941122</v>
      </c>
      <c r="K12" s="22">
        <f t="shared" si="2"/>
        <v>0.34503996993489877</v>
      </c>
      <c r="L12" s="23">
        <f t="shared" si="3"/>
        <v>0.4083170693149476</v>
      </c>
      <c r="M12" s="4"/>
    </row>
    <row r="13" spans="1:13" ht="38.25" x14ac:dyDescent="0.25">
      <c r="A13" s="17"/>
      <c r="B13" s="19">
        <v>3000616</v>
      </c>
      <c r="C13" s="19" t="s">
        <v>366</v>
      </c>
      <c r="D13" s="20">
        <v>11.781980000000006</v>
      </c>
      <c r="E13" s="21">
        <v>12.862675999999999</v>
      </c>
      <c r="F13" s="21">
        <f t="shared" si="0"/>
        <v>5.0349881277362067</v>
      </c>
      <c r="G13" s="21">
        <v>2.8326507077362066</v>
      </c>
      <c r="H13" s="21">
        <v>1.0261995700000002</v>
      </c>
      <c r="I13" s="21">
        <v>1.1761378499999999</v>
      </c>
      <c r="J13" s="22">
        <f t="shared" si="1"/>
        <v>0.22022250329062218</v>
      </c>
      <c r="K13" s="22">
        <f t="shared" si="2"/>
        <v>0.30000369112432024</v>
      </c>
      <c r="L13" s="23">
        <f t="shared" si="3"/>
        <v>0.39144172859024107</v>
      </c>
      <c r="M13" s="4"/>
    </row>
    <row r="14" spans="1:13" ht="25.5" x14ac:dyDescent="0.25">
      <c r="A14" s="17"/>
      <c r="B14" s="19">
        <v>3000669</v>
      </c>
      <c r="C14" s="19" t="s">
        <v>367</v>
      </c>
      <c r="D14" s="20">
        <v>8.0000000000000016E-2</v>
      </c>
      <c r="E14" s="21">
        <v>9.6588000000000007E-2</v>
      </c>
      <c r="F14" s="21">
        <f t="shared" si="0"/>
        <v>7.9999999832361945E-3</v>
      </c>
      <c r="G14" s="21">
        <v>6.9999999832361937E-3</v>
      </c>
      <c r="H14" s="21">
        <v>1E-3</v>
      </c>
      <c r="I14" s="21">
        <v>0</v>
      </c>
      <c r="J14" s="22">
        <f t="shared" si="1"/>
        <v>7.2472770771070866E-2</v>
      </c>
      <c r="K14" s="22">
        <f t="shared" si="2"/>
        <v>8.2826023763160991E-2</v>
      </c>
      <c r="L14" s="23">
        <f t="shared" si="3"/>
        <v>8.2826023763160991E-2</v>
      </c>
      <c r="M14" s="4"/>
    </row>
    <row r="15" spans="1:13" ht="51" x14ac:dyDescent="0.25">
      <c r="A15" s="17"/>
      <c r="B15" s="19">
        <v>3000672</v>
      </c>
      <c r="C15" s="19" t="s">
        <v>368</v>
      </c>
      <c r="D15" s="20">
        <v>23.30600200000001</v>
      </c>
      <c r="E15" s="21">
        <v>27.42684800000001</v>
      </c>
      <c r="F15" s="21">
        <f t="shared" si="0"/>
        <v>7.595461562506304</v>
      </c>
      <c r="G15" s="21">
        <v>3.9324160425063042</v>
      </c>
      <c r="H15" s="21">
        <v>1.4582372699999999</v>
      </c>
      <c r="I15" s="21">
        <v>2.2048082500000001</v>
      </c>
      <c r="J15" s="22">
        <f t="shared" si="1"/>
        <v>0.14337834382231246</v>
      </c>
      <c r="K15" s="22">
        <f t="shared" si="2"/>
        <v>0.19654658502888489</v>
      </c>
      <c r="L15" s="23">
        <f t="shared" si="3"/>
        <v>0.27693527023252185</v>
      </c>
      <c r="M15" s="4"/>
    </row>
    <row r="16" spans="1:13" ht="51" x14ac:dyDescent="0.25">
      <c r="A16" s="17"/>
      <c r="B16" s="19">
        <v>3000673</v>
      </c>
      <c r="C16" s="19" t="s">
        <v>369</v>
      </c>
      <c r="D16" s="20">
        <v>2.023752</v>
      </c>
      <c r="E16" s="21">
        <v>2.438078</v>
      </c>
      <c r="F16" s="21">
        <f t="shared" si="0"/>
        <v>0.71440359148120058</v>
      </c>
      <c r="G16" s="21">
        <v>0.32798420148120067</v>
      </c>
      <c r="H16" s="21">
        <v>0.31777894000000001</v>
      </c>
      <c r="I16" s="21">
        <v>6.8640450000000006E-2</v>
      </c>
      <c r="J16" s="22">
        <f t="shared" si="1"/>
        <v>0.13452572127766244</v>
      </c>
      <c r="K16" s="22">
        <f t="shared" si="2"/>
        <v>0.26486566118114374</v>
      </c>
      <c r="L16" s="23">
        <f t="shared" si="3"/>
        <v>0.2930191698055602</v>
      </c>
      <c r="M16" s="4"/>
    </row>
    <row r="17" spans="1:13" ht="51" x14ac:dyDescent="0.25">
      <c r="A17" s="17"/>
      <c r="B17" s="19">
        <v>3000691</v>
      </c>
      <c r="C17" s="19" t="s">
        <v>370</v>
      </c>
      <c r="D17" s="20">
        <v>10.80658</v>
      </c>
      <c r="E17" s="21">
        <v>15.708769000000004</v>
      </c>
      <c r="F17" s="21">
        <f t="shared" si="0"/>
        <v>6.3025179079567009</v>
      </c>
      <c r="G17" s="21">
        <v>2.9459969479567008</v>
      </c>
      <c r="H17" s="21">
        <v>1.8624896400000002</v>
      </c>
      <c r="I17" s="21">
        <v>1.4940313200000002</v>
      </c>
      <c r="J17" s="22">
        <f t="shared" si="1"/>
        <v>0.18753837095425491</v>
      </c>
      <c r="K17" s="22">
        <f t="shared" si="2"/>
        <v>0.30610206235489867</v>
      </c>
      <c r="L17" s="23">
        <f t="shared" si="3"/>
        <v>0.40121017171725548</v>
      </c>
      <c r="M17" s="4"/>
    </row>
    <row r="18" spans="1:13" ht="38.25" x14ac:dyDescent="0.25">
      <c r="A18" s="17"/>
      <c r="B18" s="19">
        <v>3043952</v>
      </c>
      <c r="C18" s="19" t="s">
        <v>371</v>
      </c>
      <c r="D18" s="20">
        <v>14.265980000000001</v>
      </c>
      <c r="E18" s="21">
        <v>14.747510000000002</v>
      </c>
      <c r="F18" s="21">
        <f t="shared" si="0"/>
        <v>7.3121749561499128</v>
      </c>
      <c r="G18" s="21">
        <v>4.355768306149912</v>
      </c>
      <c r="H18" s="21">
        <v>1.4000467600000004</v>
      </c>
      <c r="I18" s="21">
        <v>1.5563598900000002</v>
      </c>
      <c r="J18" s="22">
        <f t="shared" si="1"/>
        <v>0.29535618596969326</v>
      </c>
      <c r="K18" s="22">
        <f t="shared" si="2"/>
        <v>0.390290636598986</v>
      </c>
      <c r="L18" s="23">
        <f t="shared" si="3"/>
        <v>0.49582437687107261</v>
      </c>
      <c r="M18" s="4"/>
    </row>
    <row r="19" spans="1:13" ht="51" x14ac:dyDescent="0.25">
      <c r="A19" s="17"/>
      <c r="B19" s="19">
        <v>3043953</v>
      </c>
      <c r="C19" s="19" t="s">
        <v>372</v>
      </c>
      <c r="D19" s="20">
        <v>5.6712700000000051</v>
      </c>
      <c r="E19" s="21">
        <v>6.0759740000000031</v>
      </c>
      <c r="F19" s="21">
        <f t="shared" si="0"/>
        <v>2.2024179384171836</v>
      </c>
      <c r="G19" s="21">
        <v>1.107073898417184</v>
      </c>
      <c r="H19" s="21">
        <v>0.54924472999999996</v>
      </c>
      <c r="I19" s="21">
        <v>0.54609930999999989</v>
      </c>
      <c r="J19" s="22">
        <f t="shared" si="1"/>
        <v>0.18220517375768616</v>
      </c>
      <c r="K19" s="22">
        <f t="shared" si="2"/>
        <v>0.27260133575574597</v>
      </c>
      <c r="L19" s="23">
        <f t="shared" si="3"/>
        <v>0.36247981614424002</v>
      </c>
      <c r="M19" s="4"/>
    </row>
    <row r="20" spans="1:13" ht="38.25" x14ac:dyDescent="0.25">
      <c r="A20" s="17"/>
      <c r="B20" s="19">
        <v>3043954</v>
      </c>
      <c r="C20" s="19" t="s">
        <v>373</v>
      </c>
      <c r="D20" s="20">
        <v>7.3422770000000011</v>
      </c>
      <c r="E20" s="21">
        <v>7.811187000000003</v>
      </c>
      <c r="F20" s="21">
        <f t="shared" si="0"/>
        <v>3.204689019876751</v>
      </c>
      <c r="G20" s="21">
        <v>2.0053089698767508</v>
      </c>
      <c r="H20" s="21">
        <v>0.61667414000000009</v>
      </c>
      <c r="I20" s="21">
        <v>0.58270591000000005</v>
      </c>
      <c r="J20" s="22">
        <f t="shared" si="1"/>
        <v>0.25672269398706626</v>
      </c>
      <c r="K20" s="22">
        <f t="shared" si="2"/>
        <v>0.33567025214948126</v>
      </c>
      <c r="L20" s="23">
        <f t="shared" si="3"/>
        <v>0.41026914601798037</v>
      </c>
      <c r="M20" s="4"/>
    </row>
    <row r="21" spans="1:13" ht="38.25" x14ac:dyDescent="0.25">
      <c r="A21" s="17"/>
      <c r="B21" s="19">
        <v>3043955</v>
      </c>
      <c r="C21" s="19" t="s">
        <v>374</v>
      </c>
      <c r="D21" s="20">
        <v>0.64223100000000011</v>
      </c>
      <c r="E21" s="21">
        <v>0.80860900000000002</v>
      </c>
      <c r="F21" s="21">
        <f t="shared" si="0"/>
        <v>0.35348946015905647</v>
      </c>
      <c r="G21" s="21">
        <v>0.15483452015905641</v>
      </c>
      <c r="H21" s="21">
        <v>0.13349874000000003</v>
      </c>
      <c r="I21" s="21">
        <v>6.5156199999999997E-2</v>
      </c>
      <c r="J21" s="22">
        <f t="shared" si="1"/>
        <v>0.1914825585159903</v>
      </c>
      <c r="K21" s="22">
        <f t="shared" si="2"/>
        <v>0.35657933582121454</v>
      </c>
      <c r="L21" s="23">
        <f t="shared" si="3"/>
        <v>0.43715746443467296</v>
      </c>
      <c r="M21" s="4"/>
    </row>
    <row r="22" spans="1:13" ht="25.5" x14ac:dyDescent="0.25">
      <c r="A22" s="17"/>
      <c r="B22" s="19">
        <v>3043956</v>
      </c>
      <c r="C22" s="19" t="s">
        <v>375</v>
      </c>
      <c r="D22" s="20">
        <v>0.76469300000000007</v>
      </c>
      <c r="E22" s="21">
        <v>0.8766560000000001</v>
      </c>
      <c r="F22" s="21">
        <f t="shared" si="0"/>
        <v>0.28124215327626734</v>
      </c>
      <c r="G22" s="21">
        <v>0.16098063327626733</v>
      </c>
      <c r="H22" s="21">
        <v>5.6882309999999998E-2</v>
      </c>
      <c r="I22" s="21">
        <v>6.3379210000000005E-2</v>
      </c>
      <c r="J22" s="22">
        <f t="shared" si="1"/>
        <v>0.18363033307964277</v>
      </c>
      <c r="K22" s="22">
        <f t="shared" si="2"/>
        <v>0.24851588682022058</v>
      </c>
      <c r="L22" s="23">
        <f t="shared" si="3"/>
        <v>0.32081244328022313</v>
      </c>
      <c r="M22" s="4"/>
    </row>
    <row r="23" spans="1:13" ht="51" x14ac:dyDescent="0.25">
      <c r="A23" s="17"/>
      <c r="B23" s="19">
        <v>3043958</v>
      </c>
      <c r="C23" s="19" t="s">
        <v>376</v>
      </c>
      <c r="D23" s="20">
        <v>12.939044000000001</v>
      </c>
      <c r="E23" s="21">
        <v>13.246911999999993</v>
      </c>
      <c r="F23" s="21">
        <f t="shared" si="0"/>
        <v>3.6167697475970781</v>
      </c>
      <c r="G23" s="21">
        <v>1.9769617175970779</v>
      </c>
      <c r="H23" s="21">
        <v>0.84918203000000003</v>
      </c>
      <c r="I23" s="21">
        <v>0.79062599999999994</v>
      </c>
      <c r="J23" s="22">
        <f t="shared" si="1"/>
        <v>0.14923943916869675</v>
      </c>
      <c r="K23" s="22">
        <f t="shared" si="2"/>
        <v>0.213343588875436</v>
      </c>
      <c r="L23" s="23">
        <f t="shared" si="3"/>
        <v>0.2730273853708004</v>
      </c>
      <c r="M23" s="4"/>
    </row>
    <row r="24" spans="1:13" ht="38.25" x14ac:dyDescent="0.25">
      <c r="A24" s="17"/>
      <c r="B24" s="19">
        <v>3043959</v>
      </c>
      <c r="C24" s="19" t="s">
        <v>377</v>
      </c>
      <c r="D24" s="20">
        <v>37.323976999999985</v>
      </c>
      <c r="E24" s="21">
        <v>40.280894999999994</v>
      </c>
      <c r="F24" s="21">
        <f t="shared" si="0"/>
        <v>13.552597726828248</v>
      </c>
      <c r="G24" s="21">
        <v>6.520042866828252</v>
      </c>
      <c r="H24" s="21">
        <v>4.2523305199999983</v>
      </c>
      <c r="I24" s="21">
        <v>2.780224339999998</v>
      </c>
      <c r="J24" s="22">
        <f t="shared" si="1"/>
        <v>0.16186439916065054</v>
      </c>
      <c r="K24" s="22">
        <f t="shared" si="2"/>
        <v>0.26743133157364679</v>
      </c>
      <c r="L24" s="23">
        <f t="shared" si="3"/>
        <v>0.33645224930648265</v>
      </c>
      <c r="M24" s="4"/>
    </row>
    <row r="25" spans="1:13" ht="38.25" x14ac:dyDescent="0.25">
      <c r="A25" s="17"/>
      <c r="B25" s="19">
        <v>3043960</v>
      </c>
      <c r="C25" s="19" t="s">
        <v>378</v>
      </c>
      <c r="D25" s="20">
        <v>7.9943360000000006</v>
      </c>
      <c r="E25" s="21">
        <v>8.752950000000002</v>
      </c>
      <c r="F25" s="21">
        <f t="shared" si="0"/>
        <v>2.8024227455648156</v>
      </c>
      <c r="G25" s="21">
        <v>1.6053244955648158</v>
      </c>
      <c r="H25" s="21">
        <v>0.58482838999999998</v>
      </c>
      <c r="I25" s="21">
        <v>0.61226986000000005</v>
      </c>
      <c r="J25" s="22">
        <f t="shared" si="1"/>
        <v>0.18340382334696478</v>
      </c>
      <c r="K25" s="22">
        <f t="shared" si="2"/>
        <v>0.25021882743130203</v>
      </c>
      <c r="L25" s="23">
        <f t="shared" si="3"/>
        <v>0.32016894253535266</v>
      </c>
      <c r="M25" s="4"/>
    </row>
    <row r="26" spans="1:13" ht="25.5" x14ac:dyDescent="0.25">
      <c r="A26" s="17"/>
      <c r="B26" s="19">
        <v>3043961</v>
      </c>
      <c r="C26" s="19" t="s">
        <v>379</v>
      </c>
      <c r="D26" s="20">
        <v>29.001205000000002</v>
      </c>
      <c r="E26" s="21">
        <v>30.277064000000006</v>
      </c>
      <c r="F26" s="21">
        <f t="shared" si="0"/>
        <v>14.101673728321337</v>
      </c>
      <c r="G26" s="21">
        <v>7.9127946283213362</v>
      </c>
      <c r="H26" s="21">
        <v>3.61976809</v>
      </c>
      <c r="I26" s="21">
        <v>2.5691110100000012</v>
      </c>
      <c r="J26" s="22">
        <f t="shared" si="1"/>
        <v>0.26134616712906295</v>
      </c>
      <c r="K26" s="22">
        <f t="shared" si="2"/>
        <v>0.3809009591657016</v>
      </c>
      <c r="L26" s="23">
        <f t="shared" si="3"/>
        <v>0.46575433233292812</v>
      </c>
      <c r="M26" s="4"/>
    </row>
    <row r="27" spans="1:13" ht="38.25" x14ac:dyDescent="0.25">
      <c r="A27" s="17"/>
      <c r="B27" s="19">
        <v>3043968</v>
      </c>
      <c r="C27" s="19" t="s">
        <v>380</v>
      </c>
      <c r="D27" s="20">
        <v>19.861280000000001</v>
      </c>
      <c r="E27" s="21">
        <v>24.166910999999988</v>
      </c>
      <c r="F27" s="21">
        <f t="shared" si="0"/>
        <v>9.1179966488862174</v>
      </c>
      <c r="G27" s="21">
        <v>5.651191728886217</v>
      </c>
      <c r="H27" s="21">
        <v>1.9908102200000004</v>
      </c>
      <c r="I27" s="21">
        <v>1.4759947</v>
      </c>
      <c r="J27" s="22">
        <f t="shared" si="1"/>
        <v>0.23384005216414377</v>
      </c>
      <c r="K27" s="22">
        <f t="shared" si="2"/>
        <v>0.3162175732300343</v>
      </c>
      <c r="L27" s="23">
        <f t="shared" si="3"/>
        <v>0.37729259849908919</v>
      </c>
      <c r="M27" s="4"/>
    </row>
    <row r="28" spans="1:13" ht="38.25" x14ac:dyDescent="0.25">
      <c r="A28" s="17"/>
      <c r="B28" s="19">
        <v>3043969</v>
      </c>
      <c r="C28" s="19" t="s">
        <v>381</v>
      </c>
      <c r="D28" s="20">
        <v>87.953304999999986</v>
      </c>
      <c r="E28" s="21">
        <v>100.41372699999994</v>
      </c>
      <c r="F28" s="21">
        <f t="shared" si="0"/>
        <v>44.208687908568322</v>
      </c>
      <c r="G28" s="21">
        <v>18.914751378568326</v>
      </c>
      <c r="H28" s="21">
        <v>17.144896799999998</v>
      </c>
      <c r="I28" s="21">
        <v>8.1490397299999984</v>
      </c>
      <c r="J28" s="22">
        <f t="shared" si="1"/>
        <v>0.18836818375009959</v>
      </c>
      <c r="K28" s="22">
        <f t="shared" si="2"/>
        <v>0.35911074367918189</v>
      </c>
      <c r="L28" s="23">
        <f t="shared" si="3"/>
        <v>0.44026538232734208</v>
      </c>
      <c r="M28" s="4"/>
    </row>
    <row r="29" spans="1:13" ht="38.25" x14ac:dyDescent="0.25">
      <c r="A29" s="17"/>
      <c r="B29" s="19">
        <v>3043970</v>
      </c>
      <c r="C29" s="19" t="s">
        <v>382</v>
      </c>
      <c r="D29" s="20">
        <v>10.474660000000002</v>
      </c>
      <c r="E29" s="21">
        <v>11.255049999999997</v>
      </c>
      <c r="F29" s="21">
        <f t="shared" si="0"/>
        <v>4.3952125014106809</v>
      </c>
      <c r="G29" s="21">
        <v>2.2680769214106817</v>
      </c>
      <c r="H29" s="21">
        <v>1.3789483399999993</v>
      </c>
      <c r="I29" s="21">
        <v>0.74818724000000003</v>
      </c>
      <c r="J29" s="22">
        <f t="shared" si="1"/>
        <v>0.20151637899526723</v>
      </c>
      <c r="K29" s="22">
        <f t="shared" si="2"/>
        <v>0.32403456771943989</v>
      </c>
      <c r="L29" s="23">
        <f t="shared" si="3"/>
        <v>0.39051025996425442</v>
      </c>
      <c r="M29" s="4"/>
    </row>
    <row r="30" spans="1:13" ht="51" x14ac:dyDescent="0.25">
      <c r="A30" s="17"/>
      <c r="B30" s="19">
        <v>3043971</v>
      </c>
      <c r="C30" s="19" t="s">
        <v>383</v>
      </c>
      <c r="D30" s="20">
        <v>7.6804440000000005</v>
      </c>
      <c r="E30" s="21">
        <v>8.6823530000000027</v>
      </c>
      <c r="F30" s="21">
        <f t="shared" si="0"/>
        <v>3.1035172466906684</v>
      </c>
      <c r="G30" s="21">
        <v>1.8018693866906688</v>
      </c>
      <c r="H30" s="21">
        <v>0.65535492999999989</v>
      </c>
      <c r="I30" s="21">
        <v>0.64629292999999999</v>
      </c>
      <c r="J30" s="22">
        <f t="shared" si="1"/>
        <v>0.20753238052987114</v>
      </c>
      <c r="K30" s="22">
        <f t="shared" si="2"/>
        <v>0.2830136388938192</v>
      </c>
      <c r="L30" s="23">
        <f t="shared" si="3"/>
        <v>0.35745117097757573</v>
      </c>
      <c r="M30" s="4"/>
    </row>
    <row r="31" spans="1:13" ht="51" x14ac:dyDescent="0.25">
      <c r="A31" s="17"/>
      <c r="B31" s="19">
        <v>3043972</v>
      </c>
      <c r="C31" s="19" t="s">
        <v>384</v>
      </c>
      <c r="D31" s="20">
        <v>12.518918999999997</v>
      </c>
      <c r="E31" s="21">
        <v>14.466709999999994</v>
      </c>
      <c r="F31" s="21">
        <f t="shared" si="0"/>
        <v>7.5536040715476043</v>
      </c>
      <c r="G31" s="21">
        <v>5.8727300315476043</v>
      </c>
      <c r="H31" s="21">
        <v>0.64435878000000002</v>
      </c>
      <c r="I31" s="21">
        <v>1.03651526</v>
      </c>
      <c r="J31" s="22">
        <f t="shared" si="1"/>
        <v>0.40594786454885784</v>
      </c>
      <c r="K31" s="22">
        <f t="shared" si="2"/>
        <v>0.4504886606248143</v>
      </c>
      <c r="L31" s="23">
        <f t="shared" si="3"/>
        <v>0.52213696628657158</v>
      </c>
      <c r="M31" s="4"/>
    </row>
    <row r="32" spans="1:13" ht="25.5" x14ac:dyDescent="0.25">
      <c r="A32" s="17"/>
      <c r="B32" s="19">
        <v>3043974</v>
      </c>
      <c r="C32" s="19" t="s">
        <v>385</v>
      </c>
      <c r="D32" s="20">
        <v>26.551263000000006</v>
      </c>
      <c r="E32" s="21">
        <v>27.377131000000002</v>
      </c>
      <c r="F32" s="21">
        <f t="shared" si="0"/>
        <v>20.515716602054887</v>
      </c>
      <c r="G32" s="21">
        <v>1.4822314820548854</v>
      </c>
      <c r="H32" s="21">
        <v>1.5236739999999998</v>
      </c>
      <c r="I32" s="21">
        <v>17.509811120000002</v>
      </c>
      <c r="J32" s="22">
        <f t="shared" si="1"/>
        <v>5.4141227656575308E-2</v>
      </c>
      <c r="K32" s="22">
        <f t="shared" si="2"/>
        <v>0.10979621940863288</v>
      </c>
      <c r="L32" s="23">
        <f t="shared" si="3"/>
        <v>0.74937423508894652</v>
      </c>
      <c r="M32" s="4"/>
    </row>
    <row r="33" spans="1:13" ht="15.75" thickBot="1" x14ac:dyDescent="0.3">
      <c r="A33" s="41" t="s">
        <v>293</v>
      </c>
      <c r="B33" s="43"/>
      <c r="C33" s="43"/>
      <c r="D33" s="44">
        <f ca="1">OFFSET(D33,-MATCH("PROYECTOS",$A$8:$A$50,0)-1,0)-(OFFSET(D33,-MATCH("PROYECTOS",$A$8:$A$50,0),0))</f>
        <v>4.1518419999998741</v>
      </c>
      <c r="E33" s="45">
        <f t="shared" ref="E33:I33" ca="1" si="4">OFFSET(E33,-MATCH("PROYECTOS",$A$8:$A$50,0)-1,0)-(OFFSET(E33,-MATCH("PROYECTOS",$A$8:$A$50,0),0))</f>
        <v>2.5677220000000034</v>
      </c>
      <c r="F33" s="45">
        <f t="shared" ca="1" si="4"/>
        <v>0.33803418969205268</v>
      </c>
      <c r="G33" s="45">
        <f t="shared" ca="1" si="4"/>
        <v>1.1211999692037011E-2</v>
      </c>
      <c r="H33" s="45">
        <f t="shared" ca="1" si="4"/>
        <v>0.24851382000002076</v>
      </c>
      <c r="I33" s="45">
        <f t="shared" ca="1" si="4"/>
        <v>7.8308370000002014E-2</v>
      </c>
      <c r="J33" s="46">
        <f t="shared" ca="1" si="1"/>
        <v>4.3665161929667606E-3</v>
      </c>
      <c r="K33" s="46">
        <f t="shared" ca="1" si="2"/>
        <v>0.10115028795642886</v>
      </c>
      <c r="L33" s="47">
        <f t="shared" ca="1" si="3"/>
        <v>0.13164750299762176</v>
      </c>
      <c r="M33" s="4"/>
    </row>
    <row r="34" spans="1:13" ht="15.75" thickBot="1" x14ac:dyDescent="0.3"/>
    <row r="35" spans="1:13" ht="15.75" thickBot="1" x14ac:dyDescent="0.3">
      <c r="A35" s="87" t="s">
        <v>315</v>
      </c>
      <c r="B35" s="88"/>
      <c r="C35" s="88"/>
      <c r="D35" s="89"/>
    </row>
    <row r="36" spans="1:13" ht="15.75" thickBot="1" x14ac:dyDescent="0.3">
      <c r="A36" s="1" t="s">
        <v>398</v>
      </c>
    </row>
    <row r="37" spans="1:13" ht="45" customHeight="1" x14ac:dyDescent="0.25">
      <c r="A37" s="80" t="s">
        <v>317</v>
      </c>
      <c r="B37" s="81"/>
      <c r="C37" s="81"/>
      <c r="D37" s="92" t="s">
        <v>318</v>
      </c>
    </row>
    <row r="38" spans="1:13" ht="15.75" thickBot="1" x14ac:dyDescent="0.3">
      <c r="A38" s="90"/>
      <c r="B38" s="91"/>
      <c r="C38" s="91"/>
      <c r="D38" s="93"/>
    </row>
    <row r="39" spans="1:13" ht="25.5" x14ac:dyDescent="0.25">
      <c r="A39" s="17"/>
      <c r="B39" s="19">
        <v>3000614</v>
      </c>
      <c r="C39" s="19" t="s">
        <v>364</v>
      </c>
      <c r="D39" s="23">
        <v>0.25527832280562252</v>
      </c>
    </row>
    <row r="40" spans="1:13" ht="25.5" x14ac:dyDescent="0.25">
      <c r="A40" s="17"/>
      <c r="B40" s="19">
        <v>3000669</v>
      </c>
      <c r="C40" s="19" t="s">
        <v>367</v>
      </c>
      <c r="D40" s="23">
        <v>8.2826023763160991E-2</v>
      </c>
    </row>
    <row r="41" spans="1:13" ht="51" x14ac:dyDescent="0.25">
      <c r="A41" s="17"/>
      <c r="B41" s="19">
        <v>3000672</v>
      </c>
      <c r="C41" s="19" t="s">
        <v>368</v>
      </c>
      <c r="D41" s="23">
        <v>0.27693527023252185</v>
      </c>
    </row>
    <row r="42" spans="1:13" ht="51" x14ac:dyDescent="0.25">
      <c r="A42" s="17"/>
      <c r="B42" s="19">
        <v>3000673</v>
      </c>
      <c r="C42" s="19" t="s">
        <v>369</v>
      </c>
      <c r="D42" s="23">
        <v>0.2930191698055602</v>
      </c>
    </row>
    <row r="43" spans="1:13" ht="51.75" thickBot="1" x14ac:dyDescent="0.3">
      <c r="A43" s="24"/>
      <c r="B43" s="26">
        <v>3043958</v>
      </c>
      <c r="C43" s="26" t="s">
        <v>376</v>
      </c>
      <c r="D43" s="30">
        <v>0.2730273853708004</v>
      </c>
    </row>
  </sheetData>
  <mergeCells count="10">
    <mergeCell ref="A35:D35"/>
    <mergeCell ref="A37:C38"/>
    <mergeCell ref="D37:D3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E15" sqref="E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72</v>
      </c>
      <c r="B1" s="49" t="s">
        <v>44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1171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131.39445799999999</v>
      </c>
      <c r="I6" s="14">
        <v>211.893663</v>
      </c>
      <c r="J6" s="14">
        <v>90.111140080337435</v>
      </c>
      <c r="K6" s="14">
        <v>69.370043680337432</v>
      </c>
      <c r="L6" s="14">
        <v>9.5068481899999995</v>
      </c>
      <c r="M6" s="14">
        <v>11.234248210000001</v>
      </c>
      <c r="N6" s="15">
        <v>0.32738139828342783</v>
      </c>
      <c r="O6" s="15">
        <v>0.37224752620533741</v>
      </c>
      <c r="P6" s="16">
        <v>0.42526585648924026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SUM(H8:OFFSET(H6,MATCH("PROYECTOS",$A$8:$A$17,0),0))</f>
        <v>127.17002700000002</v>
      </c>
      <c r="I7" s="38">
        <f ca="1">SUM(I8:OFFSET(I6,MATCH("PROYECTOS",$A$8:$A$17,0),0))</f>
        <v>157.285842</v>
      </c>
      <c r="J7" s="38">
        <f ca="1">SUM(J8:OFFSET(J6,MATCH("PROYECTOS",$A$8:$A$17,0),0))</f>
        <v>78.373212525686469</v>
      </c>
      <c r="K7" s="38">
        <f ca="1">SUM(K8:OFFSET(K6,MATCH("PROYECTOS",$A$8:$A$17,0),0))</f>
        <v>65.342232415686468</v>
      </c>
      <c r="L7" s="38">
        <f ca="1">SUM(L8:OFFSET(L6,MATCH("PROYECTOS",$A$8:$A$17,0),0))</f>
        <v>5.8618880200000003</v>
      </c>
      <c r="M7" s="38">
        <f ca="1">SUM(M8:OFFSET(M6,MATCH("PROYECTOS",$A$8:$A$17,0),0))</f>
        <v>7.1690920899999995</v>
      </c>
      <c r="N7" s="39">
        <f ca="1">IFERROR(K7/I7,0)</f>
        <v>0.4154361993731544</v>
      </c>
      <c r="O7" s="39">
        <f ca="1">IFERROR(SUM(K7,L7)/I7,0)</f>
        <v>0.45270521192674457</v>
      </c>
      <c r="P7" s="40">
        <f ca="1">IFERROR(SUM(K7,L7,M7)/I7,0)</f>
        <v>0.49828523361744442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12.743838</v>
      </c>
      <c r="I8" s="21">
        <v>11.974821999999998</v>
      </c>
      <c r="J8" s="21">
        <f t="shared" ref="J8:J16" si="0">SUM(K8,L8,M8)</f>
        <v>2.5197590212738472</v>
      </c>
      <c r="K8" s="21">
        <v>1.5323563512738474</v>
      </c>
      <c r="L8" s="21">
        <v>0.48704203999999995</v>
      </c>
      <c r="M8" s="21">
        <v>0.50036062999999997</v>
      </c>
      <c r="N8" s="22">
        <f t="shared" ref="N8:N17" si="1">IFERROR(K8/I8,0)</f>
        <v>0.12796485419773651</v>
      </c>
      <c r="O8" s="22">
        <f t="shared" ref="O8:O17" si="2">IFERROR(SUM(K8,L8)/I8,0)</f>
        <v>0.16863702786344947</v>
      </c>
      <c r="P8" s="23">
        <f t="shared" ref="P8:P17" si="3">IFERROR(SUM(K8,L8,M8)/I8,0)</f>
        <v>0.21042141764394057</v>
      </c>
      <c r="Q8" s="70">
        <v>3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5001253</v>
      </c>
      <c r="C9" s="19" t="s">
        <v>868</v>
      </c>
      <c r="D9" s="68">
        <v>3000001</v>
      </c>
      <c r="E9" s="19" t="s">
        <v>275</v>
      </c>
      <c r="F9" s="69">
        <v>177</v>
      </c>
      <c r="G9" s="19" t="s">
        <v>880</v>
      </c>
      <c r="H9" s="20">
        <v>55.973137999999999</v>
      </c>
      <c r="I9" s="21">
        <v>55.973137999999999</v>
      </c>
      <c r="J9" s="21">
        <f t="shared" si="0"/>
        <v>48.312020669448856</v>
      </c>
      <c r="K9" s="21">
        <v>47.904882669448853</v>
      </c>
      <c r="L9" s="21">
        <v>0.407138</v>
      </c>
      <c r="M9" s="21">
        <v>0</v>
      </c>
      <c r="N9" s="22">
        <f t="shared" si="1"/>
        <v>0.85585486862374682</v>
      </c>
      <c r="O9" s="22">
        <f t="shared" si="2"/>
        <v>0.86312867914335722</v>
      </c>
      <c r="P9" s="23">
        <f t="shared" si="3"/>
        <v>0.86312867914335722</v>
      </c>
      <c r="Q9" s="70">
        <v>35</v>
      </c>
      <c r="R9" s="21">
        <v>0</v>
      </c>
      <c r="S9" s="23">
        <f t="shared" ref="S9:S16" si="4">IFERROR(R9/Q9,0)</f>
        <v>0</v>
      </c>
    </row>
    <row r="10" spans="1:19" ht="25.5" x14ac:dyDescent="0.25">
      <c r="A10" s="17"/>
      <c r="B10" s="19">
        <v>5001254</v>
      </c>
      <c r="C10" s="19" t="s">
        <v>869</v>
      </c>
      <c r="D10" s="68">
        <v>3000001</v>
      </c>
      <c r="E10" s="19" t="s">
        <v>275</v>
      </c>
      <c r="F10" s="69">
        <v>177</v>
      </c>
      <c r="G10" s="19" t="s">
        <v>880</v>
      </c>
      <c r="H10" s="20">
        <v>10.499515000000001</v>
      </c>
      <c r="I10" s="21">
        <v>10.499515000000001</v>
      </c>
      <c r="J10" s="21">
        <f t="shared" si="0"/>
        <v>10.189515113830566</v>
      </c>
      <c r="K10" s="21">
        <v>9.1895151138305664</v>
      </c>
      <c r="L10" s="21">
        <v>0</v>
      </c>
      <c r="M10" s="21">
        <v>1</v>
      </c>
      <c r="N10" s="22">
        <f t="shared" si="1"/>
        <v>0.87523234300161157</v>
      </c>
      <c r="O10" s="22">
        <f t="shared" si="2"/>
        <v>0.87523234300161157</v>
      </c>
      <c r="P10" s="23">
        <f t="shared" si="3"/>
        <v>0.97047483753588293</v>
      </c>
      <c r="Q10" s="70">
        <v>10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5004289</v>
      </c>
      <c r="C11" s="19" t="s">
        <v>1173</v>
      </c>
      <c r="D11" s="68">
        <v>3000568</v>
      </c>
      <c r="E11" s="19" t="s">
        <v>1172</v>
      </c>
      <c r="F11" s="69">
        <v>110</v>
      </c>
      <c r="G11" s="19" t="s">
        <v>927</v>
      </c>
      <c r="H11" s="20">
        <v>13.738949999999999</v>
      </c>
      <c r="I11" s="21">
        <v>18.621364</v>
      </c>
      <c r="J11" s="21">
        <f t="shared" si="0"/>
        <v>5.3955098381076905</v>
      </c>
      <c r="K11" s="21">
        <v>1.7896813281076902</v>
      </c>
      <c r="L11" s="21">
        <v>2.0102795900000001</v>
      </c>
      <c r="M11" s="21">
        <v>1.5955489199999999</v>
      </c>
      <c r="N11" s="22">
        <f t="shared" si="1"/>
        <v>9.6109035197834605E-2</v>
      </c>
      <c r="O11" s="22">
        <f t="shared" si="2"/>
        <v>0.2040645850705507</v>
      </c>
      <c r="P11" s="23">
        <f t="shared" si="3"/>
        <v>0.2897483684926459</v>
      </c>
      <c r="Q11" s="70">
        <v>7201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5004290</v>
      </c>
      <c r="C12" s="19" t="s">
        <v>1174</v>
      </c>
      <c r="D12" s="68">
        <v>3000568</v>
      </c>
      <c r="E12" s="19" t="s">
        <v>1172</v>
      </c>
      <c r="F12" s="69">
        <v>67</v>
      </c>
      <c r="G12" s="19" t="s">
        <v>1011</v>
      </c>
      <c r="H12" s="20">
        <v>0</v>
      </c>
      <c r="I12" s="21">
        <v>6.8524289999999999</v>
      </c>
      <c r="J12" s="21">
        <f t="shared" si="0"/>
        <v>0.43347202145895225</v>
      </c>
      <c r="K12" s="21">
        <v>0.10958396145895222</v>
      </c>
      <c r="L12" s="21">
        <v>1.5015790000000001E-2</v>
      </c>
      <c r="M12" s="21">
        <v>0.30887227</v>
      </c>
      <c r="N12" s="22">
        <f t="shared" si="1"/>
        <v>1.5991987871593009E-2</v>
      </c>
      <c r="O12" s="22">
        <f t="shared" si="2"/>
        <v>1.8183296967973286E-2</v>
      </c>
      <c r="P12" s="23">
        <f t="shared" si="3"/>
        <v>6.3258155824591877E-2</v>
      </c>
      <c r="Q12" s="70">
        <v>115.80499999999999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5004291</v>
      </c>
      <c r="C13" s="19" t="s">
        <v>1175</v>
      </c>
      <c r="D13" s="68">
        <v>3000568</v>
      </c>
      <c r="E13" s="19" t="s">
        <v>1172</v>
      </c>
      <c r="F13" s="69">
        <v>86</v>
      </c>
      <c r="G13" s="19" t="s">
        <v>500</v>
      </c>
      <c r="H13" s="20">
        <v>1.3726</v>
      </c>
      <c r="I13" s="21">
        <v>9.8668560000000003</v>
      </c>
      <c r="J13" s="21">
        <f t="shared" si="0"/>
        <v>2.0556544008414877</v>
      </c>
      <c r="K13" s="21">
        <v>0.79522445084148785</v>
      </c>
      <c r="L13" s="21">
        <v>0.42411847999999996</v>
      </c>
      <c r="M13" s="21">
        <v>0.83631146999999995</v>
      </c>
      <c r="N13" s="22">
        <f t="shared" si="1"/>
        <v>8.0595526157621819E-2</v>
      </c>
      <c r="O13" s="22">
        <f t="shared" si="2"/>
        <v>0.12357968240759648</v>
      </c>
      <c r="P13" s="23">
        <f t="shared" si="3"/>
        <v>0.20833935357336597</v>
      </c>
      <c r="Q13" s="70">
        <v>2227.3709999999996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5004292</v>
      </c>
      <c r="C14" s="19" t="s">
        <v>1176</v>
      </c>
      <c r="D14" s="68">
        <v>3000568</v>
      </c>
      <c r="E14" s="19" t="s">
        <v>1172</v>
      </c>
      <c r="F14" s="69">
        <v>56</v>
      </c>
      <c r="G14" s="19" t="s">
        <v>419</v>
      </c>
      <c r="H14" s="20">
        <v>25.068235999999999</v>
      </c>
      <c r="I14" s="21">
        <v>33.685299000000001</v>
      </c>
      <c r="J14" s="21">
        <f t="shared" si="0"/>
        <v>7.6612107617882312</v>
      </c>
      <c r="K14" s="21">
        <v>3.4843415317882318</v>
      </c>
      <c r="L14" s="21">
        <v>2.0290522099999997</v>
      </c>
      <c r="M14" s="21">
        <v>2.1478170199999997</v>
      </c>
      <c r="N14" s="22">
        <f t="shared" si="1"/>
        <v>0.1034380467214565</v>
      </c>
      <c r="O14" s="22">
        <f t="shared" si="2"/>
        <v>0.16367358775079394</v>
      </c>
      <c r="P14" s="23">
        <f t="shared" si="3"/>
        <v>0.22743484514678736</v>
      </c>
      <c r="Q14" s="70">
        <v>1960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5004293</v>
      </c>
      <c r="C15" s="19" t="s">
        <v>1177</v>
      </c>
      <c r="D15" s="68">
        <v>3000568</v>
      </c>
      <c r="E15" s="19" t="s">
        <v>1172</v>
      </c>
      <c r="F15" s="69">
        <v>194</v>
      </c>
      <c r="G15" s="19" t="s">
        <v>1179</v>
      </c>
      <c r="H15" s="20">
        <v>0.57375000000000009</v>
      </c>
      <c r="I15" s="21">
        <v>1.3943760000000001</v>
      </c>
      <c r="J15" s="21">
        <f t="shared" si="0"/>
        <v>0.33713834057864911</v>
      </c>
      <c r="K15" s="21">
        <v>3.8698180578649044E-2</v>
      </c>
      <c r="L15" s="21">
        <v>0.10607871000000001</v>
      </c>
      <c r="M15" s="21">
        <v>0.19236145000000004</v>
      </c>
      <c r="N15" s="22">
        <f t="shared" si="1"/>
        <v>2.7753045504691019E-2</v>
      </c>
      <c r="O15" s="22">
        <f t="shared" si="2"/>
        <v>0.10382916127260441</v>
      </c>
      <c r="P15" s="23">
        <f t="shared" si="3"/>
        <v>0.24178438281973377</v>
      </c>
      <c r="Q15" s="70">
        <v>7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5004294</v>
      </c>
      <c r="C16" s="19" t="s">
        <v>1178</v>
      </c>
      <c r="D16" s="68">
        <v>3000568</v>
      </c>
      <c r="E16" s="19" t="s">
        <v>1172</v>
      </c>
      <c r="F16" s="69">
        <v>86</v>
      </c>
      <c r="G16" s="19" t="s">
        <v>500</v>
      </c>
      <c r="H16" s="20">
        <v>7.2000000000000011</v>
      </c>
      <c r="I16" s="21">
        <v>8.4180430000000008</v>
      </c>
      <c r="J16" s="21">
        <f t="shared" si="0"/>
        <v>1.4689323583581932</v>
      </c>
      <c r="K16" s="21">
        <v>0.49794882835819332</v>
      </c>
      <c r="L16" s="21">
        <v>0.38316319999999993</v>
      </c>
      <c r="M16" s="21">
        <v>0.58782033</v>
      </c>
      <c r="N16" s="22">
        <f t="shared" si="1"/>
        <v>5.9152564124249934E-2</v>
      </c>
      <c r="O16" s="22">
        <f t="shared" si="2"/>
        <v>0.10466946157891961</v>
      </c>
      <c r="P16" s="23">
        <f t="shared" si="3"/>
        <v>0.17449808207895745</v>
      </c>
      <c r="Q16" s="70">
        <v>15085</v>
      </c>
      <c r="R16" s="21">
        <v>0</v>
      </c>
      <c r="S16" s="23">
        <f t="shared" si="4"/>
        <v>0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t="shared" ref="H17:M17" ca="1" si="5">OFFSET(H17,-MATCH("PROYECTOS",$A$8:$A$17,0)-1,0)-(OFFSET(H17,-MATCH("PROYECTOS",$A$8:$A$17,0),0))</f>
        <v>4.2244309999999672</v>
      </c>
      <c r="I17" s="45">
        <f t="shared" ca="1" si="5"/>
        <v>54.607821000000001</v>
      </c>
      <c r="J17" s="45">
        <f t="shared" ca="1" si="5"/>
        <v>11.737927554650966</v>
      </c>
      <c r="K17" s="45">
        <f t="shared" ca="1" si="5"/>
        <v>4.0278112646509641</v>
      </c>
      <c r="L17" s="45">
        <f t="shared" ca="1" si="5"/>
        <v>3.6449601699999992</v>
      </c>
      <c r="M17" s="45">
        <f t="shared" ca="1" si="5"/>
        <v>4.065156120000001</v>
      </c>
      <c r="N17" s="46">
        <f t="shared" ca="1" si="1"/>
        <v>7.375887173104681E-2</v>
      </c>
      <c r="O17" s="46">
        <f t="shared" ca="1" si="2"/>
        <v>0.14050682290822342</v>
      </c>
      <c r="P17" s="47">
        <f t="shared" ca="1" si="3"/>
        <v>0.2149495683896811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73</v>
      </c>
      <c r="B1" s="50" t="s">
        <v>45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1182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63.919644000000005</v>
      </c>
      <c r="E6" s="14">
        <v>131.67654400000001</v>
      </c>
      <c r="F6" s="14">
        <v>48.348631187500473</v>
      </c>
      <c r="G6" s="14">
        <v>12.343039587500471</v>
      </c>
      <c r="H6" s="14">
        <v>4.8413780300000004</v>
      </c>
      <c r="I6" s="14">
        <v>31.164213570000001</v>
      </c>
      <c r="J6" s="15">
        <v>9.37375724829205E-2</v>
      </c>
      <c r="K6" s="15">
        <v>0.13050477401275409</v>
      </c>
      <c r="L6" s="16">
        <v>0.3671772490285018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63.509644000000002</v>
      </c>
      <c r="E7" s="38">
        <f ca="1">SUM(E8:OFFSET(E6,MATCH("GOBIERNOS REGIONALES",$A$8:$A$50,0),0))</f>
        <v>63.52208899999998</v>
      </c>
      <c r="F7" s="38">
        <f ca="1">SUM(F8:OFFSET(F6,MATCH("GOBIERNOS REGIONALES",$A$8:$A$50,0),0))</f>
        <v>32.020099227872073</v>
      </c>
      <c r="G7" s="38">
        <f ca="1">SUM(G8:OFFSET(G6,MATCH("GOBIERNOS REGIONALES",$A$8:$A$50,0),0))</f>
        <v>3.2454292778720628</v>
      </c>
      <c r="H7" s="38">
        <f ca="1">SUM(H8:OFFSET(H6,MATCH("GOBIERNOS REGIONALES",$A$8:$A$50,0),0))</f>
        <v>1.1548865700000002</v>
      </c>
      <c r="I7" s="38">
        <f ca="1">SUM(I8:OFFSET(I6,MATCH("GOBIERNOS REGIONALES",$A$8:$A$50,0),0))</f>
        <v>27.619783380000008</v>
      </c>
      <c r="J7" s="39">
        <f ca="1">IFERROR(G7/E7,0)</f>
        <v>5.1091349937689608E-2</v>
      </c>
      <c r="K7" s="39">
        <f ca="1">IFERROR(SUM(G7,H7)/E7,0)</f>
        <v>6.9272215651976818E-2</v>
      </c>
      <c r="L7" s="40">
        <f ca="1">IFERROR(SUM(G7,H7,I7)/E7,0)</f>
        <v>0.50407818338392618</v>
      </c>
      <c r="M7" s="4"/>
    </row>
    <row r="8" spans="1:13" ht="25.5" x14ac:dyDescent="0.25">
      <c r="A8" s="17"/>
      <c r="B8" s="18">
        <v>12</v>
      </c>
      <c r="C8" s="19" t="s">
        <v>113</v>
      </c>
      <c r="D8" s="20">
        <v>63.509644000000002</v>
      </c>
      <c r="E8" s="21">
        <v>63.52208899999998</v>
      </c>
      <c r="F8" s="21">
        <f t="shared" ref="F8:F12" si="0">SUM(G8,H8,I8)</f>
        <v>32.020099227872073</v>
      </c>
      <c r="G8" s="21">
        <v>3.2454292778720628</v>
      </c>
      <c r="H8" s="21">
        <v>1.1548865700000002</v>
      </c>
      <c r="I8" s="21">
        <v>27.619783380000008</v>
      </c>
      <c r="J8" s="22">
        <f t="shared" ref="J8:J12" si="1">IFERROR(G8/E8,0)</f>
        <v>5.1091349937689608E-2</v>
      </c>
      <c r="K8" s="22">
        <f t="shared" ref="K8:K12" si="2">IFERROR(SUM(G8,H8)/E8,0)</f>
        <v>6.9272215651976818E-2</v>
      </c>
      <c r="L8" s="23">
        <f t="shared" ref="L8:L12" si="3">IFERROR(SUM(G8,H8,I8)/E8,0)</f>
        <v>0.50407818338392618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0.53866700000000001</v>
      </c>
      <c r="F9" s="38">
        <f ca="1">SUM(F10:OFFSET(F8,(MATCH("GOBIERNOS LOCALES",$A$8:$A$50,0)-MATCH("GOBIERNOS REGIONALES",$A$8:$A$50,0)),0))</f>
        <v>0.21116827000000002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2.53331E-3</v>
      </c>
      <c r="I9" s="38">
        <f ca="1">SUM(I10:OFFSET(I8,(MATCH("GOBIERNOS LOCALES",$A$8:$A$50,0)-MATCH("GOBIERNOS REGIONALES",$A$8:$A$50,0)),0))</f>
        <v>0.20863496000000001</v>
      </c>
      <c r="J9" s="39">
        <f t="shared" ca="1" si="1"/>
        <v>0</v>
      </c>
      <c r="K9" s="39">
        <f t="shared" ca="1" si="2"/>
        <v>4.7029240699727288E-3</v>
      </c>
      <c r="L9" s="40">
        <f t="shared" ca="1" si="3"/>
        <v>0.39202006063115064</v>
      </c>
      <c r="M9" s="4"/>
    </row>
    <row r="10" spans="1:13" x14ac:dyDescent="0.25">
      <c r="A10" s="17"/>
      <c r="B10" s="18">
        <v>448</v>
      </c>
      <c r="C10" s="19" t="s">
        <v>214</v>
      </c>
      <c r="D10" s="20">
        <v>0</v>
      </c>
      <c r="E10" s="21">
        <v>1.7221999999999998E-2</v>
      </c>
      <c r="F10" s="21">
        <f t="shared" si="0"/>
        <v>8.6349600000000006E-3</v>
      </c>
      <c r="G10" s="21">
        <v>0</v>
      </c>
      <c r="H10" s="21">
        <v>0</v>
      </c>
      <c r="I10" s="21">
        <v>8.6349600000000006E-3</v>
      </c>
      <c r="J10" s="22">
        <f t="shared" si="1"/>
        <v>0</v>
      </c>
      <c r="K10" s="22">
        <f t="shared" si="2"/>
        <v>0</v>
      </c>
      <c r="L10" s="23">
        <f t="shared" si="3"/>
        <v>0.50139124375798405</v>
      </c>
      <c r="M10" s="4"/>
    </row>
    <row r="11" spans="1:13" x14ac:dyDescent="0.25">
      <c r="A11" s="17"/>
      <c r="B11" s="18">
        <v>453</v>
      </c>
      <c r="C11" s="19" t="s">
        <v>219</v>
      </c>
      <c r="D11" s="20">
        <v>0</v>
      </c>
      <c r="E11" s="21">
        <v>0.52144500000000005</v>
      </c>
      <c r="F11" s="21">
        <f t="shared" si="0"/>
        <v>0.20253331000000002</v>
      </c>
      <c r="G11" s="21">
        <v>0</v>
      </c>
      <c r="H11" s="21">
        <v>2.53331E-3</v>
      </c>
      <c r="I11" s="21">
        <v>0.2</v>
      </c>
      <c r="J11" s="22">
        <f t="shared" si="1"/>
        <v>0</v>
      </c>
      <c r="K11" s="22">
        <f t="shared" si="2"/>
        <v>4.8582496715856892E-3</v>
      </c>
      <c r="L11" s="23">
        <f t="shared" si="3"/>
        <v>0.38840780906902933</v>
      </c>
      <c r="M11" s="4"/>
    </row>
    <row r="12" spans="1:13" ht="15.75" thickBot="1" x14ac:dyDescent="0.3">
      <c r="A12" s="41" t="s">
        <v>232</v>
      </c>
      <c r="B12" s="58"/>
      <c r="C12" s="43"/>
      <c r="D12" s="44">
        <v>0.41</v>
      </c>
      <c r="E12" s="45">
        <v>67.615788000000094</v>
      </c>
      <c r="F12" s="45">
        <f t="shared" si="0"/>
        <v>16.117363689628409</v>
      </c>
      <c r="G12" s="45">
        <v>9.0976103096284078</v>
      </c>
      <c r="H12" s="45">
        <v>3.6839581499999978</v>
      </c>
      <c r="I12" s="45">
        <v>3.3357952300000009</v>
      </c>
      <c r="J12" s="46">
        <f t="shared" si="1"/>
        <v>0.13454861029835805</v>
      </c>
      <c r="K12" s="46">
        <f t="shared" si="2"/>
        <v>0.18903230795192963</v>
      </c>
      <c r="L12" s="47">
        <f t="shared" si="3"/>
        <v>0.23836686913459304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73</v>
      </c>
      <c r="B1" s="51" t="s">
        <v>45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1183</v>
      </c>
      <c r="N2" s="72" t="s">
        <v>1189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63.919644000000005</v>
      </c>
      <c r="E6" s="14">
        <f ca="1">SUM(E7:OFFSET(E7,50,0))</f>
        <v>131.67654400000001</v>
      </c>
      <c r="F6" s="14">
        <f ca="1">SUM(F7:OFFSET(F7,50,0))</f>
        <v>48.348631187500473</v>
      </c>
      <c r="G6" s="14">
        <f ca="1">SUM(G7:OFFSET(G7,50,0))</f>
        <v>12.343039587500471</v>
      </c>
      <c r="H6" s="14">
        <f ca="1">SUM(H7:OFFSET(H7,50,0))</f>
        <v>4.8413780300000004</v>
      </c>
      <c r="I6" s="14">
        <f ca="1">SUM(I7:OFFSET(I7,50,0))</f>
        <v>31.164213570000001</v>
      </c>
      <c r="J6" s="15">
        <f ca="1">IFERROR(G6/E6,0)</f>
        <v>9.37375724829205E-2</v>
      </c>
      <c r="K6" s="15">
        <f ca="1">IFERROR(SUM(G6,H6)/E6,0)</f>
        <v>0.13050477401275409</v>
      </c>
      <c r="L6" s="16">
        <f ca="1">IFERROR(SUM(G6,H6,I6)/E6,0)</f>
        <v>0.3671772490285018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0.90495800000000004</v>
      </c>
      <c r="E7" s="21">
        <v>1.292394</v>
      </c>
      <c r="F7" s="21">
        <f t="shared" ref="F7:F31" si="0">SUM(G7,H7,I7)</f>
        <v>0.85533023999419999</v>
      </c>
      <c r="G7" s="21">
        <v>0.3742501899941999</v>
      </c>
      <c r="H7" s="21">
        <v>0.18746558000000002</v>
      </c>
      <c r="I7" s="21">
        <v>0.29361447000000002</v>
      </c>
      <c r="J7" s="22">
        <f t="shared" ref="J7:J31" si="1">IFERROR(G7/E7,0)</f>
        <v>0.28957902156323839</v>
      </c>
      <c r="K7" s="22">
        <f t="shared" ref="K7:K31" si="2">IFERROR(SUM(G7,H7)/E7,0)</f>
        <v>0.43463198528792296</v>
      </c>
      <c r="L7" s="23">
        <f t="shared" ref="L7:L31" si="3">IFERROR(SUM(G7,H7,I7)/E7,0)</f>
        <v>0.6618184856895033</v>
      </c>
      <c r="M7" s="4"/>
      <c r="N7" t="s">
        <v>267</v>
      </c>
      <c r="O7" s="5">
        <v>1.5245614404346737</v>
      </c>
      <c r="P7" s="71">
        <v>0.66915713319735981</v>
      </c>
    </row>
    <row r="8" spans="1:16" x14ac:dyDescent="0.25">
      <c r="A8" s="17"/>
      <c r="B8" s="55">
        <v>2</v>
      </c>
      <c r="C8" s="19" t="s">
        <v>250</v>
      </c>
      <c r="D8" s="20">
        <v>2.71048</v>
      </c>
      <c r="E8" s="21">
        <v>7.275815999999999</v>
      </c>
      <c r="F8" s="21">
        <f t="shared" si="0"/>
        <v>2.8341160673612094</v>
      </c>
      <c r="G8" s="21">
        <v>0.52177693736121</v>
      </c>
      <c r="H8" s="21">
        <v>0.23290683000000004</v>
      </c>
      <c r="I8" s="21">
        <v>2.0794322999999992</v>
      </c>
      <c r="J8" s="22">
        <f t="shared" si="1"/>
        <v>7.1713872005725557E-2</v>
      </c>
      <c r="K8" s="22">
        <f t="shared" si="2"/>
        <v>0.10372496601909809</v>
      </c>
      <c r="L8" s="23">
        <f t="shared" si="3"/>
        <v>0.38952552777052218</v>
      </c>
      <c r="M8" s="4"/>
      <c r="N8" t="s">
        <v>262</v>
      </c>
      <c r="O8" s="5">
        <v>2.7573725965279388</v>
      </c>
      <c r="P8" s="71">
        <v>0.66805458761572789</v>
      </c>
    </row>
    <row r="9" spans="1:16" x14ac:dyDescent="0.25">
      <c r="A9" s="17"/>
      <c r="B9" s="55">
        <v>3</v>
      </c>
      <c r="C9" s="19" t="s">
        <v>251</v>
      </c>
      <c r="D9" s="20">
        <v>0.72125299999999992</v>
      </c>
      <c r="E9" s="21">
        <v>3.5664759999999998</v>
      </c>
      <c r="F9" s="21">
        <f t="shared" si="0"/>
        <v>1.7228894553368386</v>
      </c>
      <c r="G9" s="21">
        <v>0.68082229533683858</v>
      </c>
      <c r="H9" s="21">
        <v>0.30494668000000008</v>
      </c>
      <c r="I9" s="21">
        <v>0.73712047999999997</v>
      </c>
      <c r="J9" s="22">
        <f t="shared" si="1"/>
        <v>0.19089496055401428</v>
      </c>
      <c r="K9" s="22">
        <f t="shared" si="2"/>
        <v>0.27639860056168575</v>
      </c>
      <c r="L9" s="23">
        <f t="shared" si="3"/>
        <v>0.48307894272577151</v>
      </c>
      <c r="M9" s="4"/>
      <c r="N9" t="s">
        <v>249</v>
      </c>
      <c r="O9" s="5">
        <v>0.85533023999419999</v>
      </c>
      <c r="P9" s="71">
        <v>0.6618184856895033</v>
      </c>
    </row>
    <row r="10" spans="1:16" x14ac:dyDescent="0.25">
      <c r="A10" s="17"/>
      <c r="B10" s="55">
        <v>4</v>
      </c>
      <c r="C10" s="19" t="s">
        <v>252</v>
      </c>
      <c r="D10" s="20">
        <v>3.9894890000000003</v>
      </c>
      <c r="E10" s="21">
        <v>6.502155000000001</v>
      </c>
      <c r="F10" s="21">
        <f t="shared" si="0"/>
        <v>1.5089399060613846</v>
      </c>
      <c r="G10" s="21">
        <v>0.47446764606138458</v>
      </c>
      <c r="H10" s="21">
        <v>9.978846999999999E-2</v>
      </c>
      <c r="I10" s="21">
        <v>0.93468379000000001</v>
      </c>
      <c r="J10" s="22">
        <f t="shared" si="1"/>
        <v>7.2970829834321779E-2</v>
      </c>
      <c r="K10" s="22">
        <f t="shared" si="2"/>
        <v>8.8317814026485753E-2</v>
      </c>
      <c r="L10" s="23">
        <f t="shared" si="3"/>
        <v>0.2320676615770286</v>
      </c>
      <c r="M10" s="4"/>
      <c r="N10" t="s">
        <v>269</v>
      </c>
      <c r="O10" s="5">
        <v>2.0142312311540032</v>
      </c>
      <c r="P10" s="71">
        <v>0.60795106017149336</v>
      </c>
    </row>
    <row r="11" spans="1:16" x14ac:dyDescent="0.25">
      <c r="A11" s="17"/>
      <c r="B11" s="55">
        <v>5</v>
      </c>
      <c r="C11" s="19" t="s">
        <v>253</v>
      </c>
      <c r="D11" s="20">
        <v>1.374884</v>
      </c>
      <c r="E11" s="21">
        <v>4.1022399999999992</v>
      </c>
      <c r="F11" s="21">
        <f t="shared" si="0"/>
        <v>1.6468941993632669</v>
      </c>
      <c r="G11" s="21">
        <v>0.26880110936326673</v>
      </c>
      <c r="H11" s="21">
        <v>0.30500799000000001</v>
      </c>
      <c r="I11" s="21">
        <v>1.0730851000000001</v>
      </c>
      <c r="J11" s="22">
        <f t="shared" si="1"/>
        <v>6.5525446917602773E-2</v>
      </c>
      <c r="K11" s="22">
        <f t="shared" si="2"/>
        <v>0.13987701825423837</v>
      </c>
      <c r="L11" s="23">
        <f t="shared" si="3"/>
        <v>0.40146217660674832</v>
      </c>
      <c r="M11" s="4"/>
      <c r="N11" t="s">
        <v>257</v>
      </c>
      <c r="O11" s="5">
        <v>2.397427961512153</v>
      </c>
      <c r="P11" s="71">
        <v>0.55378824753545908</v>
      </c>
    </row>
    <row r="12" spans="1:16" x14ac:dyDescent="0.25">
      <c r="A12" s="17"/>
      <c r="B12" s="55">
        <v>6</v>
      </c>
      <c r="C12" s="19" t="s">
        <v>254</v>
      </c>
      <c r="D12" s="20">
        <v>0.93682600000000005</v>
      </c>
      <c r="E12" s="21">
        <v>2.9663289999999995</v>
      </c>
      <c r="F12" s="21">
        <f t="shared" si="0"/>
        <v>1.2361069922660217</v>
      </c>
      <c r="G12" s="21">
        <v>0.14297605226602172</v>
      </c>
      <c r="H12" s="21">
        <v>4.3752199999999998E-2</v>
      </c>
      <c r="I12" s="21">
        <v>1.0493787400000001</v>
      </c>
      <c r="J12" s="22">
        <f t="shared" si="1"/>
        <v>4.8199661017379311E-2</v>
      </c>
      <c r="K12" s="22">
        <f t="shared" si="2"/>
        <v>6.2949272405731713E-2</v>
      </c>
      <c r="L12" s="23">
        <f t="shared" si="3"/>
        <v>0.41671270862605664</v>
      </c>
      <c r="M12" s="4"/>
      <c r="N12" t="s">
        <v>260</v>
      </c>
      <c r="O12" s="5">
        <v>2.1902260824403026</v>
      </c>
      <c r="P12" s="71">
        <v>0.52036225887091681</v>
      </c>
    </row>
    <row r="13" spans="1:16" x14ac:dyDescent="0.25">
      <c r="A13" s="17"/>
      <c r="B13" s="55">
        <v>7</v>
      </c>
      <c r="C13" s="19" t="s">
        <v>255</v>
      </c>
      <c r="D13" s="20">
        <v>6.81182</v>
      </c>
      <c r="E13" s="21">
        <v>1.9081570000000001</v>
      </c>
      <c r="F13" s="21">
        <f t="shared" si="0"/>
        <v>9.7566689472890253E-2</v>
      </c>
      <c r="G13" s="21">
        <v>4.6302969472890254E-2</v>
      </c>
      <c r="H13" s="21">
        <v>2.419868E-2</v>
      </c>
      <c r="I13" s="21">
        <v>2.7065039999999999E-2</v>
      </c>
      <c r="J13" s="22">
        <f t="shared" si="1"/>
        <v>2.426580699223924E-2</v>
      </c>
      <c r="K13" s="22">
        <f t="shared" si="2"/>
        <v>3.6947509808097682E-2</v>
      </c>
      <c r="L13" s="23">
        <f t="shared" si="3"/>
        <v>5.1131374133727071E-2</v>
      </c>
      <c r="M13" s="4"/>
      <c r="N13" t="s">
        <v>256</v>
      </c>
      <c r="O13" s="5">
        <v>3.9075272572803366</v>
      </c>
      <c r="P13" s="71">
        <v>0.51596417778203585</v>
      </c>
    </row>
    <row r="14" spans="1:16" x14ac:dyDescent="0.25">
      <c r="A14" s="17"/>
      <c r="B14" s="55">
        <v>8</v>
      </c>
      <c r="C14" s="19" t="s">
        <v>256</v>
      </c>
      <c r="D14" s="20">
        <v>1.023444</v>
      </c>
      <c r="E14" s="21">
        <v>7.5732530000000002</v>
      </c>
      <c r="F14" s="21">
        <f t="shared" si="0"/>
        <v>3.9075272572803366</v>
      </c>
      <c r="G14" s="21">
        <v>0.48349084728033631</v>
      </c>
      <c r="H14" s="21">
        <v>0.22550864000000001</v>
      </c>
      <c r="I14" s="21">
        <v>3.1985277700000001</v>
      </c>
      <c r="J14" s="22">
        <f t="shared" si="1"/>
        <v>6.384189822792613E-2</v>
      </c>
      <c r="K14" s="22">
        <f t="shared" si="2"/>
        <v>9.36188830982322E-2</v>
      </c>
      <c r="L14" s="23">
        <f t="shared" si="3"/>
        <v>0.51596417778203585</v>
      </c>
      <c r="M14" s="4"/>
      <c r="N14" t="s">
        <v>270</v>
      </c>
      <c r="O14" s="5">
        <v>1.3543876493864508</v>
      </c>
      <c r="P14" s="71">
        <v>0.51380957361703794</v>
      </c>
    </row>
    <row r="15" spans="1:16" x14ac:dyDescent="0.25">
      <c r="A15" s="17"/>
      <c r="B15" s="55">
        <v>9</v>
      </c>
      <c r="C15" s="19" t="s">
        <v>257</v>
      </c>
      <c r="D15" s="20">
        <v>0.58223000000000003</v>
      </c>
      <c r="E15" s="21">
        <v>4.3291420000000009</v>
      </c>
      <c r="F15" s="21">
        <f t="shared" si="0"/>
        <v>2.397427961512153</v>
      </c>
      <c r="G15" s="21">
        <v>0.37980869151215302</v>
      </c>
      <c r="H15" s="21">
        <v>0.1699862</v>
      </c>
      <c r="I15" s="21">
        <v>1.8476330699999999</v>
      </c>
      <c r="J15" s="22">
        <f t="shared" si="1"/>
        <v>8.7733017653879905E-2</v>
      </c>
      <c r="K15" s="22">
        <f t="shared" si="2"/>
        <v>0.12699858113043019</v>
      </c>
      <c r="L15" s="23">
        <f t="shared" si="3"/>
        <v>0.55378824753545908</v>
      </c>
      <c r="M15" s="4"/>
      <c r="N15" t="s">
        <v>261</v>
      </c>
      <c r="O15" s="5">
        <v>3.2440149487435836</v>
      </c>
      <c r="P15" s="71">
        <v>0.48929394616819805</v>
      </c>
    </row>
    <row r="16" spans="1:16" x14ac:dyDescent="0.25">
      <c r="A16" s="17"/>
      <c r="B16" s="55">
        <v>10</v>
      </c>
      <c r="C16" s="19" t="s">
        <v>258</v>
      </c>
      <c r="D16" s="20">
        <v>1.151214</v>
      </c>
      <c r="E16" s="21">
        <v>5.8922060000000007</v>
      </c>
      <c r="F16" s="21">
        <f t="shared" si="0"/>
        <v>2.3664743634011347</v>
      </c>
      <c r="G16" s="21">
        <v>0.31929480340113514</v>
      </c>
      <c r="H16" s="21">
        <v>0.12648925999999999</v>
      </c>
      <c r="I16" s="21">
        <v>1.9206902999999997</v>
      </c>
      <c r="J16" s="22">
        <f t="shared" si="1"/>
        <v>5.4189348335943292E-2</v>
      </c>
      <c r="K16" s="22">
        <f t="shared" si="2"/>
        <v>7.5656564519491529E-2</v>
      </c>
      <c r="L16" s="23">
        <f t="shared" si="3"/>
        <v>0.40162790700140738</v>
      </c>
      <c r="M16" s="4"/>
      <c r="N16" t="s">
        <v>251</v>
      </c>
      <c r="O16" s="5">
        <v>1.7228894553368386</v>
      </c>
      <c r="P16" s="71">
        <v>0.48307894272577151</v>
      </c>
    </row>
    <row r="17" spans="1:16" x14ac:dyDescent="0.25">
      <c r="A17" s="17"/>
      <c r="B17" s="55">
        <v>11</v>
      </c>
      <c r="C17" s="19" t="s">
        <v>259</v>
      </c>
      <c r="D17" s="20">
        <v>1.8172009999999998</v>
      </c>
      <c r="E17" s="21">
        <v>4.7225550000000007</v>
      </c>
      <c r="F17" s="21">
        <f t="shared" si="0"/>
        <v>1.0416353336722595</v>
      </c>
      <c r="G17" s="21">
        <v>0.41845838367225952</v>
      </c>
      <c r="H17" s="21">
        <v>0.12680469</v>
      </c>
      <c r="I17" s="21">
        <v>0.49637226000000001</v>
      </c>
      <c r="J17" s="22">
        <f t="shared" si="1"/>
        <v>8.8608472251198653E-2</v>
      </c>
      <c r="K17" s="22">
        <f t="shared" si="2"/>
        <v>0.11545933793725205</v>
      </c>
      <c r="L17" s="23">
        <f t="shared" si="3"/>
        <v>0.22056605665201556</v>
      </c>
      <c r="M17" s="4"/>
      <c r="N17" t="s">
        <v>271</v>
      </c>
      <c r="O17" s="5">
        <v>1.0481420820311835</v>
      </c>
      <c r="P17" s="71">
        <v>0.48300120689288623</v>
      </c>
    </row>
    <row r="18" spans="1:16" x14ac:dyDescent="0.25">
      <c r="A18" s="17"/>
      <c r="B18" s="55">
        <v>12</v>
      </c>
      <c r="C18" s="19" t="s">
        <v>260</v>
      </c>
      <c r="D18" s="20">
        <v>1.617864</v>
      </c>
      <c r="E18" s="21">
        <v>4.209041</v>
      </c>
      <c r="F18" s="21">
        <f t="shared" si="0"/>
        <v>2.1902260824403026</v>
      </c>
      <c r="G18" s="21">
        <v>0.89756432244030293</v>
      </c>
      <c r="H18" s="21">
        <v>0.36762154999999991</v>
      </c>
      <c r="I18" s="21">
        <v>0.92504020999999992</v>
      </c>
      <c r="J18" s="22">
        <f t="shared" si="1"/>
        <v>0.21324675203693738</v>
      </c>
      <c r="K18" s="22">
        <f t="shared" si="2"/>
        <v>0.30058768076630826</v>
      </c>
      <c r="L18" s="23">
        <f t="shared" si="3"/>
        <v>0.52036225887091681</v>
      </c>
      <c r="M18" s="4"/>
      <c r="N18" t="s">
        <v>264</v>
      </c>
      <c r="O18" s="5">
        <v>1.6003983864498901</v>
      </c>
      <c r="P18" s="71">
        <v>0.45770300766143968</v>
      </c>
    </row>
    <row r="19" spans="1:16" x14ac:dyDescent="0.25">
      <c r="A19" s="17"/>
      <c r="B19" s="55">
        <v>13</v>
      </c>
      <c r="C19" s="19" t="s">
        <v>261</v>
      </c>
      <c r="D19" s="20">
        <v>3.4917020000000001</v>
      </c>
      <c r="E19" s="21">
        <v>6.6299919999999997</v>
      </c>
      <c r="F19" s="21">
        <f t="shared" si="0"/>
        <v>3.2440149487435836</v>
      </c>
      <c r="G19" s="21">
        <v>0.6704356387435837</v>
      </c>
      <c r="H19" s="21">
        <v>0.27565000000000006</v>
      </c>
      <c r="I19" s="21">
        <v>2.2979293099999998</v>
      </c>
      <c r="J19" s="22">
        <f t="shared" si="1"/>
        <v>0.10112163615636094</v>
      </c>
      <c r="K19" s="22">
        <f t="shared" si="2"/>
        <v>0.14269785525285458</v>
      </c>
      <c r="L19" s="23">
        <f t="shared" si="3"/>
        <v>0.48929394616819805</v>
      </c>
      <c r="M19" s="4"/>
      <c r="N19" t="s">
        <v>273</v>
      </c>
      <c r="O19" s="5">
        <v>0.83522810074426024</v>
      </c>
      <c r="P19" s="71">
        <v>0.43814899856224615</v>
      </c>
    </row>
    <row r="20" spans="1:16" x14ac:dyDescent="0.25">
      <c r="A20" s="17"/>
      <c r="B20" s="55">
        <v>14</v>
      </c>
      <c r="C20" s="19" t="s">
        <v>262</v>
      </c>
      <c r="D20" s="20">
        <v>2.361504</v>
      </c>
      <c r="E20" s="21">
        <v>4.127466000000001</v>
      </c>
      <c r="F20" s="21">
        <f t="shared" si="0"/>
        <v>2.7573725965279388</v>
      </c>
      <c r="G20" s="21">
        <v>0.37756046652793884</v>
      </c>
      <c r="H20" s="21">
        <v>0.14027219999999999</v>
      </c>
      <c r="I20" s="21">
        <v>2.2395399299999998</v>
      </c>
      <c r="J20" s="22">
        <f t="shared" si="1"/>
        <v>9.1475124574724245E-2</v>
      </c>
      <c r="K20" s="22">
        <f t="shared" si="2"/>
        <v>0.12546018950318152</v>
      </c>
      <c r="L20" s="23">
        <f t="shared" si="3"/>
        <v>0.66805458761572789</v>
      </c>
      <c r="M20" s="4"/>
      <c r="N20" t="s">
        <v>254</v>
      </c>
      <c r="O20" s="5">
        <v>1.2361069922660217</v>
      </c>
      <c r="P20" s="71">
        <v>0.41671270862605664</v>
      </c>
    </row>
    <row r="21" spans="1:16" x14ac:dyDescent="0.25">
      <c r="A21" s="17"/>
      <c r="B21" s="55">
        <v>15</v>
      </c>
      <c r="C21" s="19" t="s">
        <v>263</v>
      </c>
      <c r="D21" s="20">
        <v>21.318569</v>
      </c>
      <c r="E21" s="21">
        <v>32.441611000000023</v>
      </c>
      <c r="F21" s="21">
        <f t="shared" si="0"/>
        <v>10.073781683272774</v>
      </c>
      <c r="G21" s="21">
        <v>4.2185397132727758</v>
      </c>
      <c r="H21" s="21">
        <v>1.4348242899999997</v>
      </c>
      <c r="I21" s="21">
        <v>4.420417679999999</v>
      </c>
      <c r="J21" s="22">
        <f t="shared" si="1"/>
        <v>0.1300348405408342</v>
      </c>
      <c r="K21" s="22">
        <f t="shared" si="2"/>
        <v>0.17426273939579548</v>
      </c>
      <c r="L21" s="23">
        <f t="shared" si="3"/>
        <v>0.31052038948598348</v>
      </c>
      <c r="M21" s="4"/>
      <c r="N21" t="s">
        <v>258</v>
      </c>
      <c r="O21" s="5">
        <v>2.3664743634011347</v>
      </c>
      <c r="P21" s="71">
        <v>0.40162790700140738</v>
      </c>
    </row>
    <row r="22" spans="1:16" x14ac:dyDescent="0.25">
      <c r="A22" s="17"/>
      <c r="B22" s="55">
        <v>16</v>
      </c>
      <c r="C22" s="19" t="s">
        <v>264</v>
      </c>
      <c r="D22" s="20">
        <v>2.171691</v>
      </c>
      <c r="E22" s="21">
        <v>3.4965869999999994</v>
      </c>
      <c r="F22" s="21">
        <f t="shared" si="0"/>
        <v>1.6003983864498901</v>
      </c>
      <c r="G22" s="21">
        <v>0.24402373644988984</v>
      </c>
      <c r="H22" s="21">
        <v>0.13560011000000002</v>
      </c>
      <c r="I22" s="21">
        <v>1.2207745400000001</v>
      </c>
      <c r="J22" s="22">
        <f t="shared" si="1"/>
        <v>6.9789121920858788E-2</v>
      </c>
      <c r="K22" s="22">
        <f t="shared" si="2"/>
        <v>0.10856982722005486</v>
      </c>
      <c r="L22" s="23">
        <f t="shared" si="3"/>
        <v>0.45770300766143968</v>
      </c>
      <c r="M22" s="4"/>
      <c r="N22" t="s">
        <v>253</v>
      </c>
      <c r="O22" s="5">
        <v>1.6468941993632669</v>
      </c>
      <c r="P22" s="71">
        <v>0.40146217660674832</v>
      </c>
    </row>
    <row r="23" spans="1:16" x14ac:dyDescent="0.25">
      <c r="A23" s="17"/>
      <c r="B23" s="55">
        <v>17</v>
      </c>
      <c r="C23" s="19" t="s">
        <v>265</v>
      </c>
      <c r="D23" s="20">
        <v>2.66E-3</v>
      </c>
      <c r="E23" s="21">
        <v>2.66E-3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250</v>
      </c>
      <c r="O23" s="5">
        <v>2.8341160673612094</v>
      </c>
      <c r="P23" s="71">
        <v>0.38952552777052218</v>
      </c>
    </row>
    <row r="24" spans="1:16" x14ac:dyDescent="0.25">
      <c r="A24" s="17"/>
      <c r="B24" s="55">
        <v>18</v>
      </c>
      <c r="C24" s="19" t="s">
        <v>266</v>
      </c>
      <c r="D24" s="20">
        <v>0.82508400000000004</v>
      </c>
      <c r="E24" s="21">
        <v>11.802897999999999</v>
      </c>
      <c r="F24" s="21">
        <f t="shared" si="0"/>
        <v>0.55880469234063634</v>
      </c>
      <c r="G24" s="21">
        <v>0.32367638234063634</v>
      </c>
      <c r="H24" s="21">
        <v>0.11187295</v>
      </c>
      <c r="I24" s="21">
        <v>0.12325536000000001</v>
      </c>
      <c r="J24" s="22">
        <f t="shared" si="1"/>
        <v>2.7423466875731398E-2</v>
      </c>
      <c r="K24" s="22">
        <f t="shared" si="2"/>
        <v>3.6901897512003942E-2</v>
      </c>
      <c r="L24" s="23">
        <f t="shared" si="3"/>
        <v>4.7344702321466849E-2</v>
      </c>
      <c r="M24" s="4"/>
      <c r="N24" t="s">
        <v>263</v>
      </c>
      <c r="O24" s="5">
        <v>10.073781683272774</v>
      </c>
      <c r="P24" s="71">
        <v>0.31052038948598348</v>
      </c>
    </row>
    <row r="25" spans="1:16" x14ac:dyDescent="0.25">
      <c r="A25" s="17"/>
      <c r="B25" s="55">
        <v>19</v>
      </c>
      <c r="C25" s="19" t="s">
        <v>267</v>
      </c>
      <c r="D25" s="20">
        <v>0.80986899999999995</v>
      </c>
      <c r="E25" s="21">
        <v>2.2783309999999997</v>
      </c>
      <c r="F25" s="21">
        <f t="shared" si="0"/>
        <v>1.5245614404346737</v>
      </c>
      <c r="G25" s="21">
        <v>3.532370043467381E-2</v>
      </c>
      <c r="H25" s="21">
        <v>1.4699209999999999E-2</v>
      </c>
      <c r="I25" s="21">
        <v>1.4745385299999998</v>
      </c>
      <c r="J25" s="22">
        <f t="shared" si="1"/>
        <v>1.5504200414546357E-2</v>
      </c>
      <c r="K25" s="22">
        <f t="shared" si="2"/>
        <v>2.1955945134694569E-2</v>
      </c>
      <c r="L25" s="23">
        <f t="shared" si="3"/>
        <v>0.66915713319735981</v>
      </c>
      <c r="M25" s="4"/>
      <c r="N25" t="s">
        <v>268</v>
      </c>
      <c r="O25" s="5">
        <v>1.5024604783486546</v>
      </c>
      <c r="P25" s="71">
        <v>0.24841288155918684</v>
      </c>
    </row>
    <row r="26" spans="1:16" x14ac:dyDescent="0.25">
      <c r="A26" s="17"/>
      <c r="B26" s="55">
        <v>20</v>
      </c>
      <c r="C26" s="19" t="s">
        <v>268</v>
      </c>
      <c r="D26" s="20">
        <v>4.6157610000000009</v>
      </c>
      <c r="E26" s="21">
        <v>6.0482389999999997</v>
      </c>
      <c r="F26" s="21">
        <f t="shared" si="0"/>
        <v>1.5024604783486546</v>
      </c>
      <c r="G26" s="21">
        <v>0.51208284834865481</v>
      </c>
      <c r="H26" s="21">
        <v>0.17019608999999997</v>
      </c>
      <c r="I26" s="21">
        <v>0.82018153999999999</v>
      </c>
      <c r="J26" s="22">
        <f t="shared" si="1"/>
        <v>8.4666437346251497E-2</v>
      </c>
      <c r="K26" s="22">
        <f t="shared" si="2"/>
        <v>0.11280621323804413</v>
      </c>
      <c r="L26" s="23">
        <f t="shared" si="3"/>
        <v>0.24841288155918684</v>
      </c>
      <c r="M26" s="4"/>
      <c r="N26" t="s">
        <v>252</v>
      </c>
      <c r="O26" s="5">
        <v>1.5089399060613846</v>
      </c>
      <c r="P26" s="71">
        <v>0.2320676615770286</v>
      </c>
    </row>
    <row r="27" spans="1:16" x14ac:dyDescent="0.25">
      <c r="A27" s="17"/>
      <c r="B27" s="55">
        <v>21</v>
      </c>
      <c r="C27" s="19" t="s">
        <v>269</v>
      </c>
      <c r="D27" s="20">
        <v>0.90301599999999993</v>
      </c>
      <c r="E27" s="21">
        <v>3.3131470000000007</v>
      </c>
      <c r="F27" s="21">
        <f t="shared" si="0"/>
        <v>2.0142312311540032</v>
      </c>
      <c r="G27" s="21">
        <v>0.60335701115400298</v>
      </c>
      <c r="H27" s="21">
        <v>0.13191648</v>
      </c>
      <c r="I27" s="21">
        <v>1.2789577400000003</v>
      </c>
      <c r="J27" s="22">
        <f t="shared" si="1"/>
        <v>0.18210994294971</v>
      </c>
      <c r="K27" s="22">
        <f t="shared" si="2"/>
        <v>0.22192600906449453</v>
      </c>
      <c r="L27" s="23">
        <f t="shared" si="3"/>
        <v>0.60795106017149336</v>
      </c>
      <c r="M27" s="4"/>
      <c r="N27" t="s">
        <v>259</v>
      </c>
      <c r="O27" s="5">
        <v>1.0416353336722595</v>
      </c>
      <c r="P27" s="71">
        <v>0.22056605665201556</v>
      </c>
    </row>
    <row r="28" spans="1:16" x14ac:dyDescent="0.25">
      <c r="A28" s="17"/>
      <c r="B28" s="55">
        <v>22</v>
      </c>
      <c r="C28" s="19" t="s">
        <v>270</v>
      </c>
      <c r="D28" s="20">
        <v>1.081032</v>
      </c>
      <c r="E28" s="21">
        <v>2.6359720000000002</v>
      </c>
      <c r="F28" s="21">
        <f t="shared" si="0"/>
        <v>1.3543876493864508</v>
      </c>
      <c r="G28" s="21">
        <v>0.2208827893864509</v>
      </c>
      <c r="H28" s="21">
        <v>0.15584931999999999</v>
      </c>
      <c r="I28" s="21">
        <v>0.97765553999999999</v>
      </c>
      <c r="J28" s="22">
        <f t="shared" si="1"/>
        <v>8.3795574985793056E-2</v>
      </c>
      <c r="K28" s="22">
        <f t="shared" si="2"/>
        <v>0.14291961727455785</v>
      </c>
      <c r="L28" s="23">
        <f t="shared" si="3"/>
        <v>0.51380957361703794</v>
      </c>
      <c r="M28" s="4"/>
      <c r="N28" t="s">
        <v>272</v>
      </c>
      <c r="O28" s="5">
        <v>3.0113349904421251E-2</v>
      </c>
      <c r="P28" s="71">
        <v>6.2275437139869945E-2</v>
      </c>
    </row>
    <row r="29" spans="1:16" x14ac:dyDescent="0.25">
      <c r="A29" s="17"/>
      <c r="B29" s="55">
        <v>23</v>
      </c>
      <c r="C29" s="19" t="s">
        <v>271</v>
      </c>
      <c r="D29" s="20">
        <v>1.5480479999999999</v>
      </c>
      <c r="E29" s="21">
        <v>2.170061</v>
      </c>
      <c r="F29" s="21">
        <f t="shared" si="0"/>
        <v>1.0481420820311835</v>
      </c>
      <c r="G29" s="21">
        <v>8.7415402031183476E-2</v>
      </c>
      <c r="H29" s="21">
        <v>9.5884500000000001E-3</v>
      </c>
      <c r="I29" s="21">
        <v>0.95113822999999997</v>
      </c>
      <c r="J29" s="22">
        <f t="shared" si="1"/>
        <v>4.0282463041906878E-2</v>
      </c>
      <c r="K29" s="22">
        <f t="shared" si="2"/>
        <v>4.4700979387760749E-2</v>
      </c>
      <c r="L29" s="23">
        <f t="shared" si="3"/>
        <v>0.48300120689288623</v>
      </c>
      <c r="M29" s="4"/>
      <c r="N29" t="s">
        <v>255</v>
      </c>
      <c r="O29" s="5">
        <v>9.7566689472890253E-2</v>
      </c>
      <c r="P29" s="71">
        <v>5.1131374133727071E-2</v>
      </c>
    </row>
    <row r="30" spans="1:16" x14ac:dyDescent="0.25">
      <c r="A30" s="17"/>
      <c r="B30" s="55">
        <v>24</v>
      </c>
      <c r="C30" s="19" t="s">
        <v>272</v>
      </c>
      <c r="D30" s="20">
        <v>0.42339099999999996</v>
      </c>
      <c r="E30" s="21">
        <v>0.48355100000000001</v>
      </c>
      <c r="F30" s="21">
        <f t="shared" si="0"/>
        <v>3.0113349904421251E-2</v>
      </c>
      <c r="G30" s="21">
        <v>1.8311849904421251E-2</v>
      </c>
      <c r="H30" s="21">
        <v>5.6039499999999999E-3</v>
      </c>
      <c r="I30" s="21">
        <v>6.1975500000000005E-3</v>
      </c>
      <c r="J30" s="22">
        <f t="shared" si="1"/>
        <v>3.7869531661440574E-2</v>
      </c>
      <c r="K30" s="22">
        <f t="shared" si="2"/>
        <v>4.9458691853436869E-2</v>
      </c>
      <c r="L30" s="23">
        <f t="shared" si="3"/>
        <v>6.2275437139869945E-2</v>
      </c>
      <c r="M30" s="4"/>
      <c r="N30" t="s">
        <v>266</v>
      </c>
      <c r="O30" s="5">
        <v>0.55880469234063634</v>
      </c>
      <c r="P30" s="71">
        <v>4.7344702321466849E-2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0.72565400000000002</v>
      </c>
      <c r="E31" s="28">
        <v>1.9062650000000001</v>
      </c>
      <c r="F31" s="28">
        <f t="shared" si="0"/>
        <v>0.83522810074426024</v>
      </c>
      <c r="G31" s="28">
        <v>2.3415800744260196E-2</v>
      </c>
      <c r="H31" s="28">
        <v>4.0828210000000004E-2</v>
      </c>
      <c r="I31" s="28">
        <v>0.77098409000000001</v>
      </c>
      <c r="J31" s="29">
        <f t="shared" si="1"/>
        <v>1.2283602093234779E-2</v>
      </c>
      <c r="K31" s="29">
        <f t="shared" si="2"/>
        <v>3.3701510935919297E-2</v>
      </c>
      <c r="L31" s="30">
        <f t="shared" si="3"/>
        <v>0.43814899856224615</v>
      </c>
      <c r="M31" s="4"/>
      <c r="N31" t="s">
        <v>265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D13" sqref="D13:G1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9" width="0" hidden="1" customWidth="1"/>
  </cols>
  <sheetData>
    <row r="1" spans="1:13" ht="15.75" x14ac:dyDescent="0.25">
      <c r="A1" s="50">
        <v>73</v>
      </c>
      <c r="B1" s="49" t="s">
        <v>45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1184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63.919644000000005</v>
      </c>
      <c r="E6" s="14">
        <v>131.67654400000001</v>
      </c>
      <c r="F6" s="14">
        <v>48.348631187500473</v>
      </c>
      <c r="G6" s="14">
        <v>12.343039587500471</v>
      </c>
      <c r="H6" s="14">
        <v>4.8413780300000004</v>
      </c>
      <c r="I6" s="14">
        <v>31.164213570000001</v>
      </c>
      <c r="J6" s="15">
        <v>9.37375724829205E-2</v>
      </c>
      <c r="K6" s="15">
        <v>0.13050477401275409</v>
      </c>
      <c r="L6" s="16">
        <v>0.3671772490285018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63.509644000000002</v>
      </c>
      <c r="E7" s="38">
        <f ca="1">SUM(E8:OFFSET(E6,MATCH("PROYECTOS",$A$8:$A$50,0),0))</f>
        <v>63.52208899999998</v>
      </c>
      <c r="F7" s="38">
        <f ca="1">SUM(F8:OFFSET(F6,MATCH("PROYECTOS",$A$8:$A$50,0),0))</f>
        <v>32.020099227872066</v>
      </c>
      <c r="G7" s="38">
        <f ca="1">SUM(G8:OFFSET(G6,MATCH("PROYECTOS",$A$8:$A$50,0),0))</f>
        <v>3.2454292778720628</v>
      </c>
      <c r="H7" s="38">
        <f ca="1">SUM(H8:OFFSET(H6,MATCH("PROYECTOS",$A$8:$A$50,0),0))</f>
        <v>1.1548865700000004</v>
      </c>
      <c r="I7" s="38">
        <f ca="1">SUM(I8:OFFSET(I6,MATCH("PROYECTOS",$A$8:$A$50,0),0))</f>
        <v>27.619783380000001</v>
      </c>
      <c r="J7" s="39">
        <f ca="1">IFERROR(G7/E7,0)</f>
        <v>5.1091349937689608E-2</v>
      </c>
      <c r="K7" s="39">
        <f ca="1">IFERROR(SUM(G7,H7)/E7,0)</f>
        <v>6.9272215651976818E-2</v>
      </c>
      <c r="L7" s="40">
        <f ca="1">IFERROR(SUM(G7,H7,I7)/E7,0)</f>
        <v>0.50407818338392607</v>
      </c>
      <c r="M7" s="4"/>
    </row>
    <row r="8" spans="1:13" x14ac:dyDescent="0.25">
      <c r="A8" s="17"/>
      <c r="B8" s="19">
        <v>3000194</v>
      </c>
      <c r="C8" s="19" t="s">
        <v>1186</v>
      </c>
      <c r="D8" s="20">
        <v>63.509644000000002</v>
      </c>
      <c r="E8" s="21">
        <v>63.52208899999998</v>
      </c>
      <c r="F8" s="21">
        <f t="shared" ref="F8" si="0">SUM(G8,H8,I8)</f>
        <v>32.020099227872066</v>
      </c>
      <c r="G8" s="21">
        <v>3.2454292778720628</v>
      </c>
      <c r="H8" s="21">
        <v>1.1548865700000004</v>
      </c>
      <c r="I8" s="21">
        <v>27.619783380000001</v>
      </c>
      <c r="J8" s="22">
        <f t="shared" ref="J8:J9" si="1">IFERROR(G8/E8,0)</f>
        <v>5.1091349937689608E-2</v>
      </c>
      <c r="K8" s="22">
        <f t="shared" ref="K8:K9" si="2">IFERROR(SUM(G8,H8)/E8,0)</f>
        <v>6.9272215651976818E-2</v>
      </c>
      <c r="L8" s="23">
        <f t="shared" ref="L8:L9" si="3">IFERROR(SUM(G8,H8,I8)/E8,0)</f>
        <v>0.50407818338392607</v>
      </c>
      <c r="M8" s="4"/>
    </row>
    <row r="9" spans="1:13" ht="15.75" thickBot="1" x14ac:dyDescent="0.3">
      <c r="A9" s="41" t="s">
        <v>293</v>
      </c>
      <c r="B9" s="43"/>
      <c r="C9" s="43"/>
      <c r="D9" s="44">
        <f ca="1">OFFSET(D9,-MATCH("PROYECTOS",$A$8:$A$50,0)-1,0)-(OFFSET(D9,-MATCH("PROYECTOS",$A$8:$A$50,0),0))</f>
        <v>0.41000000000000369</v>
      </c>
      <c r="E9" s="45">
        <f t="shared" ref="E9:I9" ca="1" si="4">OFFSET(E9,-MATCH("PROYECTOS",$A$8:$A$50,0)-1,0)-(OFFSET(E9,-MATCH("PROYECTOS",$A$8:$A$50,0),0))</f>
        <v>68.154455000000027</v>
      </c>
      <c r="F9" s="45">
        <f t="shared" ca="1" si="4"/>
        <v>16.328531959628407</v>
      </c>
      <c r="G9" s="45">
        <f t="shared" ca="1" si="4"/>
        <v>9.0976103096284078</v>
      </c>
      <c r="H9" s="45">
        <f t="shared" ca="1" si="4"/>
        <v>3.6864914600000001</v>
      </c>
      <c r="I9" s="45">
        <f t="shared" ca="1" si="4"/>
        <v>3.5444301899999999</v>
      </c>
      <c r="J9" s="46">
        <f t="shared" ca="1" si="1"/>
        <v>0.13348518904051693</v>
      </c>
      <c r="K9" s="46">
        <f t="shared" ca="1" si="2"/>
        <v>0.18757543831329004</v>
      </c>
      <c r="L9" s="47">
        <f t="shared" ca="1" si="3"/>
        <v>0.23958128576669566</v>
      </c>
      <c r="M9" s="4"/>
    </row>
    <row r="10" spans="1:13" ht="15.75" thickBot="1" x14ac:dyDescent="0.3"/>
    <row r="11" spans="1:13" ht="15.75" thickBot="1" x14ac:dyDescent="0.3">
      <c r="A11" s="87" t="s">
        <v>315</v>
      </c>
      <c r="B11" s="88"/>
      <c r="C11" s="88"/>
      <c r="D11" s="89"/>
    </row>
    <row r="12" spans="1:13" ht="15.75" thickBot="1" x14ac:dyDescent="0.3">
      <c r="A12" s="1" t="s">
        <v>1190</v>
      </c>
    </row>
    <row r="13" spans="1:13" ht="45" customHeight="1" x14ac:dyDescent="0.25">
      <c r="A13" s="80" t="s">
        <v>317</v>
      </c>
      <c r="B13" s="81"/>
      <c r="C13" s="81"/>
      <c r="D13" s="92" t="s">
        <v>318</v>
      </c>
      <c r="E13" s="6"/>
      <c r="F13" s="6"/>
      <c r="G13" s="6"/>
    </row>
    <row r="14" spans="1:13" ht="15.75" thickBot="1" x14ac:dyDescent="0.3">
      <c r="A14" s="90"/>
      <c r="B14" s="91"/>
      <c r="C14" s="91"/>
      <c r="D14" s="93"/>
      <c r="E14" s="7"/>
      <c r="F14" s="7"/>
      <c r="G14" s="7"/>
    </row>
  </sheetData>
  <mergeCells count="10">
    <mergeCell ref="A11:D11"/>
    <mergeCell ref="A13:C14"/>
    <mergeCell ref="D13:D1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73</v>
      </c>
      <c r="B1" s="49" t="s">
        <v>45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1185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63.919644000000005</v>
      </c>
      <c r="I6" s="14">
        <v>131.67654400000001</v>
      </c>
      <c r="J6" s="14">
        <v>48.348631187500473</v>
      </c>
      <c r="K6" s="14">
        <v>12.343039587500471</v>
      </c>
      <c r="L6" s="14">
        <v>4.8413780300000004</v>
      </c>
      <c r="M6" s="14">
        <v>31.164213570000001</v>
      </c>
      <c r="N6" s="15">
        <v>9.37375724829205E-2</v>
      </c>
      <c r="O6" s="15">
        <v>0.13050477401275409</v>
      </c>
      <c r="P6" s="16">
        <v>0.3671772490285018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SUM(H8:OFFSET(H6,MATCH("PROYECTOS",$A$8:$A$11,0),0))</f>
        <v>63.509644000000009</v>
      </c>
      <c r="I7" s="38">
        <f ca="1">SUM(I8:OFFSET(I6,MATCH("PROYECTOS",$A$8:$A$11,0),0))</f>
        <v>63.522088999999994</v>
      </c>
      <c r="J7" s="38">
        <f ca="1">SUM(J8:OFFSET(J6,MATCH("PROYECTOS",$A$8:$A$11,0),0))</f>
        <v>32.020099227872052</v>
      </c>
      <c r="K7" s="38">
        <f ca="1">SUM(K8:OFFSET(K6,MATCH("PROYECTOS",$A$8:$A$11,0),0))</f>
        <v>3.2454292778720628</v>
      </c>
      <c r="L7" s="38">
        <f ca="1">SUM(L8:OFFSET(L6,MATCH("PROYECTOS",$A$8:$A$11,0),0))</f>
        <v>1.1548865699999999</v>
      </c>
      <c r="M7" s="38">
        <f ca="1">SUM(M8:OFFSET(M6,MATCH("PROYECTOS",$A$8:$A$11,0),0))</f>
        <v>27.619783379999994</v>
      </c>
      <c r="N7" s="39">
        <f ca="1">IFERROR(K7/I7,0)</f>
        <v>5.1091349937689601E-2</v>
      </c>
      <c r="O7" s="39">
        <f ca="1">IFERROR(SUM(K7,L7)/I7,0)</f>
        <v>6.9272215651976804E-2</v>
      </c>
      <c r="P7" s="40">
        <f ca="1">IFERROR(SUM(K7,L7,M7)/I7,0)</f>
        <v>0.50407818338392585</v>
      </c>
      <c r="Q7" s="64"/>
      <c r="R7" s="38"/>
      <c r="S7" s="40"/>
    </row>
    <row r="8" spans="1:19" ht="25.5" x14ac:dyDescent="0.25">
      <c r="A8" s="17"/>
      <c r="B8" s="19">
        <v>5001253</v>
      </c>
      <c r="C8" s="19" t="s">
        <v>868</v>
      </c>
      <c r="D8" s="68">
        <v>3000194</v>
      </c>
      <c r="E8" s="19" t="s">
        <v>1186</v>
      </c>
      <c r="F8" s="69">
        <v>177</v>
      </c>
      <c r="G8" s="19" t="s">
        <v>880</v>
      </c>
      <c r="H8" s="20">
        <v>43.015000000000008</v>
      </c>
      <c r="I8" s="21">
        <v>43.014999999999986</v>
      </c>
      <c r="J8" s="21">
        <f t="shared" ref="J8:J10" si="0">SUM(K8,L8,M8)</f>
        <v>26.304536569999993</v>
      </c>
      <c r="K8" s="21">
        <v>0</v>
      </c>
      <c r="L8" s="21">
        <v>0</v>
      </c>
      <c r="M8" s="21">
        <v>26.304536569999993</v>
      </c>
      <c r="N8" s="22">
        <f t="shared" ref="N8:N11" si="1">IFERROR(K8/I8,0)</f>
        <v>0</v>
      </c>
      <c r="O8" s="22">
        <f t="shared" ref="O8:O11" si="2">IFERROR(SUM(K8,L8)/I8,0)</f>
        <v>0</v>
      </c>
      <c r="P8" s="23">
        <f t="shared" ref="P8:P11" si="3">IFERROR(SUM(K8,L8,M8)/I8,0)</f>
        <v>0.61152008764384524</v>
      </c>
      <c r="Q8" s="70">
        <v>198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5004341</v>
      </c>
      <c r="C9" s="19" t="s">
        <v>1187</v>
      </c>
      <c r="D9" s="68">
        <v>3000194</v>
      </c>
      <c r="E9" s="19" t="s">
        <v>1186</v>
      </c>
      <c r="F9" s="69">
        <v>117</v>
      </c>
      <c r="G9" s="19" t="s">
        <v>687</v>
      </c>
      <c r="H9" s="20">
        <v>7.3616729999999997</v>
      </c>
      <c r="I9" s="21">
        <v>8.5424600000000019</v>
      </c>
      <c r="J9" s="21">
        <f t="shared" si="0"/>
        <v>2.7101923077584806</v>
      </c>
      <c r="K9" s="21">
        <v>1.5666198377584806</v>
      </c>
      <c r="L9" s="21">
        <v>0.57109112000000017</v>
      </c>
      <c r="M9" s="21">
        <v>0.57248134999999989</v>
      </c>
      <c r="N9" s="22">
        <f t="shared" si="1"/>
        <v>0.18339211863543758</v>
      </c>
      <c r="O9" s="22">
        <f t="shared" si="2"/>
        <v>0.25024535763216688</v>
      </c>
      <c r="P9" s="23">
        <f t="shared" si="3"/>
        <v>0.31726134014774199</v>
      </c>
      <c r="Q9" s="70">
        <v>42</v>
      </c>
      <c r="R9" s="21">
        <v>0</v>
      </c>
      <c r="S9" s="23">
        <f t="shared" ref="S9:S10" si="4">IFERROR(R9/Q9,0)</f>
        <v>0</v>
      </c>
    </row>
    <row r="10" spans="1:19" ht="25.5" x14ac:dyDescent="0.25">
      <c r="A10" s="17"/>
      <c r="B10" s="19">
        <v>5004342</v>
      </c>
      <c r="C10" s="19" t="s">
        <v>1188</v>
      </c>
      <c r="D10" s="68">
        <v>3000194</v>
      </c>
      <c r="E10" s="19" t="s">
        <v>1186</v>
      </c>
      <c r="F10" s="69">
        <v>60</v>
      </c>
      <c r="G10" s="19" t="s">
        <v>309</v>
      </c>
      <c r="H10" s="20">
        <v>13.132971000000001</v>
      </c>
      <c r="I10" s="21">
        <v>11.964629000000002</v>
      </c>
      <c r="J10" s="21">
        <f t="shared" si="0"/>
        <v>3.0053703501135822</v>
      </c>
      <c r="K10" s="21">
        <v>1.6788094401135822</v>
      </c>
      <c r="L10" s="21">
        <v>0.58379544999999988</v>
      </c>
      <c r="M10" s="21">
        <v>0.74276546000000021</v>
      </c>
      <c r="N10" s="22">
        <f t="shared" si="1"/>
        <v>0.14031437498927732</v>
      </c>
      <c r="O10" s="22">
        <f t="shared" si="2"/>
        <v>0.18910781856366643</v>
      </c>
      <c r="P10" s="23">
        <f t="shared" si="3"/>
        <v>0.25118792652188227</v>
      </c>
      <c r="Q10" s="70">
        <v>112</v>
      </c>
      <c r="R10" s="21">
        <v>0</v>
      </c>
      <c r="S10" s="23">
        <f t="shared" si="4"/>
        <v>0</v>
      </c>
    </row>
    <row r="11" spans="1:19" ht="15.75" thickBot="1" x14ac:dyDescent="0.3">
      <c r="A11" s="41" t="s">
        <v>293</v>
      </c>
      <c r="B11" s="43"/>
      <c r="C11" s="43"/>
      <c r="D11" s="65"/>
      <c r="E11" s="43"/>
      <c r="F11" s="66"/>
      <c r="G11" s="43"/>
      <c r="H11" s="44">
        <f t="shared" ref="H11:M11" ca="1" si="5">OFFSET(H11,-MATCH("PROYECTOS",$A$8:$A$11,0)-1,0)-(OFFSET(H11,-MATCH("PROYECTOS",$A$8:$A$11,0),0))</f>
        <v>0.40999999999999659</v>
      </c>
      <c r="I11" s="45">
        <f t="shared" ca="1" si="5"/>
        <v>68.154455000000013</v>
      </c>
      <c r="J11" s="45">
        <f t="shared" ca="1" si="5"/>
        <v>16.328531959628421</v>
      </c>
      <c r="K11" s="45">
        <f t="shared" ca="1" si="5"/>
        <v>9.0976103096284078</v>
      </c>
      <c r="L11" s="45">
        <f t="shared" ca="1" si="5"/>
        <v>3.6864914600000005</v>
      </c>
      <c r="M11" s="45">
        <f t="shared" ca="1" si="5"/>
        <v>3.544430190000007</v>
      </c>
      <c r="N11" s="46">
        <f t="shared" ca="1" si="1"/>
        <v>0.13348518904051695</v>
      </c>
      <c r="O11" s="46">
        <f t="shared" ca="1" si="2"/>
        <v>0.1875754383132901</v>
      </c>
      <c r="P11" s="47">
        <f t="shared" ca="1" si="3"/>
        <v>0.23958128576669582</v>
      </c>
      <c r="Q11" s="67"/>
      <c r="R11" s="45"/>
      <c r="S1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74</v>
      </c>
      <c r="B1" s="50" t="s">
        <v>46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1191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84.496460000000013</v>
      </c>
      <c r="E6" s="14">
        <v>94.899898000000007</v>
      </c>
      <c r="F6" s="14">
        <v>74.563506859424095</v>
      </c>
      <c r="G6" s="14">
        <v>71.371435879424098</v>
      </c>
      <c r="H6" s="14">
        <v>1.81402709</v>
      </c>
      <c r="I6" s="14">
        <v>1.37804389</v>
      </c>
      <c r="J6" s="15">
        <v>0.7520707333049409</v>
      </c>
      <c r="K6" s="15">
        <v>0.77118589705358886</v>
      </c>
      <c r="L6" s="16">
        <v>0.7857069230930479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84.010460000000009</v>
      </c>
      <c r="E7" s="38">
        <f ca="1">SUM(E8:OFFSET(E6,MATCH("GOBIERNOS REGIONALES",$A$8:$A$50,0),0))</f>
        <v>93.978273000000002</v>
      </c>
      <c r="F7" s="38">
        <f ca="1">SUM(F8:OFFSET(F6,MATCH("GOBIERNOS REGIONALES",$A$8:$A$50,0),0))</f>
        <v>74.519630859329112</v>
      </c>
      <c r="G7" s="38">
        <f ca="1">SUM(G8:OFFSET(G6,MATCH("GOBIERNOS REGIONALES",$A$8:$A$50,0),0))</f>
        <v>71.369435879329103</v>
      </c>
      <c r="H7" s="38">
        <f ca="1">SUM(H8:OFFSET(H6,MATCH("GOBIERNOS REGIONALES",$A$8:$A$50,0),0))</f>
        <v>1.80009709</v>
      </c>
      <c r="I7" s="38">
        <f ca="1">SUM(I8:OFFSET(I6,MATCH("GOBIERNOS REGIONALES",$A$8:$A$50,0),0))</f>
        <v>1.35009789</v>
      </c>
      <c r="J7" s="39">
        <f ca="1">IFERROR(G7/E7,0)</f>
        <v>0.75942485003240168</v>
      </c>
      <c r="K7" s="39">
        <f ca="1">IFERROR(SUM(G7,H7)/E7,0)</f>
        <v>0.77857924638952558</v>
      </c>
      <c r="L7" s="40">
        <f ca="1">IFERROR(SUM(G7,H7,I7)/E7,0)</f>
        <v>0.7929453104477574</v>
      </c>
      <c r="M7" s="4"/>
    </row>
    <row r="8" spans="1:13" ht="25.5" x14ac:dyDescent="0.25">
      <c r="A8" s="17"/>
      <c r="B8" s="18">
        <v>2</v>
      </c>
      <c r="C8" s="19" t="s">
        <v>101</v>
      </c>
      <c r="D8" s="20">
        <v>0</v>
      </c>
      <c r="E8" s="21">
        <v>0.102892</v>
      </c>
      <c r="F8" s="21">
        <f t="shared" ref="F8:F18" si="0">SUM(G8,H8,I8)</f>
        <v>1.4099999932199715E-2</v>
      </c>
      <c r="G8" s="21">
        <v>4.6999999321997166E-3</v>
      </c>
      <c r="H8" s="21">
        <v>4.7000000000000002E-3</v>
      </c>
      <c r="I8" s="21">
        <v>4.7000000000000002E-3</v>
      </c>
      <c r="J8" s="22">
        <f t="shared" ref="J8:J18" si="1">IFERROR(G8/E8,0)</f>
        <v>4.5678963692023837E-2</v>
      </c>
      <c r="K8" s="22">
        <f t="shared" ref="K8:K18" si="2">IFERROR(SUM(G8,H8)/E8,0)</f>
        <v>9.135792804299378E-2</v>
      </c>
      <c r="L8" s="23">
        <f t="shared" ref="L8:L18" si="3">IFERROR(SUM(G8,H8,I8)/E8,0)</f>
        <v>0.13703689239396372</v>
      </c>
      <c r="M8" s="4"/>
    </row>
    <row r="9" spans="1:13" x14ac:dyDescent="0.25">
      <c r="A9" s="17"/>
      <c r="B9" s="18">
        <v>4</v>
      </c>
      <c r="C9" s="19" t="s">
        <v>103</v>
      </c>
      <c r="D9" s="20">
        <v>0.25</v>
      </c>
      <c r="E9" s="21">
        <v>0.75353999999999999</v>
      </c>
      <c r="F9" s="21">
        <f t="shared" si="0"/>
        <v>0.18973621874544144</v>
      </c>
      <c r="G9" s="21">
        <v>0.11855924874544144</v>
      </c>
      <c r="H9" s="21">
        <v>4.0119750000000003E-2</v>
      </c>
      <c r="I9" s="21">
        <v>3.105722E-2</v>
      </c>
      <c r="J9" s="22">
        <f t="shared" si="1"/>
        <v>0.15733637065775066</v>
      </c>
      <c r="K9" s="22">
        <f t="shared" si="2"/>
        <v>0.2105780698376217</v>
      </c>
      <c r="L9" s="23">
        <f t="shared" si="3"/>
        <v>0.25179316127271473</v>
      </c>
      <c r="M9" s="4"/>
    </row>
    <row r="10" spans="1:13" x14ac:dyDescent="0.25">
      <c r="A10" s="17"/>
      <c r="B10" s="18">
        <v>7</v>
      </c>
      <c r="C10" s="19" t="s">
        <v>107</v>
      </c>
      <c r="D10" s="20">
        <v>0.58818399999999993</v>
      </c>
      <c r="E10" s="21">
        <v>0.58818399999999993</v>
      </c>
      <c r="F10" s="21">
        <f t="shared" si="0"/>
        <v>1.9986839999999999E-2</v>
      </c>
      <c r="G10" s="21">
        <v>0</v>
      </c>
      <c r="H10" s="21">
        <v>0</v>
      </c>
      <c r="I10" s="21">
        <v>1.9986839999999999E-2</v>
      </c>
      <c r="J10" s="22">
        <f t="shared" si="1"/>
        <v>0</v>
      </c>
      <c r="K10" s="22">
        <f t="shared" si="2"/>
        <v>0</v>
      </c>
      <c r="L10" s="23">
        <f t="shared" si="3"/>
        <v>3.3980591107544582E-2</v>
      </c>
      <c r="M10" s="4"/>
    </row>
    <row r="11" spans="1:13" ht="25.5" x14ac:dyDescent="0.25">
      <c r="A11" s="17"/>
      <c r="B11" s="18">
        <v>12</v>
      </c>
      <c r="C11" s="19" t="s">
        <v>112</v>
      </c>
      <c r="D11" s="20">
        <v>79.132056000000006</v>
      </c>
      <c r="E11" s="21">
        <v>83.954276000000007</v>
      </c>
      <c r="F11" s="21">
        <f t="shared" si="0"/>
        <v>73.442707216027742</v>
      </c>
      <c r="G11" s="21">
        <v>70.72328160602774</v>
      </c>
      <c r="H11" s="21">
        <v>1.62780456</v>
      </c>
      <c r="I11" s="21">
        <v>1.0916210500000001</v>
      </c>
      <c r="J11" s="22">
        <f t="shared" si="1"/>
        <v>0.84240237633670656</v>
      </c>
      <c r="K11" s="22">
        <f t="shared" si="2"/>
        <v>0.86179155622791315</v>
      </c>
      <c r="L11" s="23">
        <f t="shared" si="3"/>
        <v>0.87479412264871104</v>
      </c>
      <c r="M11" s="4"/>
    </row>
    <row r="12" spans="1:13" x14ac:dyDescent="0.25">
      <c r="A12" s="17"/>
      <c r="B12" s="18">
        <v>22</v>
      </c>
      <c r="C12" s="19" t="s">
        <v>117</v>
      </c>
      <c r="D12" s="20">
        <v>2.0402200000000001</v>
      </c>
      <c r="E12" s="21">
        <v>2.9645700000000001</v>
      </c>
      <c r="F12" s="21">
        <f t="shared" si="0"/>
        <v>0.68672058462372187</v>
      </c>
      <c r="G12" s="21">
        <v>0.52289502462372184</v>
      </c>
      <c r="H12" s="21">
        <v>8.1912780000000004E-2</v>
      </c>
      <c r="I12" s="21">
        <v>8.1912780000000004E-2</v>
      </c>
      <c r="J12" s="22">
        <f t="shared" si="1"/>
        <v>0.17638140594545645</v>
      </c>
      <c r="K12" s="22">
        <f t="shared" si="2"/>
        <v>0.20401198306119331</v>
      </c>
      <c r="L12" s="23">
        <f t="shared" si="3"/>
        <v>0.23164256017693016</v>
      </c>
      <c r="M12" s="4"/>
    </row>
    <row r="13" spans="1:13" x14ac:dyDescent="0.25">
      <c r="A13" s="17"/>
      <c r="B13" s="18">
        <v>26</v>
      </c>
      <c r="C13" s="19" t="s">
        <v>119</v>
      </c>
      <c r="D13" s="20">
        <v>2</v>
      </c>
      <c r="E13" s="21">
        <v>5.6148109999999996</v>
      </c>
      <c r="F13" s="21">
        <f t="shared" si="0"/>
        <v>0.16638000000000003</v>
      </c>
      <c r="G13" s="21">
        <v>0</v>
      </c>
      <c r="H13" s="21">
        <v>4.5560000000000003E-2</v>
      </c>
      <c r="I13" s="21">
        <v>0.12082000000000001</v>
      </c>
      <c r="J13" s="22">
        <f t="shared" si="1"/>
        <v>0</v>
      </c>
      <c r="K13" s="22">
        <f t="shared" si="2"/>
        <v>8.1142535340904629E-3</v>
      </c>
      <c r="L13" s="23">
        <f t="shared" si="3"/>
        <v>2.9632342032527906E-2</v>
      </c>
      <c r="M13" s="4"/>
    </row>
    <row r="14" spans="1:13" x14ac:dyDescent="0.25">
      <c r="A14" s="34" t="s">
        <v>205</v>
      </c>
      <c r="B14" s="57"/>
      <c r="C14" s="36"/>
      <c r="D14" s="37">
        <f ca="1">SUM(D15:OFFSET(D13,(MATCH("GOBIERNOS LOCALES",$A$8:$A$50,0)-MATCH("GOBIERNOS REGIONALES",$A$8:$A$50,0)),0))</f>
        <v>0.4860000000000001</v>
      </c>
      <c r="E14" s="38">
        <f ca="1">SUM(E15:OFFSET(E13,(MATCH("GOBIERNOS LOCALES",$A$8:$A$50,0)-MATCH("GOBIERNOS REGIONALES",$A$8:$A$50,0)),0))</f>
        <v>0.48599999999999999</v>
      </c>
      <c r="F14" s="38">
        <f ca="1">SUM(F15:OFFSET(F13,(MATCH("GOBIERNOS LOCALES",$A$8:$A$50,0)-MATCH("GOBIERNOS REGIONALES",$A$8:$A$50,0)),0))</f>
        <v>1.0500000094994903E-2</v>
      </c>
      <c r="G14" s="38">
        <f ca="1">SUM(G15:OFFSET(G13,(MATCH("GOBIERNOS LOCALES",$A$8:$A$50,0)-MATCH("GOBIERNOS REGIONALES",$A$8:$A$50,0)),0))</f>
        <v>2.0000000949949026E-3</v>
      </c>
      <c r="H14" s="38">
        <f ca="1">SUM(H15:OFFSET(H13,(MATCH("GOBIERNOS LOCALES",$A$8:$A$50,0)-MATCH("GOBIERNOS REGIONALES",$A$8:$A$50,0)),0))</f>
        <v>6.5000000000000006E-3</v>
      </c>
      <c r="I14" s="38">
        <f ca="1">SUM(I15:OFFSET(I13,(MATCH("GOBIERNOS LOCALES",$A$8:$A$50,0)-MATCH("GOBIERNOS REGIONALES",$A$8:$A$50,0)),0))</f>
        <v>2E-3</v>
      </c>
      <c r="J14" s="39">
        <f t="shared" ca="1" si="1"/>
        <v>4.1152265329113223E-3</v>
      </c>
      <c r="K14" s="39">
        <f t="shared" ca="1" si="2"/>
        <v>1.7489712129619143E-2</v>
      </c>
      <c r="L14" s="40">
        <f t="shared" ca="1" si="3"/>
        <v>2.1604938467067701E-2</v>
      </c>
      <c r="M14" s="4"/>
    </row>
    <row r="15" spans="1:13" x14ac:dyDescent="0.25">
      <c r="A15" s="17"/>
      <c r="B15" s="18">
        <v>448</v>
      </c>
      <c r="C15" s="19" t="s">
        <v>214</v>
      </c>
      <c r="D15" s="20">
        <v>0.16200000000000003</v>
      </c>
      <c r="E15" s="21">
        <v>0.16200000000000001</v>
      </c>
      <c r="F15" s="21">
        <f t="shared" si="0"/>
        <v>2E-3</v>
      </c>
      <c r="G15" s="21">
        <v>0</v>
      </c>
      <c r="H15" s="21">
        <v>0</v>
      </c>
      <c r="I15" s="21">
        <v>2E-3</v>
      </c>
      <c r="J15" s="22">
        <f t="shared" si="1"/>
        <v>0</v>
      </c>
      <c r="K15" s="22">
        <f t="shared" si="2"/>
        <v>0</v>
      </c>
      <c r="L15" s="23">
        <f t="shared" si="3"/>
        <v>1.2345679012345678E-2</v>
      </c>
      <c r="M15" s="4"/>
    </row>
    <row r="16" spans="1:13" x14ac:dyDescent="0.25">
      <c r="A16" s="17"/>
      <c r="B16" s="18">
        <v>458</v>
      </c>
      <c r="C16" s="19" t="s">
        <v>224</v>
      </c>
      <c r="D16" s="20">
        <v>0.16200000000000001</v>
      </c>
      <c r="E16" s="21">
        <v>0.16200000000000001</v>
      </c>
      <c r="F16" s="21">
        <f t="shared" si="0"/>
        <v>8.5000000949949032E-3</v>
      </c>
      <c r="G16" s="21">
        <v>2.0000000949949026E-3</v>
      </c>
      <c r="H16" s="21">
        <v>6.5000000000000006E-3</v>
      </c>
      <c r="I16" s="21">
        <v>0</v>
      </c>
      <c r="J16" s="22">
        <f t="shared" si="1"/>
        <v>1.2345679598733967E-2</v>
      </c>
      <c r="K16" s="22">
        <f t="shared" si="2"/>
        <v>5.2469136388857425E-2</v>
      </c>
      <c r="L16" s="23">
        <f t="shared" si="3"/>
        <v>5.2469136388857425E-2</v>
      </c>
      <c r="M16" s="4"/>
    </row>
    <row r="17" spans="1:13" x14ac:dyDescent="0.25">
      <c r="A17" s="17"/>
      <c r="B17" s="18">
        <v>462</v>
      </c>
      <c r="C17" s="19" t="s">
        <v>228</v>
      </c>
      <c r="D17" s="20">
        <v>0.16200000000000001</v>
      </c>
      <c r="E17" s="21">
        <v>0.16200000000000001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ht="15.75" thickBot="1" x14ac:dyDescent="0.3">
      <c r="A18" s="41" t="s">
        <v>232</v>
      </c>
      <c r="B18" s="58"/>
      <c r="C18" s="43"/>
      <c r="D18" s="44">
        <v>0</v>
      </c>
      <c r="E18" s="45">
        <v>0.43562500000000004</v>
      </c>
      <c r="F18" s="45">
        <f t="shared" si="0"/>
        <v>3.3376000000000003E-2</v>
      </c>
      <c r="G18" s="45">
        <v>0</v>
      </c>
      <c r="H18" s="45">
        <v>7.4299999999999991E-3</v>
      </c>
      <c r="I18" s="45">
        <v>2.5946E-2</v>
      </c>
      <c r="J18" s="46">
        <f t="shared" si="1"/>
        <v>0</v>
      </c>
      <c r="K18" s="46">
        <f t="shared" si="2"/>
        <v>1.7055954088952649E-2</v>
      </c>
      <c r="L18" s="47">
        <f t="shared" si="3"/>
        <v>7.6616355810616932E-2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74</v>
      </c>
      <c r="B1" s="51" t="s">
        <v>46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1192</v>
      </c>
      <c r="N2" s="72" t="s">
        <v>1206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84.496460000000013</v>
      </c>
      <c r="E6" s="14">
        <f ca="1">SUM(E7:OFFSET(E7,50,0))</f>
        <v>94.899898000000007</v>
      </c>
      <c r="F6" s="14">
        <f ca="1">SUM(F7:OFFSET(F7,50,0))</f>
        <v>74.563506859424095</v>
      </c>
      <c r="G6" s="14">
        <f ca="1">SUM(G7:OFFSET(G7,50,0))</f>
        <v>71.371435879424098</v>
      </c>
      <c r="H6" s="14">
        <f ca="1">SUM(H7:OFFSET(H7,50,0))</f>
        <v>1.81402709</v>
      </c>
      <c r="I6" s="14">
        <f ca="1">SUM(I7:OFFSET(I7,50,0))</f>
        <v>1.37804389</v>
      </c>
      <c r="J6" s="15">
        <f ca="1">IFERROR(G6/E6,0)</f>
        <v>0.7520707333049409</v>
      </c>
      <c r="K6" s="15">
        <f ca="1">IFERROR(SUM(G6,H6)/E6,0)</f>
        <v>0.77118589705358886</v>
      </c>
      <c r="L6" s="16">
        <f ca="1">IFERROR(SUM(G6,H6,I6)/E6,0)</f>
        <v>0.7857069230930479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7</v>
      </c>
      <c r="C7" s="19" t="s">
        <v>255</v>
      </c>
      <c r="D7" s="20">
        <v>0</v>
      </c>
      <c r="E7" s="21">
        <v>2.0153160000000003</v>
      </c>
      <c r="F7" s="21">
        <f t="shared" ref="F7:F12" si="0">SUM(G7,H7,I7)</f>
        <v>0</v>
      </c>
      <c r="G7" s="21">
        <v>0</v>
      </c>
      <c r="H7" s="21">
        <v>0</v>
      </c>
      <c r="I7" s="21">
        <v>0</v>
      </c>
      <c r="J7" s="22">
        <f t="shared" ref="J7:J12" si="1">IFERROR(G7/E7,0)</f>
        <v>0</v>
      </c>
      <c r="K7" s="22">
        <f t="shared" ref="K7:K12" si="2">IFERROR(SUM(G7,H7)/E7,0)</f>
        <v>0</v>
      </c>
      <c r="L7" s="23">
        <f t="shared" ref="L7:L12" si="3">IFERROR(SUM(G7,H7,I7)/E7,0)</f>
        <v>0</v>
      </c>
      <c r="M7" s="4"/>
      <c r="N7" t="s">
        <v>263</v>
      </c>
      <c r="O7" s="5">
        <v>74.499644019329097</v>
      </c>
      <c r="P7" s="71">
        <v>0.81531960707939699</v>
      </c>
    </row>
    <row r="8" spans="1:16" x14ac:dyDescent="0.25">
      <c r="A8" s="17"/>
      <c r="B8" s="55">
        <v>8</v>
      </c>
      <c r="C8" s="19" t="s">
        <v>256</v>
      </c>
      <c r="D8" s="20">
        <v>0.58818399999999993</v>
      </c>
      <c r="E8" s="21">
        <v>0.58818399999999993</v>
      </c>
      <c r="F8" s="21">
        <f t="shared" si="0"/>
        <v>1.9986839999999999E-2</v>
      </c>
      <c r="G8" s="21">
        <v>0</v>
      </c>
      <c r="H8" s="21">
        <v>0</v>
      </c>
      <c r="I8" s="21">
        <v>1.9986839999999999E-2</v>
      </c>
      <c r="J8" s="22">
        <f t="shared" si="1"/>
        <v>0</v>
      </c>
      <c r="K8" s="22">
        <f t="shared" si="2"/>
        <v>0</v>
      </c>
      <c r="L8" s="23">
        <f t="shared" si="3"/>
        <v>3.3980591107544582E-2</v>
      </c>
      <c r="M8" s="4"/>
      <c r="N8" t="s">
        <v>258</v>
      </c>
      <c r="O8" s="5">
        <v>3.5375999999999998E-2</v>
      </c>
      <c r="P8" s="71">
        <v>7.0350579592843229E-2</v>
      </c>
    </row>
    <row r="9" spans="1:16" x14ac:dyDescent="0.25">
      <c r="A9" s="17"/>
      <c r="B9" s="55">
        <v>10</v>
      </c>
      <c r="C9" s="19" t="s">
        <v>258</v>
      </c>
      <c r="D9" s="20">
        <v>0.16200000000000003</v>
      </c>
      <c r="E9" s="21">
        <v>0.50285299999999999</v>
      </c>
      <c r="F9" s="21">
        <f t="shared" si="0"/>
        <v>3.5375999999999998E-2</v>
      </c>
      <c r="G9" s="21">
        <v>0</v>
      </c>
      <c r="H9" s="21">
        <v>7.4299999999999991E-3</v>
      </c>
      <c r="I9" s="21">
        <v>2.7945999999999999E-2</v>
      </c>
      <c r="J9" s="22">
        <f t="shared" si="1"/>
        <v>0</v>
      </c>
      <c r="K9" s="22">
        <f t="shared" si="2"/>
        <v>1.4775689913354399E-2</v>
      </c>
      <c r="L9" s="23">
        <f t="shared" si="3"/>
        <v>7.0350579592843229E-2</v>
      </c>
      <c r="M9" s="4"/>
      <c r="N9" t="s">
        <v>269</v>
      </c>
      <c r="O9" s="5">
        <v>8.5000000949949032E-3</v>
      </c>
      <c r="P9" s="71">
        <v>5.2469136388857425E-2</v>
      </c>
    </row>
    <row r="10" spans="1:16" x14ac:dyDescent="0.25">
      <c r="A10" s="17"/>
      <c r="B10" s="55">
        <v>15</v>
      </c>
      <c r="C10" s="19" t="s">
        <v>263</v>
      </c>
      <c r="D10" s="20">
        <v>83.422275999999997</v>
      </c>
      <c r="E10" s="21">
        <v>91.374773000000005</v>
      </c>
      <c r="F10" s="21">
        <f t="shared" si="0"/>
        <v>74.499644019329097</v>
      </c>
      <c r="G10" s="21">
        <v>71.369435879329103</v>
      </c>
      <c r="H10" s="21">
        <v>1.80009709</v>
      </c>
      <c r="I10" s="21">
        <v>1.33011105</v>
      </c>
      <c r="J10" s="22">
        <f t="shared" si="1"/>
        <v>0.78106279814592916</v>
      </c>
      <c r="K10" s="22">
        <f t="shared" si="2"/>
        <v>0.80076295203851389</v>
      </c>
      <c r="L10" s="23">
        <f t="shared" si="3"/>
        <v>0.81531960707939699</v>
      </c>
      <c r="M10" s="4"/>
      <c r="N10" t="s">
        <v>256</v>
      </c>
      <c r="O10" s="5">
        <v>1.9986839999999999E-2</v>
      </c>
      <c r="P10" s="71">
        <v>3.3980591107544582E-2</v>
      </c>
    </row>
    <row r="11" spans="1:16" x14ac:dyDescent="0.25">
      <c r="A11" s="17"/>
      <c r="B11" s="55">
        <v>21</v>
      </c>
      <c r="C11" s="19" t="s">
        <v>269</v>
      </c>
      <c r="D11" s="20">
        <v>0.16200000000000001</v>
      </c>
      <c r="E11" s="21">
        <v>0.16200000000000001</v>
      </c>
      <c r="F11" s="21">
        <f t="shared" si="0"/>
        <v>8.5000000949949032E-3</v>
      </c>
      <c r="G11" s="21">
        <v>2.0000000949949026E-3</v>
      </c>
      <c r="H11" s="21">
        <v>6.5000000000000006E-3</v>
      </c>
      <c r="I11" s="21">
        <v>0</v>
      </c>
      <c r="J11" s="22">
        <f t="shared" si="1"/>
        <v>1.2345679598733967E-2</v>
      </c>
      <c r="K11" s="22">
        <f t="shared" si="2"/>
        <v>5.2469136388857425E-2</v>
      </c>
      <c r="L11" s="23">
        <f t="shared" si="3"/>
        <v>5.2469136388857425E-2</v>
      </c>
      <c r="M11" s="4"/>
      <c r="N11" t="s">
        <v>255</v>
      </c>
      <c r="O11" s="5">
        <v>0</v>
      </c>
      <c r="P11" s="71">
        <v>0</v>
      </c>
    </row>
    <row r="12" spans="1:16" ht="15.75" thickBot="1" x14ac:dyDescent="0.3">
      <c r="A12" s="24"/>
      <c r="B12" s="56">
        <v>25</v>
      </c>
      <c r="C12" s="26" t="s">
        <v>273</v>
      </c>
      <c r="D12" s="27">
        <v>0.16200000000000001</v>
      </c>
      <c r="E12" s="28">
        <v>0.256772</v>
      </c>
      <c r="F12" s="28">
        <f t="shared" si="0"/>
        <v>0</v>
      </c>
      <c r="G12" s="28">
        <v>0</v>
      </c>
      <c r="H12" s="28">
        <v>0</v>
      </c>
      <c r="I12" s="28">
        <v>0</v>
      </c>
      <c r="J12" s="29">
        <f t="shared" si="1"/>
        <v>0</v>
      </c>
      <c r="K12" s="29">
        <f t="shared" si="2"/>
        <v>0</v>
      </c>
      <c r="L12" s="30">
        <f t="shared" si="3"/>
        <v>0</v>
      </c>
      <c r="M12" s="4"/>
      <c r="N12" t="s">
        <v>273</v>
      </c>
      <c r="O12" s="5">
        <v>0</v>
      </c>
      <c r="P12" s="71">
        <v>0</v>
      </c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10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 x14ac:dyDescent="0.25">
      <c r="A1" s="50">
        <v>74</v>
      </c>
      <c r="B1" s="49" t="s">
        <v>46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1193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84.496460000000013</v>
      </c>
      <c r="E6" s="14">
        <v>94.899898000000007</v>
      </c>
      <c r="F6" s="14">
        <v>74.563506859424095</v>
      </c>
      <c r="G6" s="14">
        <v>71.371435879424098</v>
      </c>
      <c r="H6" s="14">
        <v>1.81402709</v>
      </c>
      <c r="I6" s="14">
        <v>1.37804389</v>
      </c>
      <c r="J6" s="15">
        <v>0.7520707333049409</v>
      </c>
      <c r="K6" s="15">
        <v>0.77118589705358886</v>
      </c>
      <c r="L6" s="16">
        <v>0.7857069230930479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84.496460000000013</v>
      </c>
      <c r="E7" s="38">
        <f ca="1">SUM(E8:OFFSET(E6,MATCH("PROYECTOS",$A$8:$A$50,0),0))</f>
        <v>93.884581999999995</v>
      </c>
      <c r="F7" s="38">
        <f ca="1">SUM(F8:OFFSET(F6,MATCH("PROYECTOS",$A$8:$A$50,0),0))</f>
        <v>74.563506859424095</v>
      </c>
      <c r="G7" s="38">
        <f ca="1">SUM(G8:OFFSET(G6,MATCH("PROYECTOS",$A$8:$A$50,0),0))</f>
        <v>71.371435879424098</v>
      </c>
      <c r="H7" s="38">
        <f ca="1">SUM(H8:OFFSET(H6,MATCH("PROYECTOS",$A$8:$A$50,0),0))</f>
        <v>1.8140270899999997</v>
      </c>
      <c r="I7" s="38">
        <f ca="1">SUM(I8:OFFSET(I6,MATCH("PROYECTOS",$A$8:$A$50,0),0))</f>
        <v>1.37804389</v>
      </c>
      <c r="J7" s="39">
        <f ca="1">IFERROR(G7/E7,0)</f>
        <v>0.76020401176653374</v>
      </c>
      <c r="K7" s="39">
        <f ca="1">IFERROR(SUM(G7,H7)/E7,0)</f>
        <v>0.77952589669541372</v>
      </c>
      <c r="L7" s="40">
        <f ca="1">IFERROR(SUM(G7,H7,I7)/E7,0)</f>
        <v>0.79420396055471709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1.9020559999999995</v>
      </c>
      <c r="E8" s="21">
        <v>2.8020559999999994</v>
      </c>
      <c r="F8" s="21">
        <f t="shared" ref="F8:F10" si="0">SUM(G8,H8,I8)</f>
        <v>0.84992083487976677</v>
      </c>
      <c r="G8" s="21">
        <v>0.6801296048797667</v>
      </c>
      <c r="H8" s="21">
        <v>8.2307580000000005E-2</v>
      </c>
      <c r="I8" s="21">
        <v>8.7483649999999996E-2</v>
      </c>
      <c r="J8" s="22">
        <f t="shared" ref="J8:J11" si="1">IFERROR(G8/E8,0)</f>
        <v>0.24272520066685563</v>
      </c>
      <c r="K8" s="22">
        <f t="shared" ref="K8:K11" si="2">IFERROR(SUM(G8,H8)/E8,0)</f>
        <v>0.27209919604739052</v>
      </c>
      <c r="L8" s="23">
        <f t="shared" ref="L8:L11" si="3">IFERROR(SUM(G8,H8,I8)/E8,0)</f>
        <v>0.30332043145453441</v>
      </c>
      <c r="M8" s="4"/>
    </row>
    <row r="9" spans="1:13" ht="51" x14ac:dyDescent="0.25">
      <c r="A9" s="17"/>
      <c r="B9" s="19">
        <v>3000569</v>
      </c>
      <c r="C9" s="19" t="s">
        <v>1195</v>
      </c>
      <c r="D9" s="20">
        <v>3.0659999999999998</v>
      </c>
      <c r="E9" s="21">
        <v>5.4267370000000001</v>
      </c>
      <c r="F9" s="21">
        <f t="shared" si="0"/>
        <v>1.5588760000556929</v>
      </c>
      <c r="G9" s="21">
        <v>7.30000005569309E-3</v>
      </c>
      <c r="H9" s="21">
        <v>1.5189299999999999</v>
      </c>
      <c r="I9" s="21">
        <v>3.2646000000000001E-2</v>
      </c>
      <c r="J9" s="22">
        <f t="shared" si="1"/>
        <v>1.3451914208654464E-3</v>
      </c>
      <c r="K9" s="22">
        <f t="shared" si="2"/>
        <v>0.28124266940809789</v>
      </c>
      <c r="L9" s="23">
        <f t="shared" si="3"/>
        <v>0.28725843910543164</v>
      </c>
      <c r="M9" s="4"/>
    </row>
    <row r="10" spans="1:13" ht="38.25" x14ac:dyDescent="0.25">
      <c r="A10" s="17"/>
      <c r="B10" s="19">
        <v>3000570</v>
      </c>
      <c r="C10" s="19" t="s">
        <v>1196</v>
      </c>
      <c r="D10" s="20">
        <v>79.528404000000009</v>
      </c>
      <c r="E10" s="21">
        <v>85.655788999999999</v>
      </c>
      <c r="F10" s="21">
        <f t="shared" si="0"/>
        <v>72.154710024488637</v>
      </c>
      <c r="G10" s="21">
        <v>70.684006274488638</v>
      </c>
      <c r="H10" s="21">
        <v>0.21278951000000002</v>
      </c>
      <c r="I10" s="21">
        <v>1.2579142400000001</v>
      </c>
      <c r="J10" s="22">
        <f t="shared" si="1"/>
        <v>0.82520991400229404</v>
      </c>
      <c r="K10" s="22">
        <f t="shared" si="2"/>
        <v>0.8276941536839808</v>
      </c>
      <c r="L10" s="23">
        <f t="shared" si="3"/>
        <v>0.84237984223680007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1.0153160000000128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1207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0.30332043145453441</v>
      </c>
    </row>
    <row r="18" spans="1:4" ht="51.75" thickBot="1" x14ac:dyDescent="0.3">
      <c r="A18" s="24"/>
      <c r="B18" s="26">
        <v>3000569</v>
      </c>
      <c r="C18" s="26" t="s">
        <v>1195</v>
      </c>
      <c r="D18" s="30">
        <v>0.28725843910543164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H4" sqref="H4:H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74</v>
      </c>
      <c r="B1" s="49" t="s">
        <v>46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1194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84.496460000000013</v>
      </c>
      <c r="I6" s="14">
        <v>94.899898000000007</v>
      </c>
      <c r="J6" s="14">
        <v>74.563506859424095</v>
      </c>
      <c r="K6" s="14">
        <v>71.371435879424098</v>
      </c>
      <c r="L6" s="14">
        <v>1.81402709</v>
      </c>
      <c r="M6" s="14">
        <v>1.37804389</v>
      </c>
      <c r="N6" s="15">
        <v>0.7520707333049409</v>
      </c>
      <c r="O6" s="15">
        <v>0.77118589705358886</v>
      </c>
      <c r="P6" s="16">
        <v>0.7857069230930479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84.496459999999999</v>
      </c>
      <c r="I7" s="38">
        <f ca="1">SUM(I8:OFFSET(I6,MATCH("PROYECTOS",$A$8:$A$18,0),0))</f>
        <v>93.884582000000009</v>
      </c>
      <c r="J7" s="38">
        <f ca="1">SUM(J8:OFFSET(J6,MATCH("PROYECTOS",$A$8:$A$18,0),0))</f>
        <v>74.563506859424095</v>
      </c>
      <c r="K7" s="38">
        <f ca="1">SUM(K8:OFFSET(K6,MATCH("PROYECTOS",$A$8:$A$18,0),0))</f>
        <v>71.371435879424098</v>
      </c>
      <c r="L7" s="38">
        <f ca="1">SUM(L8:OFFSET(L6,MATCH("PROYECTOS",$A$8:$A$18,0),0))</f>
        <v>1.81402709</v>
      </c>
      <c r="M7" s="38">
        <f ca="1">SUM(M8:OFFSET(M6,MATCH("PROYECTOS",$A$8:$A$18,0),0))</f>
        <v>1.3780438899999998</v>
      </c>
      <c r="N7" s="39">
        <f ca="1">IFERROR(K7/I7,0)</f>
        <v>0.76020401176653363</v>
      </c>
      <c r="O7" s="39">
        <f ca="1">IFERROR(SUM(K7,L7)/I7,0)</f>
        <v>0.77952589669541361</v>
      </c>
      <c r="P7" s="40">
        <f ca="1">IFERROR(SUM(K7,L7,M7)/I7,0)</f>
        <v>0.79420396055471698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1.4664309999999996</v>
      </c>
      <c r="I8" s="21">
        <v>2.3664309999999995</v>
      </c>
      <c r="J8" s="21">
        <f t="shared" ref="J8:J17" si="0">SUM(K8,L8,M8)</f>
        <v>0.41429584799278851</v>
      </c>
      <c r="K8" s="21">
        <v>0.24450461799278855</v>
      </c>
      <c r="L8" s="21">
        <v>8.2307580000000005E-2</v>
      </c>
      <c r="M8" s="21">
        <v>8.7483649999999996E-2</v>
      </c>
      <c r="N8" s="22">
        <f t="shared" ref="N8:N18" si="1">IFERROR(K8/I8,0)</f>
        <v>0.10332209897216044</v>
      </c>
      <c r="O8" s="22">
        <f t="shared" ref="O8:O18" si="2">IFERROR(SUM(K8,L8)/I8,0)</f>
        <v>0.13810341311146981</v>
      </c>
      <c r="P8" s="23">
        <f t="shared" ref="P8:P18" si="3">IFERROR(SUM(K8,L8,M8)/I8,0)</f>
        <v>0.17507201688652177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5001254</v>
      </c>
      <c r="C9" s="19" t="s">
        <v>869</v>
      </c>
      <c r="D9" s="68">
        <v>3000001</v>
      </c>
      <c r="E9" s="19" t="s">
        <v>275</v>
      </c>
      <c r="F9" s="69">
        <v>177</v>
      </c>
      <c r="G9" s="19" t="s">
        <v>880</v>
      </c>
      <c r="H9" s="20">
        <v>0.43562499999999998</v>
      </c>
      <c r="I9" s="21">
        <v>0.43562499999999998</v>
      </c>
      <c r="J9" s="21">
        <f t="shared" si="0"/>
        <v>0.43562498688697815</v>
      </c>
      <c r="K9" s="21">
        <v>0.43562498688697815</v>
      </c>
      <c r="L9" s="21">
        <v>0</v>
      </c>
      <c r="M9" s="21">
        <v>0</v>
      </c>
      <c r="N9" s="22">
        <f t="shared" si="1"/>
        <v>0.9999999698983717</v>
      </c>
      <c r="O9" s="22">
        <f t="shared" si="2"/>
        <v>0.9999999698983717</v>
      </c>
      <c r="P9" s="23">
        <f t="shared" si="3"/>
        <v>0.9999999698983717</v>
      </c>
      <c r="Q9" s="70">
        <v>0</v>
      </c>
      <c r="R9" s="21">
        <v>0</v>
      </c>
      <c r="S9" s="23">
        <f t="shared" ref="S9:S17" si="4">IFERROR(R9/Q9,0)</f>
        <v>0</v>
      </c>
    </row>
    <row r="10" spans="1:19" ht="51" x14ac:dyDescent="0.25">
      <c r="A10" s="17"/>
      <c r="B10" s="19">
        <v>5004295</v>
      </c>
      <c r="C10" s="19" t="s">
        <v>1197</v>
      </c>
      <c r="D10" s="68">
        <v>3000569</v>
      </c>
      <c r="E10" s="19" t="s">
        <v>1195</v>
      </c>
      <c r="F10" s="69">
        <v>117</v>
      </c>
      <c r="G10" s="19" t="s">
        <v>687</v>
      </c>
      <c r="H10" s="20">
        <v>0.27999999999999997</v>
      </c>
      <c r="I10" s="21">
        <v>0.27999999999999997</v>
      </c>
      <c r="J10" s="21">
        <f t="shared" si="0"/>
        <v>9.000000284984707E-4</v>
      </c>
      <c r="K10" s="21">
        <v>6.0000002849847078E-4</v>
      </c>
      <c r="L10" s="21">
        <v>2.9999999999999997E-4</v>
      </c>
      <c r="M10" s="21">
        <v>0</v>
      </c>
      <c r="N10" s="22">
        <f t="shared" si="1"/>
        <v>2.142857244637396E-3</v>
      </c>
      <c r="O10" s="22">
        <f t="shared" si="2"/>
        <v>3.2142858160659673E-3</v>
      </c>
      <c r="P10" s="23">
        <f t="shared" si="3"/>
        <v>3.2142858160659673E-3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5004296</v>
      </c>
      <c r="C11" s="19" t="s">
        <v>1198</v>
      </c>
      <c r="D11" s="68">
        <v>3000569</v>
      </c>
      <c r="E11" s="19" t="s">
        <v>1195</v>
      </c>
      <c r="F11" s="69">
        <v>36</v>
      </c>
      <c r="G11" s="19" t="s">
        <v>533</v>
      </c>
      <c r="H11" s="20">
        <v>1.7</v>
      </c>
      <c r="I11" s="21">
        <v>3.3251120000000003</v>
      </c>
      <c r="J11" s="21">
        <f t="shared" si="0"/>
        <v>1.5140999999321996</v>
      </c>
      <c r="K11" s="21">
        <v>4.6999999321997166E-3</v>
      </c>
      <c r="L11" s="21">
        <v>1.5046999999999999</v>
      </c>
      <c r="M11" s="21">
        <v>4.7000000000000002E-3</v>
      </c>
      <c r="N11" s="22">
        <f t="shared" si="1"/>
        <v>1.4134862020285981E-3</v>
      </c>
      <c r="O11" s="22">
        <f t="shared" si="2"/>
        <v>0.45393959660071587</v>
      </c>
      <c r="P11" s="23">
        <f t="shared" si="3"/>
        <v>0.4553530828231348</v>
      </c>
      <c r="Q11" s="70">
        <v>1</v>
      </c>
      <c r="R11" s="21">
        <v>0</v>
      </c>
      <c r="S11" s="23">
        <f t="shared" si="4"/>
        <v>0</v>
      </c>
    </row>
    <row r="12" spans="1:19" ht="63.75" x14ac:dyDescent="0.25">
      <c r="A12" s="17"/>
      <c r="B12" s="19">
        <v>5004297</v>
      </c>
      <c r="C12" s="19" t="s">
        <v>1199</v>
      </c>
      <c r="D12" s="68">
        <v>3000569</v>
      </c>
      <c r="E12" s="19" t="s">
        <v>1195</v>
      </c>
      <c r="F12" s="69">
        <v>14</v>
      </c>
      <c r="G12" s="19" t="s">
        <v>690</v>
      </c>
      <c r="H12" s="20">
        <v>1.0860000000000001</v>
      </c>
      <c r="I12" s="21">
        <v>1.8216249999999998</v>
      </c>
      <c r="J12" s="21">
        <f t="shared" si="0"/>
        <v>4.3876000094994899E-2</v>
      </c>
      <c r="K12" s="21">
        <v>2.0000000949949026E-3</v>
      </c>
      <c r="L12" s="21">
        <v>1.393E-2</v>
      </c>
      <c r="M12" s="21">
        <v>2.7945999999999999E-2</v>
      </c>
      <c r="N12" s="22">
        <f t="shared" si="1"/>
        <v>1.0979208646098417E-3</v>
      </c>
      <c r="O12" s="22">
        <f t="shared" si="2"/>
        <v>8.7449393234035003E-3</v>
      </c>
      <c r="P12" s="23">
        <f t="shared" si="3"/>
        <v>2.408618683592666E-2</v>
      </c>
      <c r="Q12" s="70">
        <v>4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5004298</v>
      </c>
      <c r="C13" s="19" t="s">
        <v>1200</v>
      </c>
      <c r="D13" s="68">
        <v>3000570</v>
      </c>
      <c r="E13" s="19" t="s">
        <v>1196</v>
      </c>
      <c r="F13" s="69">
        <v>596</v>
      </c>
      <c r="G13" s="19" t="s">
        <v>1205</v>
      </c>
      <c r="H13" s="20">
        <v>5.7881839999999993</v>
      </c>
      <c r="I13" s="21">
        <v>7.4606570000000003</v>
      </c>
      <c r="J13" s="21">
        <f t="shared" si="0"/>
        <v>5.9886841138448714E-2</v>
      </c>
      <c r="K13" s="21">
        <v>3.9900001138448715E-2</v>
      </c>
      <c r="L13" s="21">
        <v>0</v>
      </c>
      <c r="M13" s="21">
        <v>1.9986839999999999E-2</v>
      </c>
      <c r="N13" s="22">
        <f t="shared" si="1"/>
        <v>5.3480546201827416E-3</v>
      </c>
      <c r="O13" s="22">
        <f t="shared" si="2"/>
        <v>5.3480546201827416E-3</v>
      </c>
      <c r="P13" s="23">
        <f t="shared" si="3"/>
        <v>8.0270197568992532E-3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5004299</v>
      </c>
      <c r="C14" s="19" t="s">
        <v>1201</v>
      </c>
      <c r="D14" s="68">
        <v>3000570</v>
      </c>
      <c r="E14" s="19" t="s">
        <v>1196</v>
      </c>
      <c r="F14" s="69">
        <v>86</v>
      </c>
      <c r="G14" s="19" t="s">
        <v>500</v>
      </c>
      <c r="H14" s="20">
        <v>1.0402199999999999</v>
      </c>
      <c r="I14" s="21">
        <v>1.8194150000000002</v>
      </c>
      <c r="J14" s="21">
        <f t="shared" si="0"/>
        <v>0.52645681491756324</v>
      </c>
      <c r="K14" s="21">
        <v>0.2914542849175632</v>
      </c>
      <c r="L14" s="21">
        <v>0.12203253</v>
      </c>
      <c r="M14" s="21">
        <v>0.11297</v>
      </c>
      <c r="N14" s="22">
        <f t="shared" si="1"/>
        <v>0.16019120701849945</v>
      </c>
      <c r="O14" s="22">
        <f t="shared" si="2"/>
        <v>0.22726360666344028</v>
      </c>
      <c r="P14" s="23">
        <f t="shared" si="3"/>
        <v>0.28935499318053504</v>
      </c>
      <c r="Q14" s="70">
        <v>5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5004300</v>
      </c>
      <c r="C15" s="19" t="s">
        <v>1202</v>
      </c>
      <c r="D15" s="68">
        <v>3000570</v>
      </c>
      <c r="E15" s="19" t="s">
        <v>1196</v>
      </c>
      <c r="F15" s="69">
        <v>86</v>
      </c>
      <c r="G15" s="19" t="s">
        <v>500</v>
      </c>
      <c r="H15" s="20">
        <v>1.2</v>
      </c>
      <c r="I15" s="21">
        <v>1.2762220000000002</v>
      </c>
      <c r="J15" s="21">
        <f t="shared" si="0"/>
        <v>0.40198636843262625</v>
      </c>
      <c r="K15" s="21">
        <v>0.35265198843262624</v>
      </c>
      <c r="L15" s="21">
        <v>4.5196980000000005E-2</v>
      </c>
      <c r="M15" s="21">
        <v>4.1373999999999994E-3</v>
      </c>
      <c r="N15" s="22">
        <f t="shared" si="1"/>
        <v>0.27632495634194221</v>
      </c>
      <c r="O15" s="22">
        <f t="shared" si="2"/>
        <v>0.31173962557660517</v>
      </c>
      <c r="P15" s="23">
        <f t="shared" si="3"/>
        <v>0.31498153803384221</v>
      </c>
      <c r="Q15" s="70">
        <v>50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5005066</v>
      </c>
      <c r="C16" s="19" t="s">
        <v>1203</v>
      </c>
      <c r="D16" s="68">
        <v>3000570</v>
      </c>
      <c r="E16" s="19" t="s">
        <v>1196</v>
      </c>
      <c r="F16" s="69">
        <v>177</v>
      </c>
      <c r="G16" s="19" t="s">
        <v>880</v>
      </c>
      <c r="H16" s="20">
        <v>70</v>
      </c>
      <c r="I16" s="21">
        <v>70</v>
      </c>
      <c r="J16" s="21">
        <f t="shared" si="0"/>
        <v>70</v>
      </c>
      <c r="K16" s="21">
        <v>70</v>
      </c>
      <c r="L16" s="21">
        <v>0</v>
      </c>
      <c r="M16" s="21">
        <v>0</v>
      </c>
      <c r="N16" s="22">
        <f t="shared" si="1"/>
        <v>1</v>
      </c>
      <c r="O16" s="22">
        <f t="shared" si="2"/>
        <v>1</v>
      </c>
      <c r="P16" s="23">
        <f t="shared" si="3"/>
        <v>1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5005067</v>
      </c>
      <c r="C17" s="19" t="s">
        <v>1204</v>
      </c>
      <c r="D17" s="68">
        <v>3000570</v>
      </c>
      <c r="E17" s="19" t="s">
        <v>1196</v>
      </c>
      <c r="F17" s="69">
        <v>177</v>
      </c>
      <c r="G17" s="19" t="s">
        <v>880</v>
      </c>
      <c r="H17" s="20">
        <v>1.5</v>
      </c>
      <c r="I17" s="21">
        <v>5.0994949999999992</v>
      </c>
      <c r="J17" s="21">
        <f t="shared" si="0"/>
        <v>1.16638</v>
      </c>
      <c r="K17" s="21">
        <v>0</v>
      </c>
      <c r="L17" s="21">
        <v>4.5560000000000003E-2</v>
      </c>
      <c r="M17" s="21">
        <v>1.1208199999999999</v>
      </c>
      <c r="N17" s="22">
        <f t="shared" si="1"/>
        <v>0</v>
      </c>
      <c r="O17" s="22">
        <f t="shared" si="2"/>
        <v>8.9342179960956933E-3</v>
      </c>
      <c r="P17" s="23">
        <f t="shared" si="3"/>
        <v>0.22872460900540154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OFFSET(H18,-MATCH("PROYECTOS",$A$8:$A$18,0)-1,0)-(OFFSET(H18,-MATCH("PROYECTOS",$A$8:$A$18,0),0))</f>
        <v>0</v>
      </c>
      <c r="I18" s="45">
        <f t="shared" ca="1" si="5"/>
        <v>1.0153159999999986</v>
      </c>
      <c r="J18" s="45">
        <f t="shared" ca="1" si="5"/>
        <v>0</v>
      </c>
      <c r="K18" s="45">
        <f t="shared" ca="1" si="5"/>
        <v>0</v>
      </c>
      <c r="L18" s="45">
        <f t="shared" ca="1" si="5"/>
        <v>0</v>
      </c>
      <c r="M18" s="45">
        <f t="shared" ca="1" si="5"/>
        <v>0</v>
      </c>
      <c r="N18" s="46">
        <f t="shared" ca="1" si="1"/>
        <v>0</v>
      </c>
      <c r="O18" s="46">
        <f t="shared" ca="1" si="2"/>
        <v>0</v>
      </c>
      <c r="P18" s="47">
        <f t="shared" ca="1" si="3"/>
        <v>0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79</v>
      </c>
      <c r="B1" s="50" t="s">
        <v>47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1208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134.33611800000003</v>
      </c>
      <c r="E6" s="14">
        <v>183.59644200000005</v>
      </c>
      <c r="F6" s="14">
        <v>60.643419474772912</v>
      </c>
      <c r="G6" s="14">
        <v>28.518590564772921</v>
      </c>
      <c r="H6" s="14">
        <v>12.508376999999998</v>
      </c>
      <c r="I6" s="14">
        <v>19.616451910000002</v>
      </c>
      <c r="J6" s="15">
        <v>0.15533302418122522</v>
      </c>
      <c r="K6" s="15">
        <v>0.22346275950583458</v>
      </c>
      <c r="L6" s="16">
        <v>0.33030825006278119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134.33611799999994</v>
      </c>
      <c r="E7" s="38">
        <f ca="1">SUM(E8:OFFSET(E6,MATCH("GOBIERNOS REGIONALES",$A$8:$A$50,0),0))</f>
        <v>183.59644199999994</v>
      </c>
      <c r="F7" s="38">
        <f ca="1">SUM(F8:OFFSET(F6,MATCH("GOBIERNOS REGIONALES",$A$8:$A$50,0),0))</f>
        <v>60.643419474772912</v>
      </c>
      <c r="G7" s="38">
        <f ca="1">SUM(G8:OFFSET(G6,MATCH("GOBIERNOS REGIONALES",$A$8:$A$50,0),0))</f>
        <v>28.518590564772921</v>
      </c>
      <c r="H7" s="38">
        <f ca="1">SUM(H8:OFFSET(H6,MATCH("GOBIERNOS REGIONALES",$A$8:$A$50,0),0))</f>
        <v>12.508376999999996</v>
      </c>
      <c r="I7" s="38">
        <f ca="1">SUM(I8:OFFSET(I6,MATCH("GOBIERNOS REGIONALES",$A$8:$A$50,0),0))</f>
        <v>19.616451909999999</v>
      </c>
      <c r="J7" s="39">
        <f ca="1">IFERROR(G7/E7,0)</f>
        <v>0.15533302418122533</v>
      </c>
      <c r="K7" s="39">
        <f ca="1">IFERROR(SUM(G7,H7)/E7,0)</f>
        <v>0.22346275950583472</v>
      </c>
      <c r="L7" s="40">
        <f ca="1">IFERROR(SUM(G7,H7,I7)/E7,0)</f>
        <v>0.33030825006278136</v>
      </c>
      <c r="M7" s="4"/>
    </row>
    <row r="8" spans="1:13" ht="25.5" x14ac:dyDescent="0.25">
      <c r="A8" s="17"/>
      <c r="B8" s="18">
        <v>33</v>
      </c>
      <c r="C8" s="19" t="s">
        <v>121</v>
      </c>
      <c r="D8" s="20">
        <v>134.33611799999994</v>
      </c>
      <c r="E8" s="21">
        <v>183.59644199999994</v>
      </c>
      <c r="F8" s="21">
        <f t="shared" ref="F8:F10" si="0">SUM(G8,H8,I8)</f>
        <v>60.643419474772912</v>
      </c>
      <c r="G8" s="21">
        <v>28.518590564772921</v>
      </c>
      <c r="H8" s="21">
        <v>12.508376999999996</v>
      </c>
      <c r="I8" s="21">
        <v>19.616451909999999</v>
      </c>
      <c r="J8" s="22">
        <f t="shared" ref="J8:J10" si="1">IFERROR(G8/E8,0)</f>
        <v>0.15533302418122533</v>
      </c>
      <c r="K8" s="22">
        <f t="shared" ref="K8:K10" si="2">IFERROR(SUM(G8,H8)/E8,0)</f>
        <v>0.22346275950583472</v>
      </c>
      <c r="L8" s="23">
        <f t="shared" ref="L8:L10" si="3">IFERROR(SUM(G8,H8,I8)/E8,0)</f>
        <v>0.33030825006278136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A15" sqref="A15:S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16</v>
      </c>
      <c r="B1" s="49" t="s">
        <v>357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361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508.64130799999998</v>
      </c>
      <c r="I6" s="14">
        <v>552.5992369999999</v>
      </c>
      <c r="J6" s="14">
        <v>219.24581999954111</v>
      </c>
      <c r="K6" s="14">
        <v>108.7396605195411</v>
      </c>
      <c r="L6" s="14">
        <v>53.209137810000023</v>
      </c>
      <c r="M6" s="14">
        <v>57.297021670000007</v>
      </c>
      <c r="N6" s="15">
        <v>0.19677852092210024</v>
      </c>
      <c r="O6" s="15">
        <v>0.29306735783556853</v>
      </c>
      <c r="P6" s="16">
        <v>0.39675375085532588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504.48946600000005</v>
      </c>
      <c r="I7" s="38">
        <f ca="1">SUM(I8:OFFSET(I6,MATCH("PROYECTOS",$A$8:$A$50,0),0))</f>
        <v>550.03151500000035</v>
      </c>
      <c r="J7" s="38">
        <f ca="1">SUM(J8:OFFSET(J6,MATCH("PROYECTOS",$A$8:$A$50,0),0))</f>
        <v>218.90778580984909</v>
      </c>
      <c r="K7" s="38">
        <f ca="1">SUM(K8:OFFSET(K6,MATCH("PROYECTOS",$A$8:$A$50,0),0))</f>
        <v>108.72844851984905</v>
      </c>
      <c r="L7" s="38">
        <f ca="1">SUM(L8:OFFSET(L6,MATCH("PROYECTOS",$A$8:$A$50,0),0))</f>
        <v>52.960623989999995</v>
      </c>
      <c r="M7" s="38">
        <f ca="1">SUM(M8:OFFSET(M6,MATCH("PROYECTOS",$A$8:$A$50,0),0))</f>
        <v>57.21871329999999</v>
      </c>
      <c r="N7" s="39">
        <f ca="1">IFERROR(K7/I7,0)</f>
        <v>0.19767676133948248</v>
      </c>
      <c r="O7" s="39">
        <f ca="1">IFERROR(SUM(K7,L7)/I7,0)</f>
        <v>0.29396328773970148</v>
      </c>
      <c r="P7" s="40">
        <f ca="1">IFERROR(SUM(K7,L7,M7)/I7,0)</f>
        <v>0.39799135111348827</v>
      </c>
      <c r="Q7" s="64"/>
      <c r="R7" s="38"/>
      <c r="S7" s="40"/>
    </row>
    <row r="8" spans="1:19" ht="38.25" x14ac:dyDescent="0.25">
      <c r="A8" s="17"/>
      <c r="B8" s="19">
        <v>5000069</v>
      </c>
      <c r="C8" s="19" t="s">
        <v>386</v>
      </c>
      <c r="D8" s="68">
        <v>3043959</v>
      </c>
      <c r="E8" s="19" t="s">
        <v>377</v>
      </c>
      <c r="F8" s="69">
        <v>259</v>
      </c>
      <c r="G8" s="19" t="s">
        <v>393</v>
      </c>
      <c r="H8" s="20">
        <v>37.323977000000035</v>
      </c>
      <c r="I8" s="21">
        <v>40.280895000000029</v>
      </c>
      <c r="J8" s="21">
        <f t="shared" ref="J8:J15" si="0">SUM(K8,L8,M8)</f>
        <v>13.552597726828251</v>
      </c>
      <c r="K8" s="21">
        <v>6.520042866828252</v>
      </c>
      <c r="L8" s="21">
        <v>4.2523305199999992</v>
      </c>
      <c r="M8" s="21">
        <v>2.7802243400000002</v>
      </c>
      <c r="N8" s="22">
        <f t="shared" ref="N8:N16" si="1">IFERROR(K8/I8,0)</f>
        <v>0.1618643991606504</v>
      </c>
      <c r="O8" s="22">
        <f t="shared" ref="O8:O16" si="2">IFERROR(SUM(K8,L8)/I8,0)</f>
        <v>0.26743133157364657</v>
      </c>
      <c r="P8" s="23">
        <f t="shared" ref="P8:P16" si="3">IFERROR(SUM(K8,L8,M8)/I8,0)</f>
        <v>0.33645224930648243</v>
      </c>
      <c r="Q8" s="70">
        <v>146400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5000071</v>
      </c>
      <c r="C9" s="19" t="s">
        <v>387</v>
      </c>
      <c r="D9" s="68">
        <v>3043961</v>
      </c>
      <c r="E9" s="19" t="s">
        <v>379</v>
      </c>
      <c r="F9" s="69">
        <v>394</v>
      </c>
      <c r="G9" s="19" t="s">
        <v>394</v>
      </c>
      <c r="H9" s="20">
        <v>29.001205000000013</v>
      </c>
      <c r="I9" s="21">
        <v>30.277064000000021</v>
      </c>
      <c r="J9" s="21">
        <f t="shared" si="0"/>
        <v>14.101673728321337</v>
      </c>
      <c r="K9" s="21">
        <v>7.9127946283213362</v>
      </c>
      <c r="L9" s="21">
        <v>3.6197680899999991</v>
      </c>
      <c r="M9" s="21">
        <v>2.5691110100000012</v>
      </c>
      <c r="N9" s="22">
        <f t="shared" si="1"/>
        <v>0.26134616712906278</v>
      </c>
      <c r="O9" s="22">
        <f t="shared" si="2"/>
        <v>0.38090095916570138</v>
      </c>
      <c r="P9" s="23">
        <f t="shared" si="3"/>
        <v>0.4657543323329279</v>
      </c>
      <c r="Q9" s="70">
        <v>17924</v>
      </c>
      <c r="R9" s="21">
        <v>0</v>
      </c>
      <c r="S9" s="23">
        <f t="shared" ref="S9:S15" si="4">IFERROR(R9/Q9,0)</f>
        <v>0</v>
      </c>
    </row>
    <row r="10" spans="1:19" ht="38.25" x14ac:dyDescent="0.25">
      <c r="A10" s="17"/>
      <c r="B10" s="19">
        <v>5000079</v>
      </c>
      <c r="C10" s="19" t="s">
        <v>388</v>
      </c>
      <c r="D10" s="68">
        <v>3043969</v>
      </c>
      <c r="E10" s="19" t="s">
        <v>381</v>
      </c>
      <c r="F10" s="69">
        <v>87</v>
      </c>
      <c r="G10" s="19" t="s">
        <v>395</v>
      </c>
      <c r="H10" s="20">
        <v>87.953305000000071</v>
      </c>
      <c r="I10" s="21">
        <v>100.41372700000004</v>
      </c>
      <c r="J10" s="21">
        <f t="shared" si="0"/>
        <v>44.208687908568322</v>
      </c>
      <c r="K10" s="21">
        <v>18.914751378568326</v>
      </c>
      <c r="L10" s="21">
        <v>17.144896799999994</v>
      </c>
      <c r="M10" s="21">
        <v>8.1490397299999966</v>
      </c>
      <c r="N10" s="22">
        <f t="shared" si="1"/>
        <v>0.18836818375009942</v>
      </c>
      <c r="O10" s="22">
        <f t="shared" si="2"/>
        <v>0.35911074367918155</v>
      </c>
      <c r="P10" s="23">
        <f t="shared" si="3"/>
        <v>0.44026538232734164</v>
      </c>
      <c r="Q10" s="70">
        <v>23217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5004433</v>
      </c>
      <c r="C11" s="19" t="s">
        <v>389</v>
      </c>
      <c r="D11" s="68">
        <v>3000001</v>
      </c>
      <c r="E11" s="19" t="s">
        <v>275</v>
      </c>
      <c r="F11" s="69">
        <v>60</v>
      </c>
      <c r="G11" s="19" t="s">
        <v>309</v>
      </c>
      <c r="H11" s="20">
        <v>18.499218000000003</v>
      </c>
      <c r="I11" s="21">
        <v>20.800043000000002</v>
      </c>
      <c r="J11" s="21">
        <f t="shared" si="0"/>
        <v>7.8574291557019649</v>
      </c>
      <c r="K11" s="21">
        <v>4.2575342557019642</v>
      </c>
      <c r="L11" s="21">
        <v>1.6621498600000002</v>
      </c>
      <c r="M11" s="21">
        <v>1.9377450400000003</v>
      </c>
      <c r="N11" s="22">
        <f t="shared" si="1"/>
        <v>0.2046887237541751</v>
      </c>
      <c r="O11" s="22">
        <f t="shared" si="2"/>
        <v>0.28459960951532476</v>
      </c>
      <c r="P11" s="23">
        <f t="shared" si="3"/>
        <v>0.3777602361544139</v>
      </c>
      <c r="Q11" s="70">
        <v>445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5004434</v>
      </c>
      <c r="C12" s="19" t="s">
        <v>390</v>
      </c>
      <c r="D12" s="68">
        <v>3000001</v>
      </c>
      <c r="E12" s="19" t="s">
        <v>275</v>
      </c>
      <c r="F12" s="69">
        <v>80</v>
      </c>
      <c r="G12" s="19" t="s">
        <v>310</v>
      </c>
      <c r="H12" s="20">
        <v>1.3469369999999996</v>
      </c>
      <c r="I12" s="21">
        <v>2.2985129999999994</v>
      </c>
      <c r="J12" s="21">
        <f t="shared" si="0"/>
        <v>0.76227540195515864</v>
      </c>
      <c r="K12" s="21">
        <v>0.42364028195515857</v>
      </c>
      <c r="L12" s="21">
        <v>0.22936664000000004</v>
      </c>
      <c r="M12" s="21">
        <v>0.10926847999999999</v>
      </c>
      <c r="N12" s="22">
        <f t="shared" si="1"/>
        <v>0.18431058773875053</v>
      </c>
      <c r="O12" s="22">
        <f t="shared" si="2"/>
        <v>0.28409972967529823</v>
      </c>
      <c r="P12" s="23">
        <f t="shared" si="3"/>
        <v>0.33163849930592471</v>
      </c>
      <c r="Q12" s="70">
        <v>17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5004436</v>
      </c>
      <c r="C13" s="19" t="s">
        <v>391</v>
      </c>
      <c r="D13" s="68">
        <v>3000612</v>
      </c>
      <c r="E13" s="19" t="s">
        <v>362</v>
      </c>
      <c r="F13" s="69">
        <v>87</v>
      </c>
      <c r="G13" s="19" t="s">
        <v>395</v>
      </c>
      <c r="H13" s="20">
        <v>60.636024000000013</v>
      </c>
      <c r="I13" s="21">
        <v>64.509607000000059</v>
      </c>
      <c r="J13" s="21">
        <f t="shared" si="0"/>
        <v>26.140815989557247</v>
      </c>
      <c r="K13" s="21">
        <v>15.035283129557243</v>
      </c>
      <c r="L13" s="21">
        <v>5.2931764300000008</v>
      </c>
      <c r="M13" s="21">
        <v>5.8123564299999995</v>
      </c>
      <c r="N13" s="22">
        <f t="shared" si="1"/>
        <v>0.23307044994952814</v>
      </c>
      <c r="O13" s="22">
        <f t="shared" si="2"/>
        <v>0.31512297942781187</v>
      </c>
      <c r="P13" s="23">
        <f t="shared" si="3"/>
        <v>0.40522361250096012</v>
      </c>
      <c r="Q13" s="70">
        <v>245248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5004438</v>
      </c>
      <c r="C14" s="19" t="s">
        <v>392</v>
      </c>
      <c r="D14" s="68">
        <v>3000614</v>
      </c>
      <c r="E14" s="19" t="s">
        <v>364</v>
      </c>
      <c r="F14" s="69">
        <v>393</v>
      </c>
      <c r="G14" s="19" t="s">
        <v>396</v>
      </c>
      <c r="H14" s="20">
        <v>74.926121999999964</v>
      </c>
      <c r="I14" s="21">
        <v>72.824939000000001</v>
      </c>
      <c r="J14" s="21">
        <f t="shared" si="0"/>
        <v>18.590628286341762</v>
      </c>
      <c r="K14" s="21">
        <v>11.47007633634176</v>
      </c>
      <c r="L14" s="21">
        <v>3.7386307100000007</v>
      </c>
      <c r="M14" s="21">
        <v>3.3819212399999987</v>
      </c>
      <c r="N14" s="22">
        <f t="shared" si="1"/>
        <v>0.15750203836548027</v>
      </c>
      <c r="O14" s="22">
        <f t="shared" si="2"/>
        <v>0.20883926928303725</v>
      </c>
      <c r="P14" s="23">
        <f t="shared" si="3"/>
        <v>0.2552783228056224</v>
      </c>
      <c r="Q14" s="70">
        <v>32427</v>
      </c>
      <c r="R14" s="21">
        <v>0</v>
      </c>
      <c r="S14" s="23">
        <f t="shared" si="4"/>
        <v>0</v>
      </c>
    </row>
    <row r="15" spans="1:19" x14ac:dyDescent="0.25">
      <c r="A15" s="17"/>
      <c r="B15" s="19">
        <v>9000000</v>
      </c>
      <c r="C15" s="19" t="s">
        <v>303</v>
      </c>
      <c r="D15" s="68">
        <v>9000000</v>
      </c>
      <c r="E15" s="19" t="s">
        <v>304</v>
      </c>
      <c r="F15" s="69"/>
      <c r="G15" s="19" t="s">
        <v>311</v>
      </c>
      <c r="H15" s="20">
        <v>194.80267799999996</v>
      </c>
      <c r="I15" s="21">
        <v>218.62672700000019</v>
      </c>
      <c r="J15" s="21">
        <f t="shared" si="0"/>
        <v>93.69367761257503</v>
      </c>
      <c r="K15" s="21">
        <v>44.194325642575031</v>
      </c>
      <c r="L15" s="21">
        <v>17.020304940000003</v>
      </c>
      <c r="M15" s="21">
        <v>32.479047029999997</v>
      </c>
      <c r="N15" s="22">
        <f t="shared" si="1"/>
        <v>0.20214511852695391</v>
      </c>
      <c r="O15" s="22">
        <f t="shared" si="2"/>
        <v>0.27999609847598816</v>
      </c>
      <c r="P15" s="23">
        <f t="shared" si="3"/>
        <v>0.42855546025063507</v>
      </c>
      <c r="Q15" s="70"/>
      <c r="R15" s="21"/>
      <c r="S15" s="23">
        <f t="shared" si="4"/>
        <v>0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ca="1">OFFSET(H16,-MATCH("PROYECTOS",$A$8:$A$50,0)-1,0)-(OFFSET(H16,-MATCH("PROYECTOS",$A$8:$A$50,0),0))</f>
        <v>4.151841999999931</v>
      </c>
      <c r="I16" s="45">
        <f t="shared" ref="I16:M16" ca="1" si="5">OFFSET(I16,-MATCH("PROYECTOS",$A$8:$A$50,0)-1,0)-(OFFSET(I16,-MATCH("PROYECTOS",$A$8:$A$50,0),0))</f>
        <v>2.5677219999995486</v>
      </c>
      <c r="J16" s="45">
        <f t="shared" ca="1" si="5"/>
        <v>0.33803418969202426</v>
      </c>
      <c r="K16" s="45">
        <f t="shared" ca="1" si="5"/>
        <v>1.1211999692051222E-2</v>
      </c>
      <c r="L16" s="45">
        <f t="shared" ca="1" si="5"/>
        <v>0.24851382000002786</v>
      </c>
      <c r="M16" s="45">
        <f t="shared" ca="1" si="5"/>
        <v>7.8308370000016225E-2</v>
      </c>
      <c r="N16" s="46">
        <f t="shared" ca="1" si="1"/>
        <v>4.3665161929730681E-3</v>
      </c>
      <c r="O16" s="46">
        <f t="shared" ca="1" si="2"/>
        <v>0.10115028795645507</v>
      </c>
      <c r="P16" s="47">
        <f t="shared" ca="1" si="3"/>
        <v>0.1316475029976589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79</v>
      </c>
      <c r="B1" s="51" t="s">
        <v>47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1209</v>
      </c>
      <c r="N2" s="72" t="s">
        <v>1229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134.33611800000003</v>
      </c>
      <c r="E6" s="14">
        <f ca="1">SUM(E7:OFFSET(E7,50,0))</f>
        <v>183.59644200000005</v>
      </c>
      <c r="F6" s="14">
        <f ca="1">SUM(F7:OFFSET(F7,50,0))</f>
        <v>60.643419474772912</v>
      </c>
      <c r="G6" s="14">
        <f ca="1">SUM(G7:OFFSET(G7,50,0))</f>
        <v>28.518590564772921</v>
      </c>
      <c r="H6" s="14">
        <f ca="1">SUM(H7:OFFSET(H7,50,0))</f>
        <v>12.508376999999998</v>
      </c>
      <c r="I6" s="14">
        <f ca="1">SUM(I7:OFFSET(I7,50,0))</f>
        <v>19.616451910000002</v>
      </c>
      <c r="J6" s="15">
        <f ca="1">IFERROR(G6/E6,0)</f>
        <v>0.15533302418122522</v>
      </c>
      <c r="K6" s="15">
        <f ca="1">IFERROR(SUM(G6,H6)/E6,0)</f>
        <v>0.22346275950583458</v>
      </c>
      <c r="L6" s="16">
        <f ca="1">IFERROR(SUM(G6,H6,I6)/E6,0)</f>
        <v>0.33030825006278119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0.223468</v>
      </c>
      <c r="E7" s="21">
        <v>4.291639</v>
      </c>
      <c r="F7" s="21">
        <f t="shared" ref="F7:F31" si="0">SUM(G7,H7,I7)</f>
        <v>0.58720965810110126</v>
      </c>
      <c r="G7" s="21">
        <v>0.24324701810110128</v>
      </c>
      <c r="H7" s="21">
        <v>0.16390342999999999</v>
      </c>
      <c r="I7" s="21">
        <v>0.18005921</v>
      </c>
      <c r="J7" s="22">
        <f t="shared" ref="J7:J31" si="1">IFERROR(G7/E7,0)</f>
        <v>5.6679282227862428E-2</v>
      </c>
      <c r="K7" s="22">
        <f t="shared" ref="K7:K31" si="2">IFERROR(SUM(G7,H7)/E7,0)</f>
        <v>9.4870618917644575E-2</v>
      </c>
      <c r="L7" s="23">
        <f t="shared" ref="L7:L31" si="3">IFERROR(SUM(G7,H7,I7)/E7,0)</f>
        <v>0.13682643346775003</v>
      </c>
      <c r="M7" s="4"/>
      <c r="N7" t="s">
        <v>264</v>
      </c>
      <c r="O7" s="5">
        <v>1.1034494078312582</v>
      </c>
      <c r="P7" s="71">
        <v>0.43960411419444906</v>
      </c>
    </row>
    <row r="8" spans="1:16" x14ac:dyDescent="0.25">
      <c r="A8" s="17"/>
      <c r="B8" s="55">
        <v>2</v>
      </c>
      <c r="C8" s="19" t="s">
        <v>250</v>
      </c>
      <c r="D8" s="20">
        <v>3.9472880000000008</v>
      </c>
      <c r="E8" s="21">
        <v>4.6150939999999983</v>
      </c>
      <c r="F8" s="21">
        <f t="shared" si="0"/>
        <v>1.9707860762963421</v>
      </c>
      <c r="G8" s="21">
        <v>0.91952013629634166</v>
      </c>
      <c r="H8" s="21">
        <v>0.36524937000000007</v>
      </c>
      <c r="I8" s="21">
        <v>0.68601657000000016</v>
      </c>
      <c r="J8" s="22">
        <f t="shared" si="1"/>
        <v>0.19924190846304365</v>
      </c>
      <c r="K8" s="22">
        <f t="shared" si="2"/>
        <v>0.27838425529281574</v>
      </c>
      <c r="L8" s="23">
        <f t="shared" si="3"/>
        <v>0.4270305385537852</v>
      </c>
      <c r="M8" s="4"/>
      <c r="N8" t="s">
        <v>268</v>
      </c>
      <c r="O8" s="5">
        <v>2.7190184274403277</v>
      </c>
      <c r="P8" s="71">
        <v>0.42838711492140319</v>
      </c>
    </row>
    <row r="9" spans="1:16" x14ac:dyDescent="0.25">
      <c r="A9" s="17"/>
      <c r="B9" s="55">
        <v>3</v>
      </c>
      <c r="C9" s="19" t="s">
        <v>251</v>
      </c>
      <c r="D9" s="20">
        <v>0.19529200000000002</v>
      </c>
      <c r="E9" s="21">
        <v>0.23051999999999997</v>
      </c>
      <c r="F9" s="21">
        <f t="shared" si="0"/>
        <v>6.7903150370722642E-2</v>
      </c>
      <c r="G9" s="21">
        <v>3.1852900370722637E-2</v>
      </c>
      <c r="H9" s="21">
        <v>1.3353650000000002E-2</v>
      </c>
      <c r="I9" s="21">
        <v>2.2696600000000001E-2</v>
      </c>
      <c r="J9" s="22">
        <f t="shared" si="1"/>
        <v>0.1381784676848978</v>
      </c>
      <c r="K9" s="22">
        <f t="shared" si="2"/>
        <v>0.1961068470012261</v>
      </c>
      <c r="L9" s="23">
        <f t="shared" si="3"/>
        <v>0.29456511526428358</v>
      </c>
      <c r="M9" s="4"/>
      <c r="N9" t="s">
        <v>250</v>
      </c>
      <c r="O9" s="5">
        <v>1.9707860762963421</v>
      </c>
      <c r="P9" s="71">
        <v>0.4270305385537852</v>
      </c>
    </row>
    <row r="10" spans="1:16" x14ac:dyDescent="0.25">
      <c r="A10" s="17"/>
      <c r="B10" s="55">
        <v>4</v>
      </c>
      <c r="C10" s="19" t="s">
        <v>252</v>
      </c>
      <c r="D10" s="20">
        <v>4.7026339999999998</v>
      </c>
      <c r="E10" s="21">
        <v>4.1007020000000001</v>
      </c>
      <c r="F10" s="21">
        <f t="shared" si="0"/>
        <v>1.6830323816139372</v>
      </c>
      <c r="G10" s="21">
        <v>0.81273594161393703</v>
      </c>
      <c r="H10" s="21">
        <v>0.31687498000000014</v>
      </c>
      <c r="I10" s="21">
        <v>0.55342146000000014</v>
      </c>
      <c r="J10" s="22">
        <f t="shared" si="1"/>
        <v>0.19819434370357492</v>
      </c>
      <c r="K10" s="22">
        <f t="shared" si="2"/>
        <v>0.27546769348612438</v>
      </c>
      <c r="L10" s="23">
        <f t="shared" si="3"/>
        <v>0.4104254299907521</v>
      </c>
      <c r="M10" s="4"/>
      <c r="N10" t="s">
        <v>258</v>
      </c>
      <c r="O10" s="5">
        <v>1.2342230531702543</v>
      </c>
      <c r="P10" s="71">
        <v>0.41832397409512423</v>
      </c>
    </row>
    <row r="11" spans="1:16" x14ac:dyDescent="0.25">
      <c r="A11" s="17"/>
      <c r="B11" s="55">
        <v>5</v>
      </c>
      <c r="C11" s="19" t="s">
        <v>253</v>
      </c>
      <c r="D11" s="20">
        <v>2.8688039999999995</v>
      </c>
      <c r="E11" s="21">
        <v>3.1007969999999996</v>
      </c>
      <c r="F11" s="21">
        <f t="shared" si="0"/>
        <v>1.2517859956955775</v>
      </c>
      <c r="G11" s="21">
        <v>0.60852313569557737</v>
      </c>
      <c r="H11" s="21">
        <v>0.27262235000000001</v>
      </c>
      <c r="I11" s="21">
        <v>0.37064050999999998</v>
      </c>
      <c r="J11" s="22">
        <f t="shared" si="1"/>
        <v>0.1962473311524674</v>
      </c>
      <c r="K11" s="22">
        <f t="shared" si="2"/>
        <v>0.28416742072943746</v>
      </c>
      <c r="L11" s="23">
        <f t="shared" si="3"/>
        <v>0.40369814460462183</v>
      </c>
      <c r="M11" s="4"/>
      <c r="N11" t="s">
        <v>261</v>
      </c>
      <c r="O11" s="5">
        <v>2.6349018678887504</v>
      </c>
      <c r="P11" s="71">
        <v>0.41805550903267569</v>
      </c>
    </row>
    <row r="12" spans="1:16" x14ac:dyDescent="0.25">
      <c r="A12" s="17"/>
      <c r="B12" s="55">
        <v>6</v>
      </c>
      <c r="C12" s="19" t="s">
        <v>254</v>
      </c>
      <c r="D12" s="20">
        <v>3.6958200000000003</v>
      </c>
      <c r="E12" s="21">
        <v>3.8068429999999993</v>
      </c>
      <c r="F12" s="21">
        <f t="shared" si="0"/>
        <v>0.46597768458558464</v>
      </c>
      <c r="G12" s="21">
        <v>0.20132389458558464</v>
      </c>
      <c r="H12" s="21">
        <v>8.3379149999999999E-2</v>
      </c>
      <c r="I12" s="21">
        <v>0.18127464000000001</v>
      </c>
      <c r="J12" s="22">
        <f t="shared" si="1"/>
        <v>5.2884737979891655E-2</v>
      </c>
      <c r="K12" s="22">
        <f t="shared" si="2"/>
        <v>7.478717787562679E-2</v>
      </c>
      <c r="L12" s="23">
        <f t="shared" si="3"/>
        <v>0.12240528032954989</v>
      </c>
      <c r="M12" s="4"/>
      <c r="N12" t="s">
        <v>260</v>
      </c>
      <c r="O12" s="5">
        <v>1.3589165835390429</v>
      </c>
      <c r="P12" s="71">
        <v>0.41376014552190354</v>
      </c>
    </row>
    <row r="13" spans="1:16" x14ac:dyDescent="0.25">
      <c r="A13" s="17"/>
      <c r="B13" s="55">
        <v>7</v>
      </c>
      <c r="C13" s="19" t="s">
        <v>255</v>
      </c>
      <c r="D13" s="20">
        <v>0.673508</v>
      </c>
      <c r="E13" s="21">
        <v>0.53635900000000003</v>
      </c>
      <c r="F13" s="21">
        <f t="shared" si="0"/>
        <v>0.1838517791083018</v>
      </c>
      <c r="G13" s="21">
        <v>8.8672109108301811E-2</v>
      </c>
      <c r="H13" s="21">
        <v>2.4280619999999999E-2</v>
      </c>
      <c r="I13" s="21">
        <v>7.0899049999999991E-2</v>
      </c>
      <c r="J13" s="22">
        <f t="shared" si="1"/>
        <v>0.16532231044561907</v>
      </c>
      <c r="K13" s="22">
        <f t="shared" si="2"/>
        <v>0.21059165429926935</v>
      </c>
      <c r="L13" s="23">
        <f t="shared" si="3"/>
        <v>0.34277746641391643</v>
      </c>
      <c r="M13" s="4"/>
      <c r="N13" t="s">
        <v>252</v>
      </c>
      <c r="O13" s="5">
        <v>1.6830323816139372</v>
      </c>
      <c r="P13" s="71">
        <v>0.4104254299907521</v>
      </c>
    </row>
    <row r="14" spans="1:16" x14ac:dyDescent="0.25">
      <c r="A14" s="17"/>
      <c r="B14" s="55">
        <v>8</v>
      </c>
      <c r="C14" s="19" t="s">
        <v>256</v>
      </c>
      <c r="D14" s="20">
        <v>4.7939909999999983</v>
      </c>
      <c r="E14" s="21">
        <v>4.1794750000000001</v>
      </c>
      <c r="F14" s="21">
        <f t="shared" si="0"/>
        <v>1.5473363378979308</v>
      </c>
      <c r="G14" s="21">
        <v>0.68150884789793054</v>
      </c>
      <c r="H14" s="21">
        <v>0.36156336000000006</v>
      </c>
      <c r="I14" s="21">
        <v>0.50426413000000014</v>
      </c>
      <c r="J14" s="22">
        <f t="shared" si="1"/>
        <v>0.16306087436769703</v>
      </c>
      <c r="K14" s="22">
        <f t="shared" si="2"/>
        <v>0.24957015125055915</v>
      </c>
      <c r="L14" s="23">
        <f t="shared" si="3"/>
        <v>0.37022265664896448</v>
      </c>
      <c r="M14" s="4"/>
      <c r="N14" t="s">
        <v>253</v>
      </c>
      <c r="O14" s="5">
        <v>1.2517859956955775</v>
      </c>
      <c r="P14" s="71">
        <v>0.40369814460462183</v>
      </c>
    </row>
    <row r="15" spans="1:16" x14ac:dyDescent="0.25">
      <c r="A15" s="17"/>
      <c r="B15" s="55">
        <v>9</v>
      </c>
      <c r="C15" s="19" t="s">
        <v>257</v>
      </c>
      <c r="D15" s="20">
        <v>2.4025089999999993</v>
      </c>
      <c r="E15" s="21">
        <v>1.9338450000000003</v>
      </c>
      <c r="F15" s="21">
        <f t="shared" si="0"/>
        <v>0.6421565085696338</v>
      </c>
      <c r="G15" s="21">
        <v>0.25740697856963379</v>
      </c>
      <c r="H15" s="21">
        <v>0.14226205</v>
      </c>
      <c r="I15" s="21">
        <v>0.24248748000000001</v>
      </c>
      <c r="J15" s="22">
        <f t="shared" si="1"/>
        <v>0.13310631336515272</v>
      </c>
      <c r="K15" s="22">
        <f t="shared" si="2"/>
        <v>0.20667066314499546</v>
      </c>
      <c r="L15" s="23">
        <f t="shared" si="3"/>
        <v>0.33206203629020614</v>
      </c>
      <c r="M15" s="4"/>
      <c r="N15" t="s">
        <v>270</v>
      </c>
      <c r="O15" s="5">
        <v>1.2317295440930514</v>
      </c>
      <c r="P15" s="71">
        <v>0.39418486275964121</v>
      </c>
    </row>
    <row r="16" spans="1:16" x14ac:dyDescent="0.25">
      <c r="A16" s="17"/>
      <c r="B16" s="55">
        <v>10</v>
      </c>
      <c r="C16" s="19" t="s">
        <v>258</v>
      </c>
      <c r="D16" s="20">
        <v>2.1889719999999997</v>
      </c>
      <c r="E16" s="21">
        <v>2.9503999999999992</v>
      </c>
      <c r="F16" s="21">
        <f t="shared" si="0"/>
        <v>1.2342230531702543</v>
      </c>
      <c r="G16" s="21">
        <v>0.56400117317025433</v>
      </c>
      <c r="H16" s="21">
        <v>0.34534711000000007</v>
      </c>
      <c r="I16" s="21">
        <v>0.32487476999999992</v>
      </c>
      <c r="J16" s="22">
        <f t="shared" si="1"/>
        <v>0.19116091823829123</v>
      </c>
      <c r="K16" s="22">
        <f t="shared" si="2"/>
        <v>0.30821186387278154</v>
      </c>
      <c r="L16" s="23">
        <f t="shared" si="3"/>
        <v>0.41832397409512423</v>
      </c>
      <c r="M16" s="4"/>
      <c r="N16" t="s">
        <v>256</v>
      </c>
      <c r="O16" s="5">
        <v>1.5473363378979308</v>
      </c>
      <c r="P16" s="71">
        <v>0.37022265664896448</v>
      </c>
    </row>
    <row r="17" spans="1:16" x14ac:dyDescent="0.25">
      <c r="A17" s="17"/>
      <c r="B17" s="55">
        <v>11</v>
      </c>
      <c r="C17" s="19" t="s">
        <v>259</v>
      </c>
      <c r="D17" s="20">
        <v>2.6988919999999998</v>
      </c>
      <c r="E17" s="21">
        <v>2.7575669999999999</v>
      </c>
      <c r="F17" s="21">
        <f t="shared" si="0"/>
        <v>0.9634514987630447</v>
      </c>
      <c r="G17" s="21">
        <v>0.44069450876304472</v>
      </c>
      <c r="H17" s="21">
        <v>0.15763691999999999</v>
      </c>
      <c r="I17" s="21">
        <v>0.36512007000000007</v>
      </c>
      <c r="J17" s="22">
        <f t="shared" si="1"/>
        <v>0.15981280192395861</v>
      </c>
      <c r="K17" s="22">
        <f t="shared" si="2"/>
        <v>0.21697802039371833</v>
      </c>
      <c r="L17" s="23">
        <f t="shared" si="3"/>
        <v>0.34938462012456806</v>
      </c>
      <c r="M17" s="4"/>
      <c r="N17" t="s">
        <v>267</v>
      </c>
      <c r="O17" s="5">
        <v>0.10376934971249463</v>
      </c>
      <c r="P17" s="71">
        <v>0.35321527549907117</v>
      </c>
    </row>
    <row r="18" spans="1:16" x14ac:dyDescent="0.25">
      <c r="A18" s="17"/>
      <c r="B18" s="55">
        <v>12</v>
      </c>
      <c r="C18" s="19" t="s">
        <v>260</v>
      </c>
      <c r="D18" s="20">
        <v>4.3070010000000023</v>
      </c>
      <c r="E18" s="21">
        <v>3.2843099999999996</v>
      </c>
      <c r="F18" s="21">
        <f t="shared" si="0"/>
        <v>1.3589165835390429</v>
      </c>
      <c r="G18" s="21">
        <v>0.58494288353904267</v>
      </c>
      <c r="H18" s="21">
        <v>0.40239660999999999</v>
      </c>
      <c r="I18" s="21">
        <v>0.37157709000000011</v>
      </c>
      <c r="J18" s="22">
        <f t="shared" si="1"/>
        <v>0.17810221432783224</v>
      </c>
      <c r="K18" s="22">
        <f t="shared" si="2"/>
        <v>0.30062311217243282</v>
      </c>
      <c r="L18" s="23">
        <f t="shared" si="3"/>
        <v>0.41376014552190354</v>
      </c>
      <c r="M18" s="4"/>
      <c r="N18" t="s">
        <v>265</v>
      </c>
      <c r="O18" s="5">
        <v>6.3744360795089203E-2</v>
      </c>
      <c r="P18" s="71">
        <v>0.35211070121848925</v>
      </c>
    </row>
    <row r="19" spans="1:16" x14ac:dyDescent="0.25">
      <c r="A19" s="17"/>
      <c r="B19" s="55">
        <v>13</v>
      </c>
      <c r="C19" s="19" t="s">
        <v>261</v>
      </c>
      <c r="D19" s="20">
        <v>6.8284259999999968</v>
      </c>
      <c r="E19" s="21">
        <v>6.3027559999999987</v>
      </c>
      <c r="F19" s="21">
        <f t="shared" si="0"/>
        <v>2.6349018678887504</v>
      </c>
      <c r="G19" s="21">
        <v>1.3057928978887503</v>
      </c>
      <c r="H19" s="21">
        <v>0.50736701999999989</v>
      </c>
      <c r="I19" s="21">
        <v>0.82174195000000005</v>
      </c>
      <c r="J19" s="22">
        <f t="shared" si="1"/>
        <v>0.20717808176117727</v>
      </c>
      <c r="K19" s="22">
        <f t="shared" si="2"/>
        <v>0.28767731416046416</v>
      </c>
      <c r="L19" s="23">
        <f t="shared" si="3"/>
        <v>0.41805550903267569</v>
      </c>
      <c r="M19" s="4"/>
      <c r="N19" t="s">
        <v>259</v>
      </c>
      <c r="O19" s="5">
        <v>0.9634514987630447</v>
      </c>
      <c r="P19" s="71">
        <v>0.34938462012456806</v>
      </c>
    </row>
    <row r="20" spans="1:16" x14ac:dyDescent="0.25">
      <c r="A20" s="17"/>
      <c r="B20" s="55">
        <v>14</v>
      </c>
      <c r="C20" s="19" t="s">
        <v>262</v>
      </c>
      <c r="D20" s="20">
        <v>0.32496799999999998</v>
      </c>
      <c r="E20" s="21">
        <v>0.33445399999999997</v>
      </c>
      <c r="F20" s="21">
        <f t="shared" si="0"/>
        <v>4.9103820263962872E-2</v>
      </c>
      <c r="G20" s="21">
        <v>2.6260720263962867E-2</v>
      </c>
      <c r="H20" s="21">
        <v>8.3627000000000007E-3</v>
      </c>
      <c r="I20" s="21">
        <v>1.4480400000000001E-2</v>
      </c>
      <c r="J20" s="22">
        <f t="shared" si="1"/>
        <v>7.8518182661779706E-2</v>
      </c>
      <c r="K20" s="22">
        <f t="shared" si="2"/>
        <v>0.10352221909130364</v>
      </c>
      <c r="L20" s="23">
        <f t="shared" si="3"/>
        <v>0.14681785914942824</v>
      </c>
      <c r="M20" s="4"/>
      <c r="N20" t="s">
        <v>255</v>
      </c>
      <c r="O20" s="5">
        <v>0.1838517791083018</v>
      </c>
      <c r="P20" s="71">
        <v>0.34277746641391643</v>
      </c>
    </row>
    <row r="21" spans="1:16" x14ac:dyDescent="0.25">
      <c r="A21" s="17"/>
      <c r="B21" s="55">
        <v>15</v>
      </c>
      <c r="C21" s="19" t="s">
        <v>263</v>
      </c>
      <c r="D21" s="20">
        <v>78.103515999999999</v>
      </c>
      <c r="E21" s="21">
        <v>122.76213200000002</v>
      </c>
      <c r="F21" s="21">
        <f t="shared" si="0"/>
        <v>38.858447904154211</v>
      </c>
      <c r="G21" s="21">
        <v>18.490535524154211</v>
      </c>
      <c r="H21" s="21">
        <v>7.6499668699999992</v>
      </c>
      <c r="I21" s="21">
        <v>12.71794551</v>
      </c>
      <c r="J21" s="22">
        <f t="shared" si="1"/>
        <v>0.15062084066896303</v>
      </c>
      <c r="K21" s="22">
        <f t="shared" si="2"/>
        <v>0.21293620409064096</v>
      </c>
      <c r="L21" s="23">
        <f t="shared" si="3"/>
        <v>0.31653448234472015</v>
      </c>
      <c r="M21" s="4"/>
      <c r="N21" t="s">
        <v>269</v>
      </c>
      <c r="O21" s="5">
        <v>1.2787910146552524</v>
      </c>
      <c r="P21" s="71">
        <v>0.34107051089063622</v>
      </c>
    </row>
    <row r="22" spans="1:16" x14ac:dyDescent="0.25">
      <c r="A22" s="17"/>
      <c r="B22" s="55">
        <v>16</v>
      </c>
      <c r="C22" s="19" t="s">
        <v>264</v>
      </c>
      <c r="D22" s="20">
        <v>2.6327519999999991</v>
      </c>
      <c r="E22" s="21">
        <v>2.5100980000000002</v>
      </c>
      <c r="F22" s="21">
        <f t="shared" si="0"/>
        <v>1.1034494078312582</v>
      </c>
      <c r="G22" s="21">
        <v>0.5174114578312583</v>
      </c>
      <c r="H22" s="21">
        <v>0.23568740999999999</v>
      </c>
      <c r="I22" s="21">
        <v>0.35035053999999999</v>
      </c>
      <c r="J22" s="22">
        <f t="shared" si="1"/>
        <v>0.20613197485965021</v>
      </c>
      <c r="K22" s="22">
        <f t="shared" si="2"/>
        <v>0.30002767534624475</v>
      </c>
      <c r="L22" s="23">
        <f t="shared" si="3"/>
        <v>0.43960411419444906</v>
      </c>
      <c r="M22" s="4"/>
      <c r="N22" t="s">
        <v>257</v>
      </c>
      <c r="O22" s="5">
        <v>0.6421565085696338</v>
      </c>
      <c r="P22" s="71">
        <v>0.33206203629020614</v>
      </c>
    </row>
    <row r="23" spans="1:16" x14ac:dyDescent="0.25">
      <c r="A23" s="17"/>
      <c r="B23" s="55">
        <v>17</v>
      </c>
      <c r="C23" s="19" t="s">
        <v>265</v>
      </c>
      <c r="D23" s="20">
        <v>0.12953699999999999</v>
      </c>
      <c r="E23" s="21">
        <v>0.181035</v>
      </c>
      <c r="F23" s="21">
        <f t="shared" si="0"/>
        <v>6.3744360795089203E-2</v>
      </c>
      <c r="G23" s="21">
        <v>2.7525280795089202E-2</v>
      </c>
      <c r="H23" s="21">
        <v>1.153849E-2</v>
      </c>
      <c r="I23" s="21">
        <v>2.4680590000000002E-2</v>
      </c>
      <c r="J23" s="22">
        <f t="shared" si="1"/>
        <v>0.15204397379009144</v>
      </c>
      <c r="K23" s="22">
        <f t="shared" si="2"/>
        <v>0.21578021263893279</v>
      </c>
      <c r="L23" s="23">
        <f t="shared" si="3"/>
        <v>0.35211070121848925</v>
      </c>
      <c r="M23" s="4"/>
      <c r="N23" t="s">
        <v>273</v>
      </c>
      <c r="O23" s="5">
        <v>0.62050676997420151</v>
      </c>
      <c r="P23" s="71">
        <v>0.32669995054759243</v>
      </c>
    </row>
    <row r="24" spans="1:16" x14ac:dyDescent="0.25">
      <c r="A24" s="17"/>
      <c r="B24" s="55">
        <v>18</v>
      </c>
      <c r="C24" s="19" t="s">
        <v>266</v>
      </c>
      <c r="D24" s="20">
        <v>5.0767999999999994E-2</v>
      </c>
      <c r="E24" s="21">
        <v>5.2988999999999994E-2</v>
      </c>
      <c r="F24" s="21">
        <f t="shared" si="0"/>
        <v>6.3433000121723279E-3</v>
      </c>
      <c r="G24" s="21">
        <v>3.2840000121723278E-3</v>
      </c>
      <c r="H24" s="21">
        <v>1.4498000000000002E-3</v>
      </c>
      <c r="I24" s="21">
        <v>1.6095E-3</v>
      </c>
      <c r="J24" s="22">
        <f t="shared" si="1"/>
        <v>6.1975127142847163E-2</v>
      </c>
      <c r="K24" s="22">
        <f t="shared" si="2"/>
        <v>8.9335522696641356E-2</v>
      </c>
      <c r="L24" s="23">
        <f t="shared" si="3"/>
        <v>0.11970975131012716</v>
      </c>
      <c r="M24" s="4"/>
      <c r="N24" t="s">
        <v>263</v>
      </c>
      <c r="O24" s="5">
        <v>38.858447904154211</v>
      </c>
      <c r="P24" s="71">
        <v>0.31653448234472015</v>
      </c>
    </row>
    <row r="25" spans="1:16" x14ac:dyDescent="0.25">
      <c r="A25" s="17"/>
      <c r="B25" s="55">
        <v>19</v>
      </c>
      <c r="C25" s="19" t="s">
        <v>267</v>
      </c>
      <c r="D25" s="20">
        <v>0.22940900000000003</v>
      </c>
      <c r="E25" s="21">
        <v>0.29378500000000002</v>
      </c>
      <c r="F25" s="21">
        <f t="shared" si="0"/>
        <v>0.10376934971249463</v>
      </c>
      <c r="G25" s="21">
        <v>4.137670971249463E-2</v>
      </c>
      <c r="H25" s="21">
        <v>1.9961400000000001E-2</v>
      </c>
      <c r="I25" s="21">
        <v>4.2431239999999995E-2</v>
      </c>
      <c r="J25" s="22">
        <f t="shared" si="1"/>
        <v>0.14084010317917739</v>
      </c>
      <c r="K25" s="22">
        <f t="shared" si="2"/>
        <v>0.20878570966010732</v>
      </c>
      <c r="L25" s="23">
        <f t="shared" si="3"/>
        <v>0.35321527549907117</v>
      </c>
      <c r="M25" s="4"/>
      <c r="N25" t="s">
        <v>251</v>
      </c>
      <c r="O25" s="5">
        <v>6.7903150370722642E-2</v>
      </c>
      <c r="P25" s="71">
        <v>0.29456511526428358</v>
      </c>
    </row>
    <row r="26" spans="1:16" x14ac:dyDescent="0.25">
      <c r="A26" s="17"/>
      <c r="B26" s="55">
        <v>20</v>
      </c>
      <c r="C26" s="19" t="s">
        <v>268</v>
      </c>
      <c r="D26" s="20">
        <v>3.7408529999999995</v>
      </c>
      <c r="E26" s="21">
        <v>6.3471060000000001</v>
      </c>
      <c r="F26" s="21">
        <f t="shared" si="0"/>
        <v>2.7190184274403277</v>
      </c>
      <c r="G26" s="21">
        <v>1.2860929174403282</v>
      </c>
      <c r="H26" s="21">
        <v>0.70061651999999985</v>
      </c>
      <c r="I26" s="21">
        <v>0.73230898999999983</v>
      </c>
      <c r="J26" s="22">
        <f t="shared" si="1"/>
        <v>0.20262666441057203</v>
      </c>
      <c r="K26" s="22">
        <f t="shared" si="2"/>
        <v>0.3130102817631103</v>
      </c>
      <c r="L26" s="23">
        <f t="shared" si="3"/>
        <v>0.42838711492140319</v>
      </c>
      <c r="M26" s="4"/>
      <c r="N26" t="s">
        <v>262</v>
      </c>
      <c r="O26" s="5">
        <v>4.9103820263962872E-2</v>
      </c>
      <c r="P26" s="71">
        <v>0.14681785914942824</v>
      </c>
    </row>
    <row r="27" spans="1:16" x14ac:dyDescent="0.25">
      <c r="A27" s="17"/>
      <c r="B27" s="55">
        <v>21</v>
      </c>
      <c r="C27" s="19" t="s">
        <v>269</v>
      </c>
      <c r="D27" s="20">
        <v>3.9557109999999995</v>
      </c>
      <c r="E27" s="21">
        <v>3.7493449999999999</v>
      </c>
      <c r="F27" s="21">
        <f t="shared" si="0"/>
        <v>1.2787910146552524</v>
      </c>
      <c r="G27" s="21">
        <v>0.50278441465525248</v>
      </c>
      <c r="H27" s="21">
        <v>0.33945681999999994</v>
      </c>
      <c r="I27" s="21">
        <v>0.43654978000000005</v>
      </c>
      <c r="J27" s="22">
        <f t="shared" si="1"/>
        <v>0.13409926657996329</v>
      </c>
      <c r="K27" s="22">
        <f t="shared" si="2"/>
        <v>0.22463689915311938</v>
      </c>
      <c r="L27" s="23">
        <f t="shared" si="3"/>
        <v>0.34107051089063622</v>
      </c>
      <c r="M27" s="4"/>
      <c r="N27" t="s">
        <v>249</v>
      </c>
      <c r="O27" s="5">
        <v>0.58720965810110126</v>
      </c>
      <c r="P27" s="71">
        <v>0.13682643346775003</v>
      </c>
    </row>
    <row r="28" spans="1:16" x14ac:dyDescent="0.25">
      <c r="A28" s="17"/>
      <c r="B28" s="55">
        <v>22</v>
      </c>
      <c r="C28" s="19" t="s">
        <v>270</v>
      </c>
      <c r="D28" s="20">
        <v>3.6166209999999994</v>
      </c>
      <c r="E28" s="21">
        <v>3.1247509999999994</v>
      </c>
      <c r="F28" s="21">
        <f t="shared" si="0"/>
        <v>1.2317295440930514</v>
      </c>
      <c r="G28" s="21">
        <v>0.57836990409305145</v>
      </c>
      <c r="H28" s="21">
        <v>0.24560151000000002</v>
      </c>
      <c r="I28" s="21">
        <v>0.40775813</v>
      </c>
      <c r="J28" s="22">
        <f t="shared" si="1"/>
        <v>0.18509311752938123</v>
      </c>
      <c r="K28" s="22">
        <f t="shared" si="2"/>
        <v>0.26369186347745838</v>
      </c>
      <c r="L28" s="23">
        <f t="shared" si="3"/>
        <v>0.39418486275964121</v>
      </c>
      <c r="M28" s="4"/>
      <c r="N28" t="s">
        <v>254</v>
      </c>
      <c r="O28" s="5">
        <v>0.46597768458558464</v>
      </c>
      <c r="P28" s="71">
        <v>0.12240528032954989</v>
      </c>
    </row>
    <row r="29" spans="1:16" x14ac:dyDescent="0.25">
      <c r="A29" s="17"/>
      <c r="B29" s="55">
        <v>23</v>
      </c>
      <c r="C29" s="19" t="s">
        <v>271</v>
      </c>
      <c r="D29" s="20">
        <v>0.13364300000000001</v>
      </c>
      <c r="E29" s="21">
        <v>0.111262</v>
      </c>
      <c r="F29" s="21">
        <f t="shared" si="0"/>
        <v>3.6948000113210993E-3</v>
      </c>
      <c r="G29" s="21">
        <v>1.820000011321099E-3</v>
      </c>
      <c r="H29" s="21">
        <v>8.118E-4</v>
      </c>
      <c r="I29" s="21">
        <v>1.0629999999999999E-3</v>
      </c>
      <c r="J29" s="22">
        <f t="shared" si="1"/>
        <v>1.6357786228192006E-2</v>
      </c>
      <c r="K29" s="22">
        <f t="shared" si="2"/>
        <v>2.3654077864150375E-2</v>
      </c>
      <c r="L29" s="23">
        <f t="shared" si="3"/>
        <v>3.3208103497340505E-2</v>
      </c>
      <c r="M29" s="4"/>
      <c r="N29" t="s">
        <v>266</v>
      </c>
      <c r="O29" s="5">
        <v>6.3433000121723279E-3</v>
      </c>
      <c r="P29" s="71">
        <v>0.11970975131012716</v>
      </c>
    </row>
    <row r="30" spans="1:16" x14ac:dyDescent="0.25">
      <c r="A30" s="17"/>
      <c r="B30" s="55">
        <v>24</v>
      </c>
      <c r="C30" s="19" t="s">
        <v>272</v>
      </c>
      <c r="D30" s="20">
        <v>0.143155</v>
      </c>
      <c r="E30" s="21">
        <v>0.13986099999999999</v>
      </c>
      <c r="F30" s="21">
        <f t="shared" si="0"/>
        <v>1.3288200229355543E-2</v>
      </c>
      <c r="G30" s="21">
        <v>7.0491402293555439E-3</v>
      </c>
      <c r="H30" s="21">
        <v>1.6193800000000001E-3</v>
      </c>
      <c r="I30" s="21">
        <v>4.6196799999999993E-3</v>
      </c>
      <c r="J30" s="22">
        <f t="shared" si="1"/>
        <v>5.0401042673479703E-2</v>
      </c>
      <c r="K30" s="22">
        <f t="shared" si="2"/>
        <v>6.197953846573058E-2</v>
      </c>
      <c r="L30" s="23">
        <f t="shared" si="3"/>
        <v>9.5010047328101074E-2</v>
      </c>
      <c r="M30" s="4"/>
      <c r="N30" t="s">
        <v>272</v>
      </c>
      <c r="O30" s="5">
        <v>1.3288200229355543E-2</v>
      </c>
      <c r="P30" s="71">
        <v>9.5010047328101074E-2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1.7485800000000002</v>
      </c>
      <c r="E31" s="28">
        <v>1.8993169999999997</v>
      </c>
      <c r="F31" s="28">
        <f t="shared" si="0"/>
        <v>0.62050676997420151</v>
      </c>
      <c r="G31" s="28">
        <v>0.2958580699742015</v>
      </c>
      <c r="H31" s="28">
        <v>0.13706768000000003</v>
      </c>
      <c r="I31" s="28">
        <v>0.18758101999999999</v>
      </c>
      <c r="J31" s="29">
        <f t="shared" si="1"/>
        <v>0.15577076916291568</v>
      </c>
      <c r="K31" s="29">
        <f t="shared" si="2"/>
        <v>0.22793759544836464</v>
      </c>
      <c r="L31" s="30">
        <f t="shared" si="3"/>
        <v>0.32669995054759243</v>
      </c>
      <c r="M31" s="4"/>
      <c r="N31" t="s">
        <v>271</v>
      </c>
      <c r="O31" s="5">
        <v>3.6948000113210993E-3</v>
      </c>
      <c r="P31" s="71">
        <v>3.3208103497340505E-2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topLeftCell="A19" workbookViewId="0">
      <selection activeCell="A29" sqref="A29:D2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9" width="0" hidden="1" customWidth="1"/>
  </cols>
  <sheetData>
    <row r="1" spans="1:13" ht="15.75" x14ac:dyDescent="0.25">
      <c r="A1" s="50">
        <v>79</v>
      </c>
      <c r="B1" s="49" t="s">
        <v>47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1210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134.33611800000003</v>
      </c>
      <c r="E6" s="14">
        <v>183.59644200000005</v>
      </c>
      <c r="F6" s="14">
        <v>60.643419474772912</v>
      </c>
      <c r="G6" s="14">
        <v>28.518590564772921</v>
      </c>
      <c r="H6" s="14">
        <v>12.508376999999998</v>
      </c>
      <c r="I6" s="14">
        <v>19.616451910000002</v>
      </c>
      <c r="J6" s="15">
        <v>0.15533302418122522</v>
      </c>
      <c r="K6" s="15">
        <v>0.22346275950583458</v>
      </c>
      <c r="L6" s="16">
        <v>0.33030825006278119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134.33611800000003</v>
      </c>
      <c r="E7" s="38">
        <f ca="1">SUM(E8:OFFSET(E6,MATCH("PROYECTOS",$A$8:$A$50,0),0))</f>
        <v>183.59644200000005</v>
      </c>
      <c r="F7" s="38">
        <f ca="1">SUM(F8:OFFSET(F6,MATCH("PROYECTOS",$A$8:$A$50,0),0))</f>
        <v>60.643419474772912</v>
      </c>
      <c r="G7" s="38">
        <f ca="1">SUM(G8:OFFSET(G6,MATCH("PROYECTOS",$A$8:$A$50,0),0))</f>
        <v>28.518590564772921</v>
      </c>
      <c r="H7" s="38">
        <f ca="1">SUM(H8:OFFSET(H6,MATCH("PROYECTOS",$A$8:$A$50,0),0))</f>
        <v>12.508376999999998</v>
      </c>
      <c r="I7" s="38">
        <f ca="1">SUM(I8:OFFSET(I6,MATCH("PROYECTOS",$A$8:$A$50,0),0))</f>
        <v>19.616451909999999</v>
      </c>
      <c r="J7" s="39">
        <f ca="1">IFERROR(G7/E7,0)</f>
        <v>0.15533302418122522</v>
      </c>
      <c r="K7" s="39">
        <f ca="1">IFERROR(SUM(G7,H7)/E7,0)</f>
        <v>0.22346275950583458</v>
      </c>
      <c r="L7" s="40">
        <f ca="1">IFERROR(SUM(G7,H7,I7)/E7,0)</f>
        <v>0.33030825006278114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18.500000000000004</v>
      </c>
      <c r="E8" s="21">
        <v>23.585635000000003</v>
      </c>
      <c r="F8" s="21">
        <f t="shared" ref="F8:F16" si="0">SUM(G8,H8,I8)</f>
        <v>5.6905384867877862</v>
      </c>
      <c r="G8" s="21">
        <v>2.6714764567877864</v>
      </c>
      <c r="H8" s="21">
        <v>1.1027475</v>
      </c>
      <c r="I8" s="21">
        <v>1.91631453</v>
      </c>
      <c r="J8" s="22">
        <f t="shared" ref="J8:J17" si="1">IFERROR(G8/E8,0)</f>
        <v>0.11326709909602968</v>
      </c>
      <c r="K8" s="22">
        <f t="shared" ref="K8:K17" si="2">IFERROR(SUM(G8,H8)/E8,0)</f>
        <v>0.16002214724292077</v>
      </c>
      <c r="L8" s="23">
        <f t="shared" ref="L8:L17" si="3">IFERROR(SUM(G8,H8,I8)/E8,0)</f>
        <v>0.2412713707639326</v>
      </c>
      <c r="M8" s="4"/>
    </row>
    <row r="9" spans="1:13" ht="25.5" x14ac:dyDescent="0.25">
      <c r="A9" s="17"/>
      <c r="B9" s="19">
        <v>3000216</v>
      </c>
      <c r="C9" s="19" t="s">
        <v>1212</v>
      </c>
      <c r="D9" s="20">
        <v>20.225616999999996</v>
      </c>
      <c r="E9" s="21">
        <v>17.894864999999999</v>
      </c>
      <c r="F9" s="21">
        <f t="shared" si="0"/>
        <v>7.6770704935825389</v>
      </c>
      <c r="G9" s="21">
        <v>3.7767937735825399</v>
      </c>
      <c r="H9" s="21">
        <v>1.3088453199999996</v>
      </c>
      <c r="I9" s="21">
        <v>2.5914313999999998</v>
      </c>
      <c r="J9" s="22">
        <f t="shared" si="1"/>
        <v>0.21105461111791232</v>
      </c>
      <c r="K9" s="22">
        <f t="shared" si="2"/>
        <v>0.28419544341812802</v>
      </c>
      <c r="L9" s="23">
        <f t="shared" si="3"/>
        <v>0.42900969041021203</v>
      </c>
      <c r="M9" s="4"/>
    </row>
    <row r="10" spans="1:13" ht="25.5" x14ac:dyDescent="0.25">
      <c r="A10" s="17"/>
      <c r="B10" s="19">
        <v>3000217</v>
      </c>
      <c r="C10" s="19" t="s">
        <v>1213</v>
      </c>
      <c r="D10" s="20">
        <v>71.331020999999993</v>
      </c>
      <c r="E10" s="21">
        <v>92.41391200000001</v>
      </c>
      <c r="F10" s="21">
        <f t="shared" si="0"/>
        <v>38.447491513248139</v>
      </c>
      <c r="G10" s="21">
        <v>18.077476503248135</v>
      </c>
      <c r="H10" s="21">
        <v>8.3456093599999992</v>
      </c>
      <c r="I10" s="21">
        <v>12.024405650000002</v>
      </c>
      <c r="J10" s="22">
        <f t="shared" si="1"/>
        <v>0.19561423287922422</v>
      </c>
      <c r="K10" s="22">
        <f t="shared" si="2"/>
        <v>0.28592108364861918</v>
      </c>
      <c r="L10" s="23">
        <f t="shared" si="3"/>
        <v>0.41603575350482008</v>
      </c>
      <c r="M10" s="4"/>
    </row>
    <row r="11" spans="1:13" ht="25.5" x14ac:dyDescent="0.25">
      <c r="A11" s="17"/>
      <c r="B11" s="19">
        <v>3000221</v>
      </c>
      <c r="C11" s="19" t="s">
        <v>1214</v>
      </c>
      <c r="D11" s="20">
        <v>4.6409850000000006</v>
      </c>
      <c r="E11" s="21">
        <v>5.1402479999999997</v>
      </c>
      <c r="F11" s="21">
        <f t="shared" si="0"/>
        <v>1.5908993192779237</v>
      </c>
      <c r="G11" s="21">
        <v>0.73277012927792384</v>
      </c>
      <c r="H11" s="21">
        <v>0.47999746999999993</v>
      </c>
      <c r="I11" s="21">
        <v>0.37813172</v>
      </c>
      <c r="J11" s="22">
        <f t="shared" si="1"/>
        <v>0.14255540380112475</v>
      </c>
      <c r="K11" s="22">
        <f t="shared" si="2"/>
        <v>0.235935620086409</v>
      </c>
      <c r="L11" s="23">
        <f t="shared" si="3"/>
        <v>0.30949855323671616</v>
      </c>
      <c r="M11" s="4"/>
    </row>
    <row r="12" spans="1:13" ht="25.5" x14ac:dyDescent="0.25">
      <c r="A12" s="17"/>
      <c r="B12" s="19">
        <v>3000464</v>
      </c>
      <c r="C12" s="19" t="s">
        <v>1215</v>
      </c>
      <c r="D12" s="20">
        <v>1.546996</v>
      </c>
      <c r="E12" s="21">
        <v>5.9332330000000004</v>
      </c>
      <c r="F12" s="21">
        <f t="shared" si="0"/>
        <v>0.70443071038397054</v>
      </c>
      <c r="G12" s="21">
        <v>7.0267420383970602E-2</v>
      </c>
      <c r="H12" s="21">
        <v>0.18658778999999998</v>
      </c>
      <c r="I12" s="21">
        <v>0.44757549999999996</v>
      </c>
      <c r="J12" s="22">
        <f t="shared" si="1"/>
        <v>1.1843023927085047E-2</v>
      </c>
      <c r="K12" s="22">
        <f t="shared" si="2"/>
        <v>4.3290936051891195E-2</v>
      </c>
      <c r="L12" s="23">
        <f t="shared" si="3"/>
        <v>0.11872628470582067</v>
      </c>
      <c r="M12" s="4"/>
    </row>
    <row r="13" spans="1:13" ht="38.25" x14ac:dyDescent="0.25">
      <c r="A13" s="17"/>
      <c r="B13" s="19">
        <v>3000465</v>
      </c>
      <c r="C13" s="19" t="s">
        <v>1216</v>
      </c>
      <c r="D13" s="20">
        <v>10.583334000000002</v>
      </c>
      <c r="E13" s="21">
        <v>23.747891999999993</v>
      </c>
      <c r="F13" s="21">
        <f t="shared" si="0"/>
        <v>4.8652647805102731</v>
      </c>
      <c r="G13" s="21">
        <v>2.5066096005102736</v>
      </c>
      <c r="H13" s="21">
        <v>0.69382491999999973</v>
      </c>
      <c r="I13" s="21">
        <v>1.6648302599999998</v>
      </c>
      <c r="J13" s="22">
        <f t="shared" si="1"/>
        <v>0.10555082533263475</v>
      </c>
      <c r="K13" s="22">
        <f t="shared" si="2"/>
        <v>0.13476709934971384</v>
      </c>
      <c r="L13" s="23">
        <f t="shared" si="3"/>
        <v>0.20487143787373946</v>
      </c>
      <c r="M13" s="4"/>
    </row>
    <row r="14" spans="1:13" ht="38.25" x14ac:dyDescent="0.25">
      <c r="A14" s="17"/>
      <c r="B14" s="19">
        <v>3000466</v>
      </c>
      <c r="C14" s="19" t="s">
        <v>1217</v>
      </c>
      <c r="D14" s="20">
        <v>2.3951029999999998</v>
      </c>
      <c r="E14" s="21">
        <v>6.0422320000000012</v>
      </c>
      <c r="F14" s="21">
        <f t="shared" si="0"/>
        <v>0.79463061103672628</v>
      </c>
      <c r="G14" s="21">
        <v>0.36175070103672624</v>
      </c>
      <c r="H14" s="21">
        <v>0.18188825</v>
      </c>
      <c r="I14" s="21">
        <v>0.25099166000000006</v>
      </c>
      <c r="J14" s="22">
        <f t="shared" si="1"/>
        <v>5.9870375887044087E-2</v>
      </c>
      <c r="K14" s="22">
        <f t="shared" si="2"/>
        <v>8.9973200472395987E-2</v>
      </c>
      <c r="L14" s="23">
        <f t="shared" si="3"/>
        <v>0.1315127606878925</v>
      </c>
      <c r="M14" s="4"/>
    </row>
    <row r="15" spans="1:13" ht="38.25" x14ac:dyDescent="0.25">
      <c r="A15" s="17"/>
      <c r="B15" s="19">
        <v>3000467</v>
      </c>
      <c r="C15" s="19" t="s">
        <v>1218</v>
      </c>
      <c r="D15" s="20">
        <v>2.8883469999999996</v>
      </c>
      <c r="E15" s="21">
        <v>4.2364750000000013</v>
      </c>
      <c r="F15" s="21">
        <f t="shared" si="0"/>
        <v>0.39944475945520835</v>
      </c>
      <c r="G15" s="21">
        <v>0.14822395945520839</v>
      </c>
      <c r="H15" s="21">
        <v>0.12979711999999999</v>
      </c>
      <c r="I15" s="21">
        <v>0.12142367999999998</v>
      </c>
      <c r="J15" s="22">
        <f t="shared" si="1"/>
        <v>3.4987568545833111E-2</v>
      </c>
      <c r="K15" s="22">
        <f t="shared" si="2"/>
        <v>6.5625568297985534E-2</v>
      </c>
      <c r="L15" s="23">
        <f t="shared" si="3"/>
        <v>9.4287056917651643E-2</v>
      </c>
      <c r="M15" s="4"/>
    </row>
    <row r="16" spans="1:13" ht="38.25" x14ac:dyDescent="0.25">
      <c r="A16" s="17"/>
      <c r="B16" s="19">
        <v>3000468</v>
      </c>
      <c r="C16" s="19" t="s">
        <v>1219</v>
      </c>
      <c r="D16" s="20">
        <v>2.2247149999999998</v>
      </c>
      <c r="E16" s="21">
        <v>4.6019500000000013</v>
      </c>
      <c r="F16" s="21">
        <f t="shared" si="0"/>
        <v>0.47364880049035696</v>
      </c>
      <c r="G16" s="21">
        <v>0.17322202049035695</v>
      </c>
      <c r="H16" s="21">
        <v>7.9079270000000007E-2</v>
      </c>
      <c r="I16" s="21">
        <v>0.22134751</v>
      </c>
      <c r="J16" s="22">
        <f t="shared" si="1"/>
        <v>3.7641004463402884E-2</v>
      </c>
      <c r="K16" s="22">
        <f t="shared" si="2"/>
        <v>5.4824865652681347E-2</v>
      </c>
      <c r="L16" s="23">
        <f t="shared" si="3"/>
        <v>0.10292349992728231</v>
      </c>
      <c r="M16" s="4"/>
    </row>
    <row r="17" spans="1:13" ht="15.75" thickBot="1" x14ac:dyDescent="0.3">
      <c r="A17" s="41" t="s">
        <v>293</v>
      </c>
      <c r="B17" s="43"/>
      <c r="C17" s="43"/>
      <c r="D17" s="44">
        <f ca="1">OFFSET(D17,-MATCH("PROYECTOS",$A$8:$A$50,0)-1,0)-(OFFSET(D17,-MATCH("PROYECTOS",$A$8:$A$50,0),0))</f>
        <v>0</v>
      </c>
      <c r="E17" s="45">
        <f t="shared" ref="E17:I17" ca="1" si="4">OFFSET(E17,-MATCH("PROYECTOS",$A$8:$A$50,0)-1,0)-(OFFSET(E17,-MATCH("PROYECTOS",$A$8:$A$50,0),0))</f>
        <v>0</v>
      </c>
      <c r="F17" s="45">
        <f t="shared" ca="1" si="4"/>
        <v>0</v>
      </c>
      <c r="G17" s="45">
        <f t="shared" ca="1" si="4"/>
        <v>0</v>
      </c>
      <c r="H17" s="45">
        <f t="shared" ca="1" si="4"/>
        <v>0</v>
      </c>
      <c r="I17" s="45">
        <f t="shared" ca="1" si="4"/>
        <v>0</v>
      </c>
      <c r="J17" s="46">
        <f t="shared" ca="1" si="1"/>
        <v>0</v>
      </c>
      <c r="K17" s="46">
        <f t="shared" ca="1" si="2"/>
        <v>0</v>
      </c>
      <c r="L17" s="47">
        <f t="shared" ca="1" si="3"/>
        <v>0</v>
      </c>
      <c r="M17" s="4"/>
    </row>
    <row r="18" spans="1:13" ht="15.75" thickBot="1" x14ac:dyDescent="0.3"/>
    <row r="19" spans="1:13" ht="15.75" thickBot="1" x14ac:dyDescent="0.3">
      <c r="A19" s="87" t="s">
        <v>315</v>
      </c>
      <c r="B19" s="88"/>
      <c r="C19" s="88"/>
      <c r="D19" s="89"/>
    </row>
    <row r="20" spans="1:13" ht="15.75" thickBot="1" x14ac:dyDescent="0.3">
      <c r="A20" s="1" t="s">
        <v>1230</v>
      </c>
    </row>
    <row r="21" spans="1:13" ht="45" customHeight="1" x14ac:dyDescent="0.25">
      <c r="A21" s="80" t="s">
        <v>317</v>
      </c>
      <c r="B21" s="81"/>
      <c r="C21" s="81"/>
      <c r="D21" s="92" t="s">
        <v>318</v>
      </c>
    </row>
    <row r="22" spans="1:13" ht="15.75" thickBot="1" x14ac:dyDescent="0.3">
      <c r="A22" s="90"/>
      <c r="B22" s="91"/>
      <c r="C22" s="91"/>
      <c r="D22" s="93"/>
    </row>
    <row r="23" spans="1:13" x14ac:dyDescent="0.25">
      <c r="A23" s="17"/>
      <c r="B23" s="19">
        <v>3000001</v>
      </c>
      <c r="C23" s="19" t="s">
        <v>275</v>
      </c>
      <c r="D23" s="23">
        <v>0.2412713707639326</v>
      </c>
    </row>
    <row r="24" spans="1:13" ht="25.5" x14ac:dyDescent="0.25">
      <c r="A24" s="17"/>
      <c r="B24" s="19">
        <v>3000221</v>
      </c>
      <c r="C24" s="19" t="s">
        <v>1214</v>
      </c>
      <c r="D24" s="23">
        <v>0.30949855323671616</v>
      </c>
    </row>
    <row r="25" spans="1:13" ht="25.5" x14ac:dyDescent="0.25">
      <c r="A25" s="17"/>
      <c r="B25" s="19">
        <v>3000464</v>
      </c>
      <c r="C25" s="19" t="s">
        <v>1215</v>
      </c>
      <c r="D25" s="23">
        <v>0.11872628470582067</v>
      </c>
    </row>
    <row r="26" spans="1:13" ht="38.25" x14ac:dyDescent="0.25">
      <c r="A26" s="17"/>
      <c r="B26" s="19">
        <v>3000465</v>
      </c>
      <c r="C26" s="19" t="s">
        <v>1216</v>
      </c>
      <c r="D26" s="23">
        <v>0.20487143787373946</v>
      </c>
    </row>
    <row r="27" spans="1:13" ht="38.25" x14ac:dyDescent="0.25">
      <c r="A27" s="17"/>
      <c r="B27" s="19">
        <v>3000466</v>
      </c>
      <c r="C27" s="19" t="s">
        <v>1217</v>
      </c>
      <c r="D27" s="23">
        <v>0.1315127606878925</v>
      </c>
    </row>
    <row r="28" spans="1:13" ht="38.25" x14ac:dyDescent="0.25">
      <c r="A28" s="17"/>
      <c r="B28" s="19">
        <v>3000467</v>
      </c>
      <c r="C28" s="19" t="s">
        <v>1218</v>
      </c>
      <c r="D28" s="23">
        <v>9.4287056917651643E-2</v>
      </c>
    </row>
    <row r="29" spans="1:13" ht="39" thickBot="1" x14ac:dyDescent="0.3">
      <c r="A29" s="24"/>
      <c r="B29" s="26">
        <v>3000468</v>
      </c>
      <c r="C29" s="26" t="s">
        <v>1219</v>
      </c>
      <c r="D29" s="30">
        <v>0.10292349992728231</v>
      </c>
    </row>
  </sheetData>
  <mergeCells count="10">
    <mergeCell ref="A19:D19"/>
    <mergeCell ref="A21:C22"/>
    <mergeCell ref="D21:D22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H7" sqref="H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79</v>
      </c>
      <c r="B1" s="49" t="s">
        <v>47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1211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134.33611800000003</v>
      </c>
      <c r="I6" s="14">
        <v>183.59644200000005</v>
      </c>
      <c r="J6" s="14">
        <v>60.643419474772912</v>
      </c>
      <c r="K6" s="14">
        <v>28.518590564772921</v>
      </c>
      <c r="L6" s="14">
        <v>12.508376999999998</v>
      </c>
      <c r="M6" s="14">
        <v>19.616451910000002</v>
      </c>
      <c r="N6" s="15">
        <v>0.15533302418122522</v>
      </c>
      <c r="O6" s="15">
        <v>0.22346275950583458</v>
      </c>
      <c r="P6" s="16">
        <v>0.33030825006278119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SUM(H8:OFFSET(H6,MATCH("PROYECTOS",$A$8:$A$17,0),0))</f>
        <v>134.33611799999997</v>
      </c>
      <c r="I7" s="38">
        <f ca="1">SUM(I8:OFFSET(I6,MATCH("PROYECTOS",$A$8:$A$17,0),0))</f>
        <v>183.596442</v>
      </c>
      <c r="J7" s="38">
        <f ca="1">SUM(J8:OFFSET(J6,MATCH("PROYECTOS",$A$8:$A$17,0),0))</f>
        <v>60.643419474772934</v>
      </c>
      <c r="K7" s="38">
        <f ca="1">SUM(K8:OFFSET(K6,MATCH("PROYECTOS",$A$8:$A$17,0),0))</f>
        <v>28.518590564772921</v>
      </c>
      <c r="L7" s="38">
        <f ca="1">SUM(L8:OFFSET(L6,MATCH("PROYECTOS",$A$8:$A$17,0),0))</f>
        <v>12.508376999999999</v>
      </c>
      <c r="M7" s="38">
        <f ca="1">SUM(M8:OFFSET(M6,MATCH("PROYECTOS",$A$8:$A$17,0),0))</f>
        <v>19.616451910000002</v>
      </c>
      <c r="N7" s="39">
        <f ca="1">IFERROR(K7/I7,0)</f>
        <v>0.15533302418122527</v>
      </c>
      <c r="O7" s="39">
        <f ca="1">IFERROR(SUM(K7,L7)/I7,0)</f>
        <v>0.22346275950583463</v>
      </c>
      <c r="P7" s="40">
        <f ca="1">IFERROR(SUM(K7,L7,M7)/I7,0)</f>
        <v>0.33030825006278131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18.500000000000004</v>
      </c>
      <c r="I8" s="21">
        <v>23.585635</v>
      </c>
      <c r="J8" s="21">
        <f t="shared" ref="J8:J16" si="0">SUM(K8,L8,M8)</f>
        <v>5.6905384867877862</v>
      </c>
      <c r="K8" s="21">
        <v>2.6714764567877864</v>
      </c>
      <c r="L8" s="21">
        <v>1.1027475</v>
      </c>
      <c r="M8" s="21">
        <v>1.91631453</v>
      </c>
      <c r="N8" s="22">
        <f t="shared" ref="N8:N17" si="1">IFERROR(K8/I8,0)</f>
        <v>0.11326709909602969</v>
      </c>
      <c r="O8" s="22">
        <f t="shared" ref="O8:O17" si="2">IFERROR(SUM(K8,L8)/I8,0)</f>
        <v>0.1600221472429208</v>
      </c>
      <c r="P8" s="23">
        <f t="shared" ref="P8:P17" si="3">IFERROR(SUM(K8,L8,M8)/I8,0)</f>
        <v>0.24127137076393262</v>
      </c>
      <c r="Q8" s="70">
        <v>12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5001693</v>
      </c>
      <c r="C9" s="19" t="s">
        <v>1220</v>
      </c>
      <c r="D9" s="68">
        <v>3000216</v>
      </c>
      <c r="E9" s="19" t="s">
        <v>1212</v>
      </c>
      <c r="F9" s="69">
        <v>231</v>
      </c>
      <c r="G9" s="19" t="s">
        <v>1227</v>
      </c>
      <c r="H9" s="20">
        <v>9.7050069999999984</v>
      </c>
      <c r="I9" s="21">
        <v>6.4546490000000007</v>
      </c>
      <c r="J9" s="21">
        <f t="shared" si="0"/>
        <v>2.8491059679657944</v>
      </c>
      <c r="K9" s="21">
        <v>1.4472264179657941</v>
      </c>
      <c r="L9" s="21">
        <v>0.46425437000000008</v>
      </c>
      <c r="M9" s="21">
        <v>0.93762518000000006</v>
      </c>
      <c r="N9" s="22">
        <f t="shared" si="1"/>
        <v>0.22421458052417628</v>
      </c>
      <c r="O9" s="22">
        <f t="shared" si="2"/>
        <v>0.29614016005607646</v>
      </c>
      <c r="P9" s="23">
        <f t="shared" si="3"/>
        <v>0.44140370265924517</v>
      </c>
      <c r="Q9" s="70">
        <v>1</v>
      </c>
      <c r="R9" s="21">
        <v>0</v>
      </c>
      <c r="S9" s="23">
        <f t="shared" ref="S9:S16" si="4">IFERROR(R9/Q9,0)</f>
        <v>0</v>
      </c>
    </row>
    <row r="10" spans="1:19" ht="25.5" x14ac:dyDescent="0.25">
      <c r="A10" s="17"/>
      <c r="B10" s="19">
        <v>5001694</v>
      </c>
      <c r="C10" s="19" t="s">
        <v>1221</v>
      </c>
      <c r="D10" s="68">
        <v>3000216</v>
      </c>
      <c r="E10" s="19" t="s">
        <v>1212</v>
      </c>
      <c r="F10" s="69">
        <v>6</v>
      </c>
      <c r="G10" s="19" t="s">
        <v>634</v>
      </c>
      <c r="H10" s="20">
        <v>2.4666620000000004</v>
      </c>
      <c r="I10" s="21">
        <v>3.4677990000000003</v>
      </c>
      <c r="J10" s="21">
        <f t="shared" si="0"/>
        <v>1.3748016957517555</v>
      </c>
      <c r="K10" s="21">
        <v>0.70050712575175567</v>
      </c>
      <c r="L10" s="21">
        <v>0.25846486999999996</v>
      </c>
      <c r="M10" s="21">
        <v>0.41582969999999997</v>
      </c>
      <c r="N10" s="22">
        <f t="shared" si="1"/>
        <v>0.2020033819006683</v>
      </c>
      <c r="O10" s="22">
        <f t="shared" si="2"/>
        <v>0.27653621093718395</v>
      </c>
      <c r="P10" s="23">
        <f t="shared" si="3"/>
        <v>0.39644791862266393</v>
      </c>
      <c r="Q10" s="70">
        <v>6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5001695</v>
      </c>
      <c r="C11" s="19" t="s">
        <v>1222</v>
      </c>
      <c r="D11" s="68">
        <v>3000217</v>
      </c>
      <c r="E11" s="19" t="s">
        <v>1213</v>
      </c>
      <c r="F11" s="69">
        <v>232</v>
      </c>
      <c r="G11" s="19" t="s">
        <v>1228</v>
      </c>
      <c r="H11" s="20">
        <v>71.331020999999978</v>
      </c>
      <c r="I11" s="21">
        <v>92.413911999999982</v>
      </c>
      <c r="J11" s="21">
        <f t="shared" si="0"/>
        <v>38.447491513248139</v>
      </c>
      <c r="K11" s="21">
        <v>18.077476503248135</v>
      </c>
      <c r="L11" s="21">
        <v>8.345609360000001</v>
      </c>
      <c r="M11" s="21">
        <v>12.024405650000002</v>
      </c>
      <c r="N11" s="22">
        <f t="shared" si="1"/>
        <v>0.19561423287922428</v>
      </c>
      <c r="O11" s="22">
        <f t="shared" si="2"/>
        <v>0.28592108364861929</v>
      </c>
      <c r="P11" s="23">
        <f t="shared" si="3"/>
        <v>0.41603575350482019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5001699</v>
      </c>
      <c r="C12" s="19" t="s">
        <v>1223</v>
      </c>
      <c r="D12" s="68">
        <v>3000221</v>
      </c>
      <c r="E12" s="19" t="s">
        <v>1214</v>
      </c>
      <c r="F12" s="69">
        <v>18</v>
      </c>
      <c r="G12" s="19" t="s">
        <v>711</v>
      </c>
      <c r="H12" s="20">
        <v>4.6409850000000006</v>
      </c>
      <c r="I12" s="21">
        <v>5.1402479999999997</v>
      </c>
      <c r="J12" s="21">
        <f t="shared" si="0"/>
        <v>1.5908993192779237</v>
      </c>
      <c r="K12" s="21">
        <v>0.73277012927792384</v>
      </c>
      <c r="L12" s="21">
        <v>0.47999746999999993</v>
      </c>
      <c r="M12" s="21">
        <v>0.37813172</v>
      </c>
      <c r="N12" s="22">
        <f t="shared" si="1"/>
        <v>0.14255540380112475</v>
      </c>
      <c r="O12" s="22">
        <f t="shared" si="2"/>
        <v>0.235935620086409</v>
      </c>
      <c r="P12" s="23">
        <f t="shared" si="3"/>
        <v>0.30949855323671616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5003312</v>
      </c>
      <c r="C13" s="19" t="s">
        <v>1224</v>
      </c>
      <c r="D13" s="68">
        <v>3000465</v>
      </c>
      <c r="E13" s="19" t="s">
        <v>1216</v>
      </c>
      <c r="F13" s="69">
        <v>232</v>
      </c>
      <c r="G13" s="19" t="s">
        <v>1228</v>
      </c>
      <c r="H13" s="20">
        <v>10.583334000000004</v>
      </c>
      <c r="I13" s="21">
        <v>23.747891999999997</v>
      </c>
      <c r="J13" s="21">
        <f t="shared" si="0"/>
        <v>4.8652647805102731</v>
      </c>
      <c r="K13" s="21">
        <v>2.5066096005102736</v>
      </c>
      <c r="L13" s="21">
        <v>0.69382491999999973</v>
      </c>
      <c r="M13" s="21">
        <v>1.6648302599999998</v>
      </c>
      <c r="N13" s="22">
        <f t="shared" si="1"/>
        <v>0.10555082533263474</v>
      </c>
      <c r="O13" s="22">
        <f t="shared" si="2"/>
        <v>0.13476709934971381</v>
      </c>
      <c r="P13" s="23">
        <f t="shared" si="3"/>
        <v>0.20487143787373943</v>
      </c>
      <c r="Q13" s="70">
        <v>12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5003354</v>
      </c>
      <c r="C14" s="19" t="s">
        <v>1225</v>
      </c>
      <c r="D14" s="68">
        <v>3000467</v>
      </c>
      <c r="E14" s="19" t="s">
        <v>1218</v>
      </c>
      <c r="F14" s="69">
        <v>232</v>
      </c>
      <c r="G14" s="19" t="s">
        <v>1228</v>
      </c>
      <c r="H14" s="20">
        <v>2.8883469999999996</v>
      </c>
      <c r="I14" s="21">
        <v>4.2364750000000004</v>
      </c>
      <c r="J14" s="21">
        <f t="shared" si="0"/>
        <v>0.39944475945520835</v>
      </c>
      <c r="K14" s="21">
        <v>0.14822395945520839</v>
      </c>
      <c r="L14" s="21">
        <v>0.12979711999999999</v>
      </c>
      <c r="M14" s="21">
        <v>0.12142367999999999</v>
      </c>
      <c r="N14" s="22">
        <f t="shared" si="1"/>
        <v>3.4987568545833118E-2</v>
      </c>
      <c r="O14" s="22">
        <f t="shared" si="2"/>
        <v>6.5625568297985548E-2</v>
      </c>
      <c r="P14" s="23">
        <f t="shared" si="3"/>
        <v>9.4287056917651657E-2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5003387</v>
      </c>
      <c r="C15" s="19" t="s">
        <v>1226</v>
      </c>
      <c r="D15" s="68">
        <v>3000216</v>
      </c>
      <c r="E15" s="19" t="s">
        <v>1212</v>
      </c>
      <c r="F15" s="69">
        <v>231</v>
      </c>
      <c r="G15" s="19" t="s">
        <v>1227</v>
      </c>
      <c r="H15" s="20">
        <v>8.0539480000000001</v>
      </c>
      <c r="I15" s="21">
        <v>7.9724169999999992</v>
      </c>
      <c r="J15" s="21">
        <f t="shared" si="0"/>
        <v>3.4531628298649899</v>
      </c>
      <c r="K15" s="21">
        <v>1.6290602298649901</v>
      </c>
      <c r="L15" s="21">
        <v>0.58612607999999988</v>
      </c>
      <c r="M15" s="21">
        <v>1.2379765199999999</v>
      </c>
      <c r="N15" s="22">
        <f t="shared" si="1"/>
        <v>0.20433705736478538</v>
      </c>
      <c r="O15" s="22">
        <f t="shared" si="2"/>
        <v>0.27785630253221699</v>
      </c>
      <c r="P15" s="23">
        <f t="shared" si="3"/>
        <v>0.4331387620423004</v>
      </c>
      <c r="Q15" s="70">
        <v>0</v>
      </c>
      <c r="R15" s="21">
        <v>0</v>
      </c>
      <c r="S15" s="23">
        <f t="shared" si="4"/>
        <v>0</v>
      </c>
    </row>
    <row r="16" spans="1:19" x14ac:dyDescent="0.25">
      <c r="A16" s="17"/>
      <c r="B16" s="19">
        <v>9000000</v>
      </c>
      <c r="C16" s="19" t="s">
        <v>303</v>
      </c>
      <c r="D16" s="68">
        <v>9000000</v>
      </c>
      <c r="E16" s="19" t="s">
        <v>304</v>
      </c>
      <c r="F16" s="69"/>
      <c r="G16" s="19" t="s">
        <v>311</v>
      </c>
      <c r="H16" s="20">
        <v>6.1668139999999987</v>
      </c>
      <c r="I16" s="21">
        <v>16.577415000000002</v>
      </c>
      <c r="J16" s="21">
        <f t="shared" si="0"/>
        <v>1.9727101219110541</v>
      </c>
      <c r="K16" s="21">
        <v>0.6052401419110538</v>
      </c>
      <c r="L16" s="21">
        <v>0.44755530999999998</v>
      </c>
      <c r="M16" s="21">
        <v>0.91991467000000027</v>
      </c>
      <c r="N16" s="22">
        <f t="shared" si="1"/>
        <v>3.6509922802261612E-2</v>
      </c>
      <c r="O16" s="22">
        <f t="shared" si="2"/>
        <v>6.3507817829924249E-2</v>
      </c>
      <c r="P16" s="23">
        <f t="shared" si="3"/>
        <v>0.11899986348360428</v>
      </c>
      <c r="Q16" s="70"/>
      <c r="R16" s="21"/>
      <c r="S16" s="23">
        <f t="shared" si="4"/>
        <v>0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t="shared" ref="H17:M17" ca="1" si="5">OFFSET(H17,-MATCH("PROYECTOS",$A$8:$A$17,0)-1,0)-(OFFSET(H17,-MATCH("PROYECTOS",$A$8:$A$17,0),0))</f>
        <v>0</v>
      </c>
      <c r="I17" s="45">
        <f t="shared" ca="1" si="5"/>
        <v>0</v>
      </c>
      <c r="J17" s="45">
        <f t="shared" ca="1" si="5"/>
        <v>0</v>
      </c>
      <c r="K17" s="45">
        <f t="shared" ca="1" si="5"/>
        <v>0</v>
      </c>
      <c r="L17" s="45">
        <f t="shared" ca="1" si="5"/>
        <v>0</v>
      </c>
      <c r="M17" s="45">
        <f t="shared" ca="1" si="5"/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80</v>
      </c>
      <c r="B1" s="50" t="s">
        <v>48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1231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81.326992000000004</v>
      </c>
      <c r="E6" s="14">
        <v>81.308313999999996</v>
      </c>
      <c r="F6" s="14">
        <v>26.981433290515199</v>
      </c>
      <c r="G6" s="14">
        <v>15.901496600515202</v>
      </c>
      <c r="H6" s="14">
        <v>5.4764719699999995</v>
      </c>
      <c r="I6" s="14">
        <v>5.6034647199999998</v>
      </c>
      <c r="J6" s="15">
        <v>0.19557036443425949</v>
      </c>
      <c r="K6" s="15">
        <v>0.26292475540096921</v>
      </c>
      <c r="L6" s="16">
        <v>0.33184101309141889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81.07699199999999</v>
      </c>
      <c r="E7" s="38">
        <f ca="1">SUM(E8:OFFSET(E6,MATCH("GOBIERNOS REGIONALES",$A$8:$A$50,0),0))</f>
        <v>81.308313999999996</v>
      </c>
      <c r="F7" s="38">
        <f ca="1">SUM(F8:OFFSET(F6,MATCH("GOBIERNOS REGIONALES",$A$8:$A$50,0),0))</f>
        <v>26.981433290515202</v>
      </c>
      <c r="G7" s="38">
        <f ca="1">SUM(G8:OFFSET(G6,MATCH("GOBIERNOS REGIONALES",$A$8:$A$50,0),0))</f>
        <v>15.901496600515202</v>
      </c>
      <c r="H7" s="38">
        <f ca="1">SUM(H8:OFFSET(H6,MATCH("GOBIERNOS REGIONALES",$A$8:$A$50,0),0))</f>
        <v>5.4764719699999995</v>
      </c>
      <c r="I7" s="38">
        <f ca="1">SUM(I8:OFFSET(I6,MATCH("GOBIERNOS REGIONALES",$A$8:$A$50,0),0))</f>
        <v>5.6034647200000007</v>
      </c>
      <c r="J7" s="39">
        <f ca="1">IFERROR(G7/E7,0)</f>
        <v>0.19557036443425949</v>
      </c>
      <c r="K7" s="39">
        <f ca="1">IFERROR(SUM(G7,H7)/E7,0)</f>
        <v>0.26292475540096921</v>
      </c>
      <c r="L7" s="40">
        <f ca="1">IFERROR(SUM(G7,H7,I7)/E7,0)</f>
        <v>0.33184101309141895</v>
      </c>
      <c r="M7" s="4"/>
    </row>
    <row r="8" spans="1:13" ht="25.5" x14ac:dyDescent="0.25">
      <c r="A8" s="17"/>
      <c r="B8" s="18">
        <v>39</v>
      </c>
      <c r="C8" s="19" t="s">
        <v>126</v>
      </c>
      <c r="D8" s="20">
        <v>81.07699199999999</v>
      </c>
      <c r="E8" s="21">
        <v>81.308313999999996</v>
      </c>
      <c r="F8" s="21">
        <f t="shared" ref="F8:F10" si="0">SUM(G8,H8,I8)</f>
        <v>26.981433290515202</v>
      </c>
      <c r="G8" s="21">
        <v>15.901496600515202</v>
      </c>
      <c r="H8" s="21">
        <v>5.4764719699999995</v>
      </c>
      <c r="I8" s="21">
        <v>5.6034647200000007</v>
      </c>
      <c r="J8" s="22">
        <f t="shared" ref="J8:J10" si="1">IFERROR(G8/E8,0)</f>
        <v>0.19557036443425949</v>
      </c>
      <c r="K8" s="22">
        <f t="shared" ref="K8:K10" si="2">IFERROR(SUM(G8,H8)/E8,0)</f>
        <v>0.26292475540096921</v>
      </c>
      <c r="L8" s="23">
        <f t="shared" ref="L8:L10" si="3">IFERROR(SUM(G8,H8,I8)/E8,0)</f>
        <v>0.33184101309141895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232</v>
      </c>
      <c r="B10" s="58"/>
      <c r="C10" s="43"/>
      <c r="D10" s="44">
        <v>0.25</v>
      </c>
      <c r="E10" s="45">
        <v>0</v>
      </c>
      <c r="F10" s="45">
        <f t="shared" si="0"/>
        <v>0</v>
      </c>
      <c r="G10" s="45">
        <v>0</v>
      </c>
      <c r="H10" s="45">
        <v>0</v>
      </c>
      <c r="I10" s="45">
        <v>0</v>
      </c>
      <c r="J10" s="46">
        <f t="shared" si="1"/>
        <v>0</v>
      </c>
      <c r="K10" s="46">
        <f t="shared" si="2"/>
        <v>0</v>
      </c>
      <c r="L10" s="47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80</v>
      </c>
      <c r="B1" s="51" t="s">
        <v>48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1232</v>
      </c>
      <c r="N2" s="72" t="s">
        <v>1250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81.326992000000004</v>
      </c>
      <c r="E6" s="14">
        <f ca="1">SUM(E7:OFFSET(E7,50,0))</f>
        <v>81.308313999999996</v>
      </c>
      <c r="F6" s="14">
        <f ca="1">SUM(F7:OFFSET(F7,50,0))</f>
        <v>26.981433290515199</v>
      </c>
      <c r="G6" s="14">
        <f ca="1">SUM(G7:OFFSET(G7,50,0))</f>
        <v>15.901496600515202</v>
      </c>
      <c r="H6" s="14">
        <f ca="1">SUM(H7:OFFSET(H7,50,0))</f>
        <v>5.4764719699999995</v>
      </c>
      <c r="I6" s="14">
        <f ca="1">SUM(I7:OFFSET(I7,50,0))</f>
        <v>5.6034647199999998</v>
      </c>
      <c r="J6" s="15">
        <f ca="1">IFERROR(G6/E6,0)</f>
        <v>0.19557036443425949</v>
      </c>
      <c r="K6" s="15">
        <f ca="1">IFERROR(SUM(G6,H6)/E6,0)</f>
        <v>0.26292475540096921</v>
      </c>
      <c r="L6" s="16">
        <f ca="1">IFERROR(SUM(G6,H6,I6)/E6,0)</f>
        <v>0.33184101309141889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5</v>
      </c>
      <c r="C7" s="19" t="s">
        <v>253</v>
      </c>
      <c r="D7" s="20">
        <v>0.25</v>
      </c>
      <c r="E7" s="21">
        <v>0</v>
      </c>
      <c r="F7" s="21">
        <f t="shared" ref="F7:F8" si="0">SUM(G7,H7,I7)</f>
        <v>0</v>
      </c>
      <c r="G7" s="21">
        <v>0</v>
      </c>
      <c r="H7" s="21">
        <v>0</v>
      </c>
      <c r="I7" s="21">
        <v>0</v>
      </c>
      <c r="J7" s="22">
        <f t="shared" ref="J7:J8" si="1">IFERROR(G7/E7,0)</f>
        <v>0</v>
      </c>
      <c r="K7" s="22">
        <f t="shared" ref="K7:K8" si="2">IFERROR(SUM(G7,H7)/E7,0)</f>
        <v>0</v>
      </c>
      <c r="L7" s="23">
        <f t="shared" ref="L7:L8" si="3">IFERROR(SUM(G7,H7,I7)/E7,0)</f>
        <v>0</v>
      </c>
      <c r="M7" s="4"/>
      <c r="N7" t="s">
        <v>263</v>
      </c>
      <c r="O7" s="5">
        <v>26.981433290515199</v>
      </c>
      <c r="P7" s="71">
        <v>0.33184101309141889</v>
      </c>
    </row>
    <row r="8" spans="1:16" ht="15.75" thickBot="1" x14ac:dyDescent="0.3">
      <c r="A8" s="24"/>
      <c r="B8" s="56">
        <v>15</v>
      </c>
      <c r="C8" s="26" t="s">
        <v>263</v>
      </c>
      <c r="D8" s="27">
        <v>81.076992000000004</v>
      </c>
      <c r="E8" s="28">
        <v>81.308313999999996</v>
      </c>
      <c r="F8" s="28">
        <f t="shared" si="0"/>
        <v>26.981433290515199</v>
      </c>
      <c r="G8" s="28">
        <v>15.901496600515202</v>
      </c>
      <c r="H8" s="28">
        <v>5.4764719699999995</v>
      </c>
      <c r="I8" s="28">
        <v>5.6034647199999998</v>
      </c>
      <c r="J8" s="29">
        <f t="shared" si="1"/>
        <v>0.19557036443425949</v>
      </c>
      <c r="K8" s="29">
        <f t="shared" si="2"/>
        <v>0.26292475540096921</v>
      </c>
      <c r="L8" s="30">
        <f t="shared" si="3"/>
        <v>0.33184101309141889</v>
      </c>
      <c r="M8" s="4"/>
      <c r="N8" t="s">
        <v>253</v>
      </c>
      <c r="O8" s="5">
        <v>0</v>
      </c>
      <c r="P8" s="71">
        <v>0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 x14ac:dyDescent="0.25">
      <c r="A1" s="50">
        <v>80</v>
      </c>
      <c r="B1" s="49" t="s">
        <v>48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1233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81.326992000000004</v>
      </c>
      <c r="E6" s="14">
        <v>81.308313999999996</v>
      </c>
      <c r="F6" s="14">
        <v>26.981433290515199</v>
      </c>
      <c r="G6" s="14">
        <v>15.901496600515202</v>
      </c>
      <c r="H6" s="14">
        <v>5.4764719699999995</v>
      </c>
      <c r="I6" s="14">
        <v>5.6034647199999998</v>
      </c>
      <c r="J6" s="15">
        <v>0.19557036443425949</v>
      </c>
      <c r="K6" s="15">
        <v>0.26292475540096921</v>
      </c>
      <c r="L6" s="16">
        <v>0.33184101309141889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81.076992000000004</v>
      </c>
      <c r="E7" s="38">
        <f ca="1">SUM(E8:OFFSET(E6,MATCH("PROYECTOS",$A$8:$A$50,0),0))</f>
        <v>81.308313999999996</v>
      </c>
      <c r="F7" s="38">
        <f ca="1">SUM(F8:OFFSET(F6,MATCH("PROYECTOS",$A$8:$A$50,0),0))</f>
        <v>26.981433290515199</v>
      </c>
      <c r="G7" s="38">
        <f ca="1">SUM(G8:OFFSET(G6,MATCH("PROYECTOS",$A$8:$A$50,0),0))</f>
        <v>15.901496600515202</v>
      </c>
      <c r="H7" s="38">
        <f ca="1">SUM(H8:OFFSET(H6,MATCH("PROYECTOS",$A$8:$A$50,0),0))</f>
        <v>5.4764719699999986</v>
      </c>
      <c r="I7" s="38">
        <f ca="1">SUM(I8:OFFSET(I6,MATCH("PROYECTOS",$A$8:$A$50,0),0))</f>
        <v>5.6034647199999998</v>
      </c>
      <c r="J7" s="39">
        <f ca="1">IFERROR(G7/E7,0)</f>
        <v>0.19557036443425949</v>
      </c>
      <c r="K7" s="39">
        <f ca="1">IFERROR(SUM(G7,H7)/E7,0)</f>
        <v>0.26292475540096921</v>
      </c>
      <c r="L7" s="40">
        <f ca="1">IFERROR(SUM(G7,H7,I7)/E7,0)</f>
        <v>0.33184101309141889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21.243768000000003</v>
      </c>
      <c r="E8" s="21">
        <v>18.512993999999999</v>
      </c>
      <c r="F8" s="21">
        <f t="shared" ref="F8:F10" si="0">SUM(G8,H8,I8)</f>
        <v>6.6405727746449212</v>
      </c>
      <c r="G8" s="21">
        <v>3.7859125346449218</v>
      </c>
      <c r="H8" s="21">
        <v>1.4750921699999999</v>
      </c>
      <c r="I8" s="21">
        <v>1.3795680699999999</v>
      </c>
      <c r="J8" s="22">
        <f t="shared" ref="J8:J11" si="1">IFERROR(G8/E8,0)</f>
        <v>0.20450028421361352</v>
      </c>
      <c r="K8" s="22">
        <f t="shared" ref="K8:K11" si="2">IFERROR(SUM(G8,H8)/E8,0)</f>
        <v>0.28417903147621187</v>
      </c>
      <c r="L8" s="23">
        <f t="shared" ref="L8:L11" si="3">IFERROR(SUM(G8,H8,I8)/E8,0)</f>
        <v>0.35869793803449196</v>
      </c>
      <c r="M8" s="4"/>
    </row>
    <row r="9" spans="1:13" ht="38.25" x14ac:dyDescent="0.25">
      <c r="A9" s="17"/>
      <c r="B9" s="19">
        <v>3000223</v>
      </c>
      <c r="C9" s="19" t="s">
        <v>1235</v>
      </c>
      <c r="D9" s="20">
        <v>58.580552999999995</v>
      </c>
      <c r="E9" s="21">
        <v>58.580553000000002</v>
      </c>
      <c r="F9" s="21">
        <f t="shared" si="0"/>
        <v>19.34485845410838</v>
      </c>
      <c r="G9" s="21">
        <v>11.449963504108382</v>
      </c>
      <c r="H9" s="21">
        <v>3.9695845299999992</v>
      </c>
      <c r="I9" s="21">
        <v>3.9253104200000002</v>
      </c>
      <c r="J9" s="22">
        <f t="shared" si="1"/>
        <v>0.19545673295553187</v>
      </c>
      <c r="K9" s="22">
        <f t="shared" si="2"/>
        <v>0.26321957107691318</v>
      </c>
      <c r="L9" s="23">
        <f t="shared" si="3"/>
        <v>0.33022662749715559</v>
      </c>
      <c r="M9" s="4"/>
    </row>
    <row r="10" spans="1:13" ht="25.5" x14ac:dyDescent="0.25">
      <c r="A10" s="17"/>
      <c r="B10" s="19">
        <v>3000483</v>
      </c>
      <c r="C10" s="19" t="s">
        <v>1236</v>
      </c>
      <c r="D10" s="20">
        <v>1.2526710000000001</v>
      </c>
      <c r="E10" s="21">
        <v>4.2147670000000002</v>
      </c>
      <c r="F10" s="21">
        <f t="shared" si="0"/>
        <v>0.99600206176189809</v>
      </c>
      <c r="G10" s="21">
        <v>0.66562056176189799</v>
      </c>
      <c r="H10" s="21">
        <v>3.179527E-2</v>
      </c>
      <c r="I10" s="21">
        <v>0.29858623000000006</v>
      </c>
      <c r="J10" s="22">
        <f t="shared" si="1"/>
        <v>0.15792582644827055</v>
      </c>
      <c r="K10" s="22">
        <f t="shared" si="2"/>
        <v>0.16546960526214094</v>
      </c>
      <c r="L10" s="23">
        <f t="shared" si="3"/>
        <v>0.23631248459568419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0.25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1251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83"/>
      <c r="B16" s="84"/>
      <c r="C16" s="84"/>
      <c r="D16" s="103"/>
    </row>
    <row r="17" spans="1:4" ht="26.25" thickBot="1" x14ac:dyDescent="0.3">
      <c r="A17" s="73"/>
      <c r="B17" s="74">
        <v>3000483</v>
      </c>
      <c r="C17" s="74" t="s">
        <v>1236</v>
      </c>
      <c r="D17" s="75">
        <v>0.23631248459568419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workbookViewId="0">
      <selection activeCell="H9" sqref="H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80</v>
      </c>
      <c r="B1" s="49" t="s">
        <v>48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1234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81.326992000000004</v>
      </c>
      <c r="I6" s="14">
        <v>81.308313999999996</v>
      </c>
      <c r="J6" s="14">
        <v>26.981433290515199</v>
      </c>
      <c r="K6" s="14">
        <v>15.901496600515202</v>
      </c>
      <c r="L6" s="14">
        <v>5.4764719699999995</v>
      </c>
      <c r="M6" s="14">
        <v>5.6034647199999998</v>
      </c>
      <c r="N6" s="15">
        <v>0.19557036443425949</v>
      </c>
      <c r="O6" s="15">
        <v>0.26292475540096921</v>
      </c>
      <c r="P6" s="16">
        <v>0.33184101309141889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SUM(H8:OFFSET(H6,MATCH("PROYECTOS",$A$8:$A$23,0),0))</f>
        <v>81.076992000000018</v>
      </c>
      <c r="I7" s="38">
        <f ca="1">SUM(I8:OFFSET(I6,MATCH("PROYECTOS",$A$8:$A$23,0),0))</f>
        <v>81.308313999999996</v>
      </c>
      <c r="J7" s="38">
        <f ca="1">SUM(J8:OFFSET(J6,MATCH("PROYECTOS",$A$8:$A$23,0),0))</f>
        <v>26.981433290515206</v>
      </c>
      <c r="K7" s="38">
        <f ca="1">SUM(K8:OFFSET(K6,MATCH("PROYECTOS",$A$8:$A$23,0),0))</f>
        <v>15.901496600515202</v>
      </c>
      <c r="L7" s="38">
        <f ca="1">SUM(L8:OFFSET(L6,MATCH("PROYECTOS",$A$8:$A$23,0),0))</f>
        <v>5.4764719699999986</v>
      </c>
      <c r="M7" s="38">
        <f ca="1">SUM(M8:OFFSET(M6,MATCH("PROYECTOS",$A$8:$A$23,0),0))</f>
        <v>5.603464719999999</v>
      </c>
      <c r="N7" s="39">
        <f ca="1">IFERROR(K7/I7,0)</f>
        <v>0.19557036443425949</v>
      </c>
      <c r="O7" s="39">
        <f ca="1">IFERROR(SUM(K7,L7)/I7,0)</f>
        <v>0.26292475540096921</v>
      </c>
      <c r="P7" s="40">
        <f ca="1">IFERROR(SUM(K7,L7,M7)/I7,0)</f>
        <v>0.33184101309141889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20.373906000000002</v>
      </c>
      <c r="I8" s="21">
        <v>17.008457999999997</v>
      </c>
      <c r="J8" s="21">
        <f t="shared" ref="J8:J22" si="0">SUM(K8,L8,M8)</f>
        <v>6.2954629050621271</v>
      </c>
      <c r="K8" s="21">
        <v>3.6804520650621271</v>
      </c>
      <c r="L8" s="21">
        <v>1.37949075</v>
      </c>
      <c r="M8" s="21">
        <v>1.2355200899999998</v>
      </c>
      <c r="N8" s="22">
        <f t="shared" ref="N8:N23" si="1">IFERROR(K8/I8,0)</f>
        <v>0.21638952014710139</v>
      </c>
      <c r="O8" s="22">
        <f t="shared" ref="O8:O23" si="2">IFERROR(SUM(K8,L8)/I8,0)</f>
        <v>0.29749568215191102</v>
      </c>
      <c r="P8" s="23">
        <f t="shared" ref="P8:P23" si="3">IFERROR(SUM(K8,L8,M8)/I8,0)</f>
        <v>0.37013719321658251</v>
      </c>
      <c r="Q8" s="70">
        <v>2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5001708</v>
      </c>
      <c r="C9" s="19" t="s">
        <v>1237</v>
      </c>
      <c r="D9" s="68">
        <v>3000223</v>
      </c>
      <c r="E9" s="19" t="s">
        <v>1235</v>
      </c>
      <c r="F9" s="69">
        <v>43</v>
      </c>
      <c r="G9" s="19" t="s">
        <v>710</v>
      </c>
      <c r="H9" s="20">
        <v>8.0669999999999992E-2</v>
      </c>
      <c r="I9" s="21">
        <v>0.13961599999999999</v>
      </c>
      <c r="J9" s="21">
        <f t="shared" si="0"/>
        <v>3.0245499786216022E-3</v>
      </c>
      <c r="K9" s="21">
        <v>2.7078699786216021E-3</v>
      </c>
      <c r="L9" s="21">
        <v>0</v>
      </c>
      <c r="M9" s="21">
        <v>3.1668000000000001E-4</v>
      </c>
      <c r="N9" s="22">
        <f t="shared" si="1"/>
        <v>1.9395126479927818E-2</v>
      </c>
      <c r="O9" s="22">
        <f t="shared" si="2"/>
        <v>1.9395126479927818E-2</v>
      </c>
      <c r="P9" s="23">
        <f t="shared" si="3"/>
        <v>2.1663347887216383E-2</v>
      </c>
      <c r="Q9" s="70">
        <v>0</v>
      </c>
      <c r="R9" s="21">
        <v>0</v>
      </c>
      <c r="S9" s="23">
        <f t="shared" ref="S9:S22" si="4">IFERROR(R9/Q9,0)</f>
        <v>0</v>
      </c>
    </row>
    <row r="10" spans="1:19" ht="25.5" x14ac:dyDescent="0.25">
      <c r="A10" s="17"/>
      <c r="B10" s="19">
        <v>5003032</v>
      </c>
      <c r="C10" s="19" t="s">
        <v>513</v>
      </c>
      <c r="D10" s="68">
        <v>3000001</v>
      </c>
      <c r="E10" s="19" t="s">
        <v>275</v>
      </c>
      <c r="F10" s="69">
        <v>60</v>
      </c>
      <c r="G10" s="19" t="s">
        <v>309</v>
      </c>
      <c r="H10" s="20">
        <v>0.73267899999999997</v>
      </c>
      <c r="I10" s="21">
        <v>0.62321399999999993</v>
      </c>
      <c r="J10" s="21">
        <f t="shared" si="0"/>
        <v>0.10488160979277716</v>
      </c>
      <c r="K10" s="21">
        <v>5.7477099792777153E-2</v>
      </c>
      <c r="L10" s="21">
        <v>2.0024840000000006E-2</v>
      </c>
      <c r="M10" s="21">
        <v>2.7379670000000002E-2</v>
      </c>
      <c r="N10" s="22">
        <f t="shared" si="1"/>
        <v>9.2226907278683018E-2</v>
      </c>
      <c r="O10" s="22">
        <f t="shared" si="2"/>
        <v>0.12435847043355439</v>
      </c>
      <c r="P10" s="23">
        <f t="shared" si="3"/>
        <v>0.16829148541717159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5003443</v>
      </c>
      <c r="C11" s="19" t="s">
        <v>1238</v>
      </c>
      <c r="D11" s="68">
        <v>3000483</v>
      </c>
      <c r="E11" s="19" t="s">
        <v>1236</v>
      </c>
      <c r="F11" s="69">
        <v>86</v>
      </c>
      <c r="G11" s="19" t="s">
        <v>500</v>
      </c>
      <c r="H11" s="20">
        <v>0.13464999999999999</v>
      </c>
      <c r="I11" s="21">
        <v>0.1242</v>
      </c>
      <c r="J11" s="21">
        <f t="shared" si="0"/>
        <v>2.0611080078281274E-2</v>
      </c>
      <c r="K11" s="21">
        <v>9.0661300782812759E-3</v>
      </c>
      <c r="L11" s="21">
        <v>2.5642500000000001E-3</v>
      </c>
      <c r="M11" s="21">
        <v>8.9806999999999994E-3</v>
      </c>
      <c r="N11" s="22">
        <f t="shared" si="1"/>
        <v>7.2996216411282414E-2</v>
      </c>
      <c r="O11" s="22">
        <f t="shared" si="2"/>
        <v>9.3642351676982899E-2</v>
      </c>
      <c r="P11" s="23">
        <f t="shared" si="3"/>
        <v>0.16595072526796517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5003446</v>
      </c>
      <c r="C12" s="19" t="s">
        <v>1239</v>
      </c>
      <c r="D12" s="68">
        <v>3000483</v>
      </c>
      <c r="E12" s="19" t="s">
        <v>1236</v>
      </c>
      <c r="F12" s="69">
        <v>86</v>
      </c>
      <c r="G12" s="19" t="s">
        <v>500</v>
      </c>
      <c r="H12" s="20">
        <v>0.11105999999999999</v>
      </c>
      <c r="I12" s="21">
        <v>0.1855</v>
      </c>
      <c r="J12" s="21">
        <f t="shared" si="0"/>
        <v>3.0525279695143848E-2</v>
      </c>
      <c r="K12" s="21">
        <v>2.0721949695143849E-2</v>
      </c>
      <c r="L12" s="21">
        <v>4.89033E-3</v>
      </c>
      <c r="M12" s="21">
        <v>4.9129999999999998E-3</v>
      </c>
      <c r="N12" s="22">
        <f t="shared" si="1"/>
        <v>0.11170862369349784</v>
      </c>
      <c r="O12" s="22">
        <f t="shared" si="2"/>
        <v>0.13807158865306657</v>
      </c>
      <c r="P12" s="23">
        <f t="shared" si="3"/>
        <v>0.16455676385522289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5003448</v>
      </c>
      <c r="C13" s="19" t="s">
        <v>1240</v>
      </c>
      <c r="D13" s="68">
        <v>3000223</v>
      </c>
      <c r="E13" s="19" t="s">
        <v>1235</v>
      </c>
      <c r="F13" s="69">
        <v>86</v>
      </c>
      <c r="G13" s="19" t="s">
        <v>500</v>
      </c>
      <c r="H13" s="20">
        <v>0.24678000000000003</v>
      </c>
      <c r="I13" s="21">
        <v>8.0551999999999999E-2</v>
      </c>
      <c r="J13" s="21">
        <f t="shared" si="0"/>
        <v>2.2300880342353287E-2</v>
      </c>
      <c r="K13" s="21">
        <v>1.3515790342353284E-2</v>
      </c>
      <c r="L13" s="21">
        <v>4.4526399999999999E-3</v>
      </c>
      <c r="M13" s="21">
        <v>4.3324499999999998E-3</v>
      </c>
      <c r="N13" s="22">
        <f t="shared" si="1"/>
        <v>0.16778963082671175</v>
      </c>
      <c r="O13" s="22">
        <f t="shared" si="2"/>
        <v>0.22306622234523396</v>
      </c>
      <c r="P13" s="23">
        <f t="shared" si="3"/>
        <v>0.276850734213344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5003451</v>
      </c>
      <c r="C14" s="19" t="s">
        <v>1241</v>
      </c>
      <c r="D14" s="68">
        <v>3000223</v>
      </c>
      <c r="E14" s="19" t="s">
        <v>1235</v>
      </c>
      <c r="F14" s="69">
        <v>86</v>
      </c>
      <c r="G14" s="19" t="s">
        <v>500</v>
      </c>
      <c r="H14" s="20">
        <v>54.931303</v>
      </c>
      <c r="I14" s="21">
        <v>54.795334000000004</v>
      </c>
      <c r="J14" s="21">
        <f t="shared" si="0"/>
        <v>18.182845663253445</v>
      </c>
      <c r="K14" s="21">
        <v>10.780143583253448</v>
      </c>
      <c r="L14" s="21">
        <v>3.7400364399999995</v>
      </c>
      <c r="M14" s="21">
        <v>3.6626656399999997</v>
      </c>
      <c r="N14" s="22">
        <f t="shared" si="1"/>
        <v>0.19673469976938998</v>
      </c>
      <c r="O14" s="22">
        <f t="shared" si="2"/>
        <v>0.26498935152495734</v>
      </c>
      <c r="P14" s="23">
        <f t="shared" si="3"/>
        <v>0.33183200714231331</v>
      </c>
      <c r="Q14" s="70">
        <v>2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5003452</v>
      </c>
      <c r="C15" s="19" t="s">
        <v>1242</v>
      </c>
      <c r="D15" s="68">
        <v>3000223</v>
      </c>
      <c r="E15" s="19" t="s">
        <v>1235</v>
      </c>
      <c r="F15" s="69">
        <v>43</v>
      </c>
      <c r="G15" s="19" t="s">
        <v>710</v>
      </c>
      <c r="H15" s="20">
        <v>2.4</v>
      </c>
      <c r="I15" s="21">
        <v>2.8325089999999999</v>
      </c>
      <c r="J15" s="21">
        <f t="shared" si="0"/>
        <v>0.86108891414895539</v>
      </c>
      <c r="K15" s="21">
        <v>0.49617538414895535</v>
      </c>
      <c r="L15" s="21">
        <v>0.17974203999999999</v>
      </c>
      <c r="M15" s="21">
        <v>0.18517149000000002</v>
      </c>
      <c r="N15" s="22">
        <f t="shared" si="1"/>
        <v>0.17517168847440745</v>
      </c>
      <c r="O15" s="22">
        <f t="shared" si="2"/>
        <v>0.23862851773779198</v>
      </c>
      <c r="P15" s="23">
        <f t="shared" si="3"/>
        <v>0.30400218115774935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5003455</v>
      </c>
      <c r="C16" s="19" t="s">
        <v>1243</v>
      </c>
      <c r="D16" s="68">
        <v>3000483</v>
      </c>
      <c r="E16" s="19" t="s">
        <v>1236</v>
      </c>
      <c r="F16" s="69">
        <v>86</v>
      </c>
      <c r="G16" s="19" t="s">
        <v>500</v>
      </c>
      <c r="H16" s="20">
        <v>0.110142</v>
      </c>
      <c r="I16" s="21">
        <v>0.06</v>
      </c>
      <c r="J16" s="21">
        <f t="shared" si="0"/>
        <v>4.4275000128243119E-2</v>
      </c>
      <c r="K16" s="21">
        <v>1.8325000128243119E-2</v>
      </c>
      <c r="L16" s="21">
        <v>0</v>
      </c>
      <c r="M16" s="21">
        <v>2.5950000000000001E-2</v>
      </c>
      <c r="N16" s="22">
        <f t="shared" si="1"/>
        <v>0.30541666880405199</v>
      </c>
      <c r="O16" s="22">
        <f t="shared" si="2"/>
        <v>0.30541666880405199</v>
      </c>
      <c r="P16" s="23">
        <f t="shared" si="3"/>
        <v>0.73791666880405204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5003461</v>
      </c>
      <c r="C17" s="19" t="s">
        <v>1244</v>
      </c>
      <c r="D17" s="68">
        <v>3000001</v>
      </c>
      <c r="E17" s="19" t="s">
        <v>275</v>
      </c>
      <c r="F17" s="69">
        <v>88</v>
      </c>
      <c r="G17" s="19" t="s">
        <v>755</v>
      </c>
      <c r="H17" s="20">
        <v>0.13718300000000003</v>
      </c>
      <c r="I17" s="21">
        <v>0.88132200000000005</v>
      </c>
      <c r="J17" s="21">
        <f t="shared" si="0"/>
        <v>0.24022825979001761</v>
      </c>
      <c r="K17" s="21">
        <v>4.7983369790017605E-2</v>
      </c>
      <c r="L17" s="21">
        <v>7.5576580000000004E-2</v>
      </c>
      <c r="M17" s="21">
        <v>0.11666831</v>
      </c>
      <c r="N17" s="22">
        <f t="shared" si="1"/>
        <v>5.4444765692922226E-2</v>
      </c>
      <c r="O17" s="22">
        <f t="shared" si="2"/>
        <v>0.14019841759313578</v>
      </c>
      <c r="P17" s="23">
        <f t="shared" si="3"/>
        <v>0.2725771735983189</v>
      </c>
      <c r="Q17" s="70">
        <v>1</v>
      </c>
      <c r="R17" s="21">
        <v>0</v>
      </c>
      <c r="S17" s="23">
        <f t="shared" si="4"/>
        <v>0</v>
      </c>
    </row>
    <row r="18" spans="1:19" ht="38.25" x14ac:dyDescent="0.25">
      <c r="A18" s="17"/>
      <c r="B18" s="19">
        <v>5004134</v>
      </c>
      <c r="C18" s="19" t="s">
        <v>1245</v>
      </c>
      <c r="D18" s="68">
        <v>3000223</v>
      </c>
      <c r="E18" s="19" t="s">
        <v>1235</v>
      </c>
      <c r="F18" s="69">
        <v>86</v>
      </c>
      <c r="G18" s="19" t="s">
        <v>500</v>
      </c>
      <c r="H18" s="20">
        <v>0.75382499999999997</v>
      </c>
      <c r="I18" s="21">
        <v>0.69018200000000007</v>
      </c>
      <c r="J18" s="21">
        <f t="shared" si="0"/>
        <v>0.25802844627453031</v>
      </c>
      <c r="K18" s="21">
        <v>0.14480087627453031</v>
      </c>
      <c r="L18" s="21">
        <v>4.5353410000000004E-2</v>
      </c>
      <c r="M18" s="21">
        <v>6.7874159999999989E-2</v>
      </c>
      <c r="N18" s="22">
        <f t="shared" si="1"/>
        <v>0.20980100361141016</v>
      </c>
      <c r="O18" s="22">
        <f t="shared" si="2"/>
        <v>0.27551325052599213</v>
      </c>
      <c r="P18" s="23">
        <f t="shared" si="3"/>
        <v>0.37385565876034188</v>
      </c>
      <c r="Q18" s="70">
        <v>0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5004135</v>
      </c>
      <c r="C19" s="19" t="s">
        <v>1246</v>
      </c>
      <c r="D19" s="68">
        <v>3000223</v>
      </c>
      <c r="E19" s="19" t="s">
        <v>1235</v>
      </c>
      <c r="F19" s="69">
        <v>86</v>
      </c>
      <c r="G19" s="19" t="s">
        <v>500</v>
      </c>
      <c r="H19" s="20">
        <v>0.16797499999999999</v>
      </c>
      <c r="I19" s="21">
        <v>4.2359999999999995E-2</v>
      </c>
      <c r="J19" s="21">
        <f t="shared" si="0"/>
        <v>1.7570000110473483E-2</v>
      </c>
      <c r="K19" s="21">
        <v>1.2620000110473484E-2</v>
      </c>
      <c r="L19" s="21">
        <v>0</v>
      </c>
      <c r="M19" s="21">
        <v>4.9500000000000004E-3</v>
      </c>
      <c r="N19" s="22">
        <f t="shared" si="1"/>
        <v>0.29792257106877917</v>
      </c>
      <c r="O19" s="22">
        <f t="shared" si="2"/>
        <v>0.29792257106877917</v>
      </c>
      <c r="P19" s="23">
        <f t="shared" si="3"/>
        <v>0.41477809514809927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5004136</v>
      </c>
      <c r="C20" s="19" t="s">
        <v>1247</v>
      </c>
      <c r="D20" s="68">
        <v>3000483</v>
      </c>
      <c r="E20" s="19" t="s">
        <v>1236</v>
      </c>
      <c r="F20" s="69">
        <v>36</v>
      </c>
      <c r="G20" s="19" t="s">
        <v>533</v>
      </c>
      <c r="H20" s="20">
        <v>0.50445099999999998</v>
      </c>
      <c r="I20" s="21">
        <v>2.545067</v>
      </c>
      <c r="J20" s="21">
        <f t="shared" si="0"/>
        <v>0.54230499058018089</v>
      </c>
      <c r="K20" s="21">
        <v>0.45922798058018088</v>
      </c>
      <c r="L20" s="21">
        <v>1.1469479999999999E-2</v>
      </c>
      <c r="M20" s="21">
        <v>7.1607530000000003E-2</v>
      </c>
      <c r="N20" s="22">
        <f t="shared" si="1"/>
        <v>0.18043846412694867</v>
      </c>
      <c r="O20" s="22">
        <f t="shared" si="2"/>
        <v>0.18494501739254049</v>
      </c>
      <c r="P20" s="23">
        <f t="shared" si="3"/>
        <v>0.21308083071297568</v>
      </c>
      <c r="Q20" s="70">
        <v>0</v>
      </c>
      <c r="R20" s="21">
        <v>0</v>
      </c>
      <c r="S20" s="23">
        <f t="shared" si="4"/>
        <v>0</v>
      </c>
    </row>
    <row r="21" spans="1:19" ht="25.5" x14ac:dyDescent="0.25">
      <c r="A21" s="17"/>
      <c r="B21" s="19">
        <v>5004137</v>
      </c>
      <c r="C21" s="19" t="s">
        <v>1248</v>
      </c>
      <c r="D21" s="68">
        <v>3000483</v>
      </c>
      <c r="E21" s="19" t="s">
        <v>1236</v>
      </c>
      <c r="F21" s="69">
        <v>86</v>
      </c>
      <c r="G21" s="19" t="s">
        <v>500</v>
      </c>
      <c r="H21" s="20">
        <v>0.20796000000000001</v>
      </c>
      <c r="I21" s="21">
        <v>0.50000000000000011</v>
      </c>
      <c r="J21" s="21">
        <f t="shared" si="0"/>
        <v>0.18947400074213744</v>
      </c>
      <c r="K21" s="21">
        <v>0.11710150074213743</v>
      </c>
      <c r="L21" s="21">
        <v>1.8835E-3</v>
      </c>
      <c r="M21" s="21">
        <v>7.048900000000001E-2</v>
      </c>
      <c r="N21" s="22">
        <f t="shared" si="1"/>
        <v>0.23420300148427481</v>
      </c>
      <c r="O21" s="22">
        <f t="shared" si="2"/>
        <v>0.2379700014842748</v>
      </c>
      <c r="P21" s="23">
        <f t="shared" si="3"/>
        <v>0.37894800148427477</v>
      </c>
      <c r="Q21" s="70">
        <v>0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5004138</v>
      </c>
      <c r="C22" s="19" t="s">
        <v>1249</v>
      </c>
      <c r="D22" s="68">
        <v>3000483</v>
      </c>
      <c r="E22" s="19" t="s">
        <v>1236</v>
      </c>
      <c r="F22" s="69">
        <v>86</v>
      </c>
      <c r="G22" s="19" t="s">
        <v>500</v>
      </c>
      <c r="H22" s="20">
        <v>0.18440800000000002</v>
      </c>
      <c r="I22" s="21">
        <v>0.8</v>
      </c>
      <c r="J22" s="21">
        <f t="shared" si="0"/>
        <v>0.16881171053791141</v>
      </c>
      <c r="K22" s="21">
        <v>4.117800053791143E-2</v>
      </c>
      <c r="L22" s="21">
        <v>1.0987709999999999E-2</v>
      </c>
      <c r="M22" s="21">
        <v>0.11664599999999999</v>
      </c>
      <c r="N22" s="22">
        <f t="shared" si="1"/>
        <v>5.1472500672389288E-2</v>
      </c>
      <c r="O22" s="22">
        <f t="shared" si="2"/>
        <v>6.5207138172389281E-2</v>
      </c>
      <c r="P22" s="23">
        <f t="shared" si="3"/>
        <v>0.21101463817238925</v>
      </c>
      <c r="Q22" s="70">
        <v>0</v>
      </c>
      <c r="R22" s="21">
        <v>0</v>
      </c>
      <c r="S22" s="23">
        <f t="shared" si="4"/>
        <v>0</v>
      </c>
    </row>
    <row r="23" spans="1:19" ht="15.75" thickBot="1" x14ac:dyDescent="0.3">
      <c r="A23" s="41" t="s">
        <v>293</v>
      </c>
      <c r="B23" s="43"/>
      <c r="C23" s="43"/>
      <c r="D23" s="65"/>
      <c r="E23" s="43"/>
      <c r="F23" s="66"/>
      <c r="G23" s="43"/>
      <c r="H23" s="44">
        <f t="shared" ref="H23:M23" ca="1" si="5">OFFSET(H23,-MATCH("PROYECTOS",$A$8:$A$23,0)-1,0)-(OFFSET(H23,-MATCH("PROYECTOS",$A$8:$A$23,0),0))</f>
        <v>0.24999999999998579</v>
      </c>
      <c r="I23" s="45">
        <f t="shared" ca="1" si="5"/>
        <v>0</v>
      </c>
      <c r="J23" s="45">
        <f t="shared" ca="1" si="5"/>
        <v>0</v>
      </c>
      <c r="K23" s="45">
        <f t="shared" ca="1" si="5"/>
        <v>0</v>
      </c>
      <c r="L23" s="45">
        <f t="shared" ca="1" si="5"/>
        <v>0</v>
      </c>
      <c r="M23" s="45">
        <f t="shared" ca="1" si="5"/>
        <v>0</v>
      </c>
      <c r="N23" s="46">
        <f t="shared" ca="1" si="1"/>
        <v>0</v>
      </c>
      <c r="O23" s="46">
        <f t="shared" ca="1" si="2"/>
        <v>0</v>
      </c>
      <c r="P23" s="47">
        <f t="shared" ca="1" si="3"/>
        <v>0</v>
      </c>
      <c r="Q23" s="67"/>
      <c r="R23" s="45"/>
      <c r="S2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topLeftCell="A12" workbookViewId="0">
      <selection activeCell="A28" sqref="A28:L2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82</v>
      </c>
      <c r="B1" s="50" t="s">
        <v>49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1252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1755.3916849999998</v>
      </c>
      <c r="E6" s="14">
        <v>2209.637459</v>
      </c>
      <c r="F6" s="14">
        <v>346.9064016707535</v>
      </c>
      <c r="G6" s="14">
        <v>159.09037709075346</v>
      </c>
      <c r="H6" s="14">
        <v>78.752686830000002</v>
      </c>
      <c r="I6" s="14">
        <v>109.06333775</v>
      </c>
      <c r="J6" s="15">
        <v>7.1998406997839312E-2</v>
      </c>
      <c r="K6" s="15">
        <v>0.10763895359938025</v>
      </c>
      <c r="L6" s="16">
        <v>0.15699697715468242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1427.8057289999999</v>
      </c>
      <c r="E7" s="38">
        <f ca="1">SUM(E8:OFFSET(E6,MATCH("GOBIERNOS REGIONALES",$A$8:$A$50,0),0))</f>
        <v>949.86232100000007</v>
      </c>
      <c r="F7" s="38">
        <f ca="1">SUM(F8:OFFSET(F6,MATCH("GOBIERNOS REGIONALES",$A$8:$A$50,0),0))</f>
        <v>72.594975010729968</v>
      </c>
      <c r="G7" s="38">
        <f ca="1">SUM(G8:OFFSET(G6,MATCH("GOBIERNOS REGIONALES",$A$8:$A$50,0),0))</f>
        <v>39.57844427072996</v>
      </c>
      <c r="H7" s="38">
        <f ca="1">SUM(H8:OFFSET(H6,MATCH("GOBIERNOS REGIONALES",$A$8:$A$50,0),0))</f>
        <v>9.8978819999999992</v>
      </c>
      <c r="I7" s="38">
        <f ca="1">SUM(I8:OFFSET(I6,MATCH("GOBIERNOS REGIONALES",$A$8:$A$50,0),0))</f>
        <v>23.118648740000008</v>
      </c>
      <c r="J7" s="39">
        <f ca="1">IFERROR(G7/E7,0)</f>
        <v>4.166755896692733E-2</v>
      </c>
      <c r="K7" s="39">
        <f ca="1">IFERROR(SUM(G7,H7)/E7,0)</f>
        <v>5.2087892294371739E-2</v>
      </c>
      <c r="L7" s="40">
        <f ca="1">IFERROR(SUM(G7,H7,I7)/E7,0)</f>
        <v>7.6426839348994413E-2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1427.8057289999999</v>
      </c>
      <c r="E8" s="21">
        <v>949.86232100000007</v>
      </c>
      <c r="F8" s="21">
        <f t="shared" ref="F8:F29" si="0">SUM(G8,H8,I8)</f>
        <v>72.594975010729968</v>
      </c>
      <c r="G8" s="21">
        <v>39.57844427072996</v>
      </c>
      <c r="H8" s="21">
        <v>9.8978819999999992</v>
      </c>
      <c r="I8" s="21">
        <v>23.118648740000008</v>
      </c>
      <c r="J8" s="22">
        <f t="shared" ref="J8:J29" si="1">IFERROR(G8/E8,0)</f>
        <v>4.166755896692733E-2</v>
      </c>
      <c r="K8" s="22">
        <f t="shared" ref="K8:K29" si="2">IFERROR(SUM(G8,H8)/E8,0)</f>
        <v>5.2087892294371739E-2</v>
      </c>
      <c r="L8" s="23">
        <f t="shared" ref="L8:L29" si="3">IFERROR(SUM(G8,H8,I8)/E8,0)</f>
        <v>7.6426839348994413E-2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65.734718999999998</v>
      </c>
      <c r="E9" s="38">
        <f ca="1">SUM(E10:OFFSET(E8,(MATCH("GOBIERNOS LOCALES",$A$8:$A$50,0)-MATCH("GOBIERNOS REGIONALES",$A$8:$A$50,0)),0))</f>
        <v>189.52058199999996</v>
      </c>
      <c r="F9" s="38">
        <f ca="1">SUM(F10:OFFSET(F8,(MATCH("GOBIERNOS LOCALES",$A$8:$A$50,0)-MATCH("GOBIERNOS REGIONALES",$A$8:$A$50,0)),0))</f>
        <v>58.029985811759737</v>
      </c>
      <c r="G9" s="38">
        <f ca="1">SUM(G10:OFFSET(G8,(MATCH("GOBIERNOS LOCALES",$A$8:$A$50,0)-MATCH("GOBIERNOS REGIONALES",$A$8:$A$50,0)),0))</f>
        <v>17.366588431759737</v>
      </c>
      <c r="H9" s="38">
        <f ca="1">SUM(H10:OFFSET(H8,(MATCH("GOBIERNOS LOCALES",$A$8:$A$50,0)-MATCH("GOBIERNOS REGIONALES",$A$8:$A$50,0)),0))</f>
        <v>6.8997006399999998</v>
      </c>
      <c r="I9" s="38">
        <f ca="1">SUM(I10:OFFSET(I8,(MATCH("GOBIERNOS LOCALES",$A$8:$A$50,0)-MATCH("GOBIERNOS REGIONALES",$A$8:$A$50,0)),0))</f>
        <v>33.76369674</v>
      </c>
      <c r="J9" s="39">
        <f t="shared" ca="1" si="1"/>
        <v>9.1634313532024406E-2</v>
      </c>
      <c r="K9" s="39">
        <f t="shared" ca="1" si="2"/>
        <v>0.12804038915287702</v>
      </c>
      <c r="L9" s="40">
        <f t="shared" ca="1" si="3"/>
        <v>0.30619358171747146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</v>
      </c>
      <c r="E10" s="21">
        <v>10.113049</v>
      </c>
      <c r="F10" s="21">
        <f t="shared" si="0"/>
        <v>0.1347688927879393</v>
      </c>
      <c r="G10" s="21">
        <v>0.13476254278793931</v>
      </c>
      <c r="H10" s="21">
        <v>6.3499999999999993E-6</v>
      </c>
      <c r="I10" s="21">
        <v>0</v>
      </c>
      <c r="J10" s="22">
        <f t="shared" si="1"/>
        <v>1.3325609594884718E-2</v>
      </c>
      <c r="K10" s="22">
        <f t="shared" si="2"/>
        <v>1.3326237496519526E-2</v>
      </c>
      <c r="L10" s="23">
        <f t="shared" si="3"/>
        <v>1.3326237496519526E-2</v>
      </c>
      <c r="M10" s="4"/>
    </row>
    <row r="11" spans="1:13" x14ac:dyDescent="0.25">
      <c r="A11" s="17"/>
      <c r="B11" s="18">
        <v>441</v>
      </c>
      <c r="C11" s="19" t="s">
        <v>207</v>
      </c>
      <c r="D11" s="20">
        <v>0</v>
      </c>
      <c r="E11" s="21">
        <v>4.1748E-2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442</v>
      </c>
      <c r="C12" s="19" t="s">
        <v>208</v>
      </c>
      <c r="D12" s="20">
        <v>10.933861</v>
      </c>
      <c r="E12" s="21">
        <v>10.933861000000002</v>
      </c>
      <c r="F12" s="21">
        <f t="shared" si="0"/>
        <v>6.6916899299999999</v>
      </c>
      <c r="G12" s="21">
        <v>0</v>
      </c>
      <c r="H12" s="21">
        <v>0</v>
      </c>
      <c r="I12" s="21">
        <v>6.6916899299999999</v>
      </c>
      <c r="J12" s="22">
        <f t="shared" si="1"/>
        <v>0</v>
      </c>
      <c r="K12" s="22">
        <f t="shared" si="2"/>
        <v>0</v>
      </c>
      <c r="L12" s="23">
        <f t="shared" si="3"/>
        <v>0.61201527347018581</v>
      </c>
      <c r="M12" s="4"/>
    </row>
    <row r="13" spans="1:13" x14ac:dyDescent="0.25">
      <c r="A13" s="17"/>
      <c r="B13" s="18">
        <v>443</v>
      </c>
      <c r="C13" s="19" t="s">
        <v>209</v>
      </c>
      <c r="D13" s="20">
        <v>10.110237999999999</v>
      </c>
      <c r="E13" s="21">
        <v>53.83996599999999</v>
      </c>
      <c r="F13" s="21">
        <f t="shared" si="0"/>
        <v>10.122975074850061</v>
      </c>
      <c r="G13" s="21">
        <v>5.0586130448500626</v>
      </c>
      <c r="H13" s="21">
        <v>2.2116861000000001</v>
      </c>
      <c r="I13" s="21">
        <v>2.8526759299999993</v>
      </c>
      <c r="J13" s="22">
        <f t="shared" si="1"/>
        <v>9.3956468041790059E-2</v>
      </c>
      <c r="K13" s="22">
        <f t="shared" si="2"/>
        <v>0.13503535913915815</v>
      </c>
      <c r="L13" s="23">
        <f t="shared" si="3"/>
        <v>0.18801971522140379</v>
      </c>
      <c r="M13" s="4"/>
    </row>
    <row r="14" spans="1:13" x14ac:dyDescent="0.25">
      <c r="A14" s="17"/>
      <c r="B14" s="18">
        <v>444</v>
      </c>
      <c r="C14" s="19" t="s">
        <v>210</v>
      </c>
      <c r="D14" s="20">
        <v>2</v>
      </c>
      <c r="E14" s="21">
        <v>2</v>
      </c>
      <c r="F14" s="21">
        <f t="shared" si="0"/>
        <v>1.1128323003807068</v>
      </c>
      <c r="G14" s="21">
        <v>0.42852205038070679</v>
      </c>
      <c r="H14" s="21">
        <v>0.27151197999999999</v>
      </c>
      <c r="I14" s="21">
        <v>0.41279827000000002</v>
      </c>
      <c r="J14" s="22">
        <f t="shared" si="1"/>
        <v>0.21426102519035339</v>
      </c>
      <c r="K14" s="22">
        <f t="shared" si="2"/>
        <v>0.35001701519035339</v>
      </c>
      <c r="L14" s="23">
        <f t="shared" si="3"/>
        <v>0.5564161501903534</v>
      </c>
      <c r="M14" s="4"/>
    </row>
    <row r="15" spans="1:13" x14ac:dyDescent="0.25">
      <c r="A15" s="17"/>
      <c r="B15" s="18">
        <v>445</v>
      </c>
      <c r="C15" s="19" t="s">
        <v>211</v>
      </c>
      <c r="D15" s="20">
        <v>2.2399999999999998</v>
      </c>
      <c r="E15" s="21">
        <v>15.196099999999998</v>
      </c>
      <c r="F15" s="21">
        <f t="shared" si="0"/>
        <v>7.285059813374227</v>
      </c>
      <c r="G15" s="21">
        <v>5.7105886833742261</v>
      </c>
      <c r="H15" s="21">
        <v>1.29035827</v>
      </c>
      <c r="I15" s="21">
        <v>0.28411286000000002</v>
      </c>
      <c r="J15" s="22">
        <f t="shared" si="1"/>
        <v>0.37579304448998274</v>
      </c>
      <c r="K15" s="22">
        <f t="shared" si="2"/>
        <v>0.46070682302526489</v>
      </c>
      <c r="L15" s="23">
        <f t="shared" si="3"/>
        <v>0.47940325566258635</v>
      </c>
      <c r="M15" s="4"/>
    </row>
    <row r="16" spans="1:13" x14ac:dyDescent="0.25">
      <c r="A16" s="17"/>
      <c r="B16" s="18">
        <v>446</v>
      </c>
      <c r="C16" s="19" t="s">
        <v>212</v>
      </c>
      <c r="D16" s="20">
        <v>0</v>
      </c>
      <c r="E16" s="21">
        <v>0.32581099999999996</v>
      </c>
      <c r="F16" s="21">
        <f t="shared" si="0"/>
        <v>1.427938E-2</v>
      </c>
      <c r="G16" s="21">
        <v>0</v>
      </c>
      <c r="H16" s="21">
        <v>0</v>
      </c>
      <c r="I16" s="21">
        <v>1.427938E-2</v>
      </c>
      <c r="J16" s="22">
        <f t="shared" si="1"/>
        <v>0</v>
      </c>
      <c r="K16" s="22">
        <f t="shared" si="2"/>
        <v>0</v>
      </c>
      <c r="L16" s="23">
        <f t="shared" si="3"/>
        <v>4.3827188155096057E-2</v>
      </c>
      <c r="M16" s="4"/>
    </row>
    <row r="17" spans="1:13" x14ac:dyDescent="0.25">
      <c r="A17" s="17"/>
      <c r="B17" s="18">
        <v>448</v>
      </c>
      <c r="C17" s="19" t="s">
        <v>214</v>
      </c>
      <c r="D17" s="20">
        <v>0</v>
      </c>
      <c r="E17" s="21">
        <v>0.33640900000000007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x14ac:dyDescent="0.25">
      <c r="A18" s="17"/>
      <c r="B18" s="18">
        <v>450</v>
      </c>
      <c r="C18" s="19" t="s">
        <v>216</v>
      </c>
      <c r="D18" s="20">
        <v>0</v>
      </c>
      <c r="E18" s="21">
        <v>1.847842</v>
      </c>
      <c r="F18" s="21">
        <f t="shared" si="0"/>
        <v>0</v>
      </c>
      <c r="G18" s="21">
        <v>0</v>
      </c>
      <c r="H18" s="21">
        <v>0</v>
      </c>
      <c r="I18" s="21">
        <v>0</v>
      </c>
      <c r="J18" s="22">
        <f t="shared" si="1"/>
        <v>0</v>
      </c>
      <c r="K18" s="22">
        <f t="shared" si="2"/>
        <v>0</v>
      </c>
      <c r="L18" s="23">
        <f t="shared" si="3"/>
        <v>0</v>
      </c>
      <c r="M18" s="4"/>
    </row>
    <row r="19" spans="1:13" x14ac:dyDescent="0.25">
      <c r="A19" s="17"/>
      <c r="B19" s="18">
        <v>452</v>
      </c>
      <c r="C19" s="19" t="s">
        <v>218</v>
      </c>
      <c r="D19" s="20">
        <v>0</v>
      </c>
      <c r="E19" s="21">
        <v>0.21894000000000002</v>
      </c>
      <c r="F19" s="21">
        <f t="shared" si="0"/>
        <v>8.3798221962738034E-2</v>
      </c>
      <c r="G19" s="21">
        <v>7.3915421962738037E-2</v>
      </c>
      <c r="H19" s="21">
        <v>9.4900000000000002E-3</v>
      </c>
      <c r="I19" s="21">
        <v>3.9280000000000001E-4</v>
      </c>
      <c r="J19" s="22">
        <f t="shared" si="1"/>
        <v>0.33760583704548291</v>
      </c>
      <c r="K19" s="22">
        <f t="shared" si="2"/>
        <v>0.38095104577846911</v>
      </c>
      <c r="L19" s="23">
        <f t="shared" si="3"/>
        <v>0.38274514461833392</v>
      </c>
      <c r="M19" s="4"/>
    </row>
    <row r="20" spans="1:13" x14ac:dyDescent="0.25">
      <c r="A20" s="17"/>
      <c r="B20" s="18">
        <v>453</v>
      </c>
      <c r="C20" s="19" t="s">
        <v>219</v>
      </c>
      <c r="D20" s="20">
        <v>16.7</v>
      </c>
      <c r="E20" s="21">
        <v>28.537877999999996</v>
      </c>
      <c r="F20" s="21">
        <f t="shared" si="0"/>
        <v>1.8963658495503268</v>
      </c>
      <c r="G20" s="21">
        <v>1.0969306095503271</v>
      </c>
      <c r="H20" s="21">
        <v>0.26796354999999999</v>
      </c>
      <c r="I20" s="21">
        <v>0.53147168999999994</v>
      </c>
      <c r="J20" s="22">
        <f t="shared" si="1"/>
        <v>3.843770758114276E-2</v>
      </c>
      <c r="K20" s="22">
        <f t="shared" si="2"/>
        <v>4.7827457933288776E-2</v>
      </c>
      <c r="L20" s="23">
        <f t="shared" si="3"/>
        <v>6.6450835957401144E-2</v>
      </c>
      <c r="M20" s="4"/>
    </row>
    <row r="21" spans="1:13" x14ac:dyDescent="0.25">
      <c r="A21" s="17"/>
      <c r="B21" s="18">
        <v>455</v>
      </c>
      <c r="C21" s="19" t="s">
        <v>221</v>
      </c>
      <c r="D21" s="20">
        <v>2.6472129999999998</v>
      </c>
      <c r="E21" s="21">
        <v>2.9755819999999997</v>
      </c>
      <c r="F21" s="21">
        <f t="shared" si="0"/>
        <v>0.39079054966061638</v>
      </c>
      <c r="G21" s="21">
        <v>0.10445334966061637</v>
      </c>
      <c r="H21" s="21">
        <v>0.10604021000000001</v>
      </c>
      <c r="I21" s="21">
        <v>0.18029698999999999</v>
      </c>
      <c r="J21" s="22">
        <f t="shared" si="1"/>
        <v>3.5103502326810816E-2</v>
      </c>
      <c r="K21" s="22">
        <f t="shared" si="2"/>
        <v>7.0740298758567702E-2</v>
      </c>
      <c r="L21" s="23">
        <f t="shared" si="3"/>
        <v>0.13133247534788703</v>
      </c>
      <c r="M21" s="4"/>
    </row>
    <row r="22" spans="1:13" x14ac:dyDescent="0.25">
      <c r="A22" s="17"/>
      <c r="B22" s="18">
        <v>456</v>
      </c>
      <c r="C22" s="19" t="s">
        <v>222</v>
      </c>
      <c r="D22" s="20">
        <v>6.0360019999999999</v>
      </c>
      <c r="E22" s="21">
        <v>47.580973999999998</v>
      </c>
      <c r="F22" s="21">
        <f t="shared" si="0"/>
        <v>25.702722411921844</v>
      </c>
      <c r="G22" s="21">
        <v>1.3833248019218445</v>
      </c>
      <c r="H22" s="21">
        <v>2.1308778400000001</v>
      </c>
      <c r="I22" s="21">
        <v>22.188519769999999</v>
      </c>
      <c r="J22" s="22">
        <f t="shared" si="1"/>
        <v>2.9073066094061979E-2</v>
      </c>
      <c r="K22" s="22">
        <f t="shared" si="2"/>
        <v>7.3857307795377303E-2</v>
      </c>
      <c r="L22" s="23">
        <f t="shared" si="3"/>
        <v>0.54018907666585059</v>
      </c>
      <c r="M22" s="4"/>
    </row>
    <row r="23" spans="1:13" x14ac:dyDescent="0.25">
      <c r="A23" s="17"/>
      <c r="B23" s="18">
        <v>457</v>
      </c>
      <c r="C23" s="19" t="s">
        <v>223</v>
      </c>
      <c r="D23" s="20">
        <v>0</v>
      </c>
      <c r="E23" s="21">
        <v>1.661778</v>
      </c>
      <c r="F23" s="21">
        <f t="shared" si="0"/>
        <v>0.9235698000528717</v>
      </c>
      <c r="G23" s="21">
        <v>0.7485300600528717</v>
      </c>
      <c r="H23" s="21">
        <v>8.1242769999999992E-2</v>
      </c>
      <c r="I23" s="21">
        <v>9.3796970000000007E-2</v>
      </c>
      <c r="J23" s="22">
        <f t="shared" si="1"/>
        <v>0.45043926448230254</v>
      </c>
      <c r="K23" s="22">
        <f t="shared" si="2"/>
        <v>0.49932832788306963</v>
      </c>
      <c r="L23" s="23">
        <f t="shared" si="3"/>
        <v>0.55577207066941059</v>
      </c>
      <c r="M23" s="4"/>
    </row>
    <row r="24" spans="1:13" x14ac:dyDescent="0.25">
      <c r="A24" s="17"/>
      <c r="B24" s="18">
        <v>459</v>
      </c>
      <c r="C24" s="19" t="s">
        <v>225</v>
      </c>
      <c r="D24" s="20">
        <v>2.71</v>
      </c>
      <c r="E24" s="21">
        <v>8.7723700000000004</v>
      </c>
      <c r="F24" s="21">
        <f t="shared" si="0"/>
        <v>3.2957846388390006</v>
      </c>
      <c r="G24" s="21">
        <v>2.3038179888390005</v>
      </c>
      <c r="H24" s="21">
        <v>0.53052357000000006</v>
      </c>
      <c r="I24" s="21">
        <v>0.46144308000000006</v>
      </c>
      <c r="J24" s="22">
        <f t="shared" si="1"/>
        <v>0.26262207235205542</v>
      </c>
      <c r="K24" s="22">
        <f t="shared" si="2"/>
        <v>0.32309872461364492</v>
      </c>
      <c r="L24" s="23">
        <f t="shared" si="3"/>
        <v>0.37570059617173018</v>
      </c>
      <c r="M24" s="4"/>
    </row>
    <row r="25" spans="1:13" x14ac:dyDescent="0.25">
      <c r="A25" s="17"/>
      <c r="B25" s="18">
        <v>460</v>
      </c>
      <c r="C25" s="19" t="s">
        <v>226</v>
      </c>
      <c r="D25" s="20">
        <v>1.346438</v>
      </c>
      <c r="E25" s="21">
        <v>0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</row>
    <row r="26" spans="1:13" x14ac:dyDescent="0.25">
      <c r="A26" s="17"/>
      <c r="B26" s="18">
        <v>461</v>
      </c>
      <c r="C26" s="19" t="s">
        <v>227</v>
      </c>
      <c r="D26" s="20">
        <v>1.331348</v>
      </c>
      <c r="E26" s="21">
        <v>1.331348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</row>
    <row r="27" spans="1:13" x14ac:dyDescent="0.25">
      <c r="A27" s="17"/>
      <c r="B27" s="18">
        <v>462</v>
      </c>
      <c r="C27" s="19" t="s">
        <v>228</v>
      </c>
      <c r="D27" s="20">
        <v>0</v>
      </c>
      <c r="E27" s="21">
        <v>3.1E-2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</row>
    <row r="28" spans="1:13" x14ac:dyDescent="0.25">
      <c r="A28" s="17"/>
      <c r="B28" s="18">
        <v>463</v>
      </c>
      <c r="C28" s="19" t="s">
        <v>229</v>
      </c>
      <c r="D28" s="20">
        <v>9.6796189999999989</v>
      </c>
      <c r="E28" s="21">
        <v>3.7759260000000001</v>
      </c>
      <c r="F28" s="21">
        <f t="shared" si="0"/>
        <v>0.37534894837940458</v>
      </c>
      <c r="G28" s="21">
        <v>0.32312987837940454</v>
      </c>
      <c r="H28" s="21">
        <v>0</v>
      </c>
      <c r="I28" s="21">
        <v>5.2219070000000006E-2</v>
      </c>
      <c r="J28" s="22">
        <f t="shared" si="1"/>
        <v>8.5576327072989386E-2</v>
      </c>
      <c r="K28" s="22">
        <f t="shared" si="2"/>
        <v>8.5576327072989386E-2</v>
      </c>
      <c r="L28" s="23">
        <f t="shared" si="3"/>
        <v>9.940580095568731E-2</v>
      </c>
      <c r="M28" s="4"/>
    </row>
    <row r="29" spans="1:13" ht="15.75" thickBot="1" x14ac:dyDescent="0.3">
      <c r="A29" s="41" t="s">
        <v>232</v>
      </c>
      <c r="B29" s="58"/>
      <c r="C29" s="43"/>
      <c r="D29" s="44">
        <v>261.85123699999974</v>
      </c>
      <c r="E29" s="45">
        <v>1070.254555999999</v>
      </c>
      <c r="F29" s="45">
        <f t="shared" si="0"/>
        <v>216.28144084826374</v>
      </c>
      <c r="G29" s="45">
        <v>102.14534438826377</v>
      </c>
      <c r="H29" s="45">
        <v>61.955104190000014</v>
      </c>
      <c r="I29" s="45">
        <v>52.180992269999969</v>
      </c>
      <c r="J29" s="46">
        <f t="shared" si="1"/>
        <v>9.5440233181557102E-2</v>
      </c>
      <c r="K29" s="46">
        <f t="shared" si="2"/>
        <v>0.15332842795042859</v>
      </c>
      <c r="L29" s="47">
        <f t="shared" si="3"/>
        <v>0.20208411133198106</v>
      </c>
      <c r="M29" s="4"/>
    </row>
    <row r="30" spans="1:13" x14ac:dyDescent="0.25">
      <c r="D30" s="5"/>
      <c r="E30" s="5"/>
      <c r="F30" s="5"/>
      <c r="G30" s="5"/>
      <c r="H30" s="5"/>
      <c r="I30" s="5"/>
      <c r="J30" s="4"/>
      <c r="K30" s="4"/>
      <c r="L30" s="4"/>
      <c r="M3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82</v>
      </c>
      <c r="B1" s="51" t="s">
        <v>49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1253</v>
      </c>
      <c r="N2" s="72" t="s">
        <v>1267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1755.3916849999998</v>
      </c>
      <c r="E6" s="14">
        <f ca="1">SUM(E7:OFFSET(E7,50,0))</f>
        <v>2209.637459</v>
      </c>
      <c r="F6" s="14">
        <f ca="1">SUM(F7:OFFSET(F7,50,0))</f>
        <v>346.9064016707535</v>
      </c>
      <c r="G6" s="14">
        <f ca="1">SUM(G7:OFFSET(G7,50,0))</f>
        <v>159.09037709075346</v>
      </c>
      <c r="H6" s="14">
        <f ca="1">SUM(H7:OFFSET(H7,50,0))</f>
        <v>78.752686830000002</v>
      </c>
      <c r="I6" s="14">
        <f ca="1">SUM(I7:OFFSET(I7,50,0))</f>
        <v>109.06333775</v>
      </c>
      <c r="J6" s="15">
        <f ca="1">IFERROR(G6/E6,0)</f>
        <v>7.1998406997839312E-2</v>
      </c>
      <c r="K6" s="15">
        <f ca="1">IFERROR(SUM(G6,H6)/E6,0)</f>
        <v>0.10763895359938025</v>
      </c>
      <c r="L6" s="16">
        <f ca="1">IFERROR(SUM(G6,H6,I6)/E6,0)</f>
        <v>0.15699697715468242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34.178559999999997</v>
      </c>
      <c r="E7" s="21">
        <v>56.137873999999996</v>
      </c>
      <c r="F7" s="21">
        <f t="shared" ref="F7:F31" si="0">SUM(G7,H7,I7)</f>
        <v>2.2786136862104942</v>
      </c>
      <c r="G7" s="21">
        <v>0.93180953621049412</v>
      </c>
      <c r="H7" s="21">
        <v>0.55410722000000001</v>
      </c>
      <c r="I7" s="21">
        <v>0.79269692999999986</v>
      </c>
      <c r="J7" s="22">
        <f t="shared" ref="J7:J31" si="1">IFERROR(G7/E7,0)</f>
        <v>1.6598589683152129E-2</v>
      </c>
      <c r="K7" s="22">
        <f t="shared" ref="K7:K31" si="2">IFERROR(SUM(G7,H7)/E7,0)</f>
        <v>2.6469060018384279E-2</v>
      </c>
      <c r="L7" s="23">
        <f t="shared" ref="L7:L31" si="3">IFERROR(SUM(G7,H7,I7)/E7,0)</f>
        <v>4.0589597073278805E-2</v>
      </c>
      <c r="M7" s="4"/>
      <c r="N7" t="s">
        <v>267</v>
      </c>
      <c r="O7" s="5">
        <v>28.692655691834563</v>
      </c>
      <c r="P7" s="71">
        <v>0.48494286463216091</v>
      </c>
    </row>
    <row r="8" spans="1:16" x14ac:dyDescent="0.25">
      <c r="A8" s="17"/>
      <c r="B8" s="55">
        <v>2</v>
      </c>
      <c r="C8" s="19" t="s">
        <v>250</v>
      </c>
      <c r="D8" s="20">
        <v>104.37139500000002</v>
      </c>
      <c r="E8" s="21">
        <v>123.16322399999999</v>
      </c>
      <c r="F8" s="21">
        <f t="shared" si="0"/>
        <v>8.6229253185053203</v>
      </c>
      <c r="G8" s="21">
        <v>1.3780173785053194</v>
      </c>
      <c r="H8" s="21">
        <v>2.9921857100000002</v>
      </c>
      <c r="I8" s="21">
        <v>4.2527222300000007</v>
      </c>
      <c r="J8" s="22">
        <f t="shared" si="1"/>
        <v>1.1188545847949868E-2</v>
      </c>
      <c r="K8" s="22">
        <f t="shared" si="2"/>
        <v>3.5483019578192596E-2</v>
      </c>
      <c r="L8" s="23">
        <f t="shared" si="3"/>
        <v>7.001217602508783E-2</v>
      </c>
      <c r="M8" s="4"/>
      <c r="N8" t="s">
        <v>251</v>
      </c>
      <c r="O8" s="5">
        <v>7.7555727492137247</v>
      </c>
      <c r="P8" s="71">
        <v>0.4083057819259418</v>
      </c>
    </row>
    <row r="9" spans="1:16" x14ac:dyDescent="0.25">
      <c r="A9" s="17"/>
      <c r="B9" s="55">
        <v>3</v>
      </c>
      <c r="C9" s="19" t="s">
        <v>251</v>
      </c>
      <c r="D9" s="20">
        <v>14.021050000000006</v>
      </c>
      <c r="E9" s="21">
        <v>18.994521000000006</v>
      </c>
      <c r="F9" s="21">
        <f t="shared" si="0"/>
        <v>7.7555727492137247</v>
      </c>
      <c r="G9" s="21">
        <v>4.2918999213725328E-2</v>
      </c>
      <c r="H9" s="21">
        <v>0.37575006999999999</v>
      </c>
      <c r="I9" s="21">
        <v>7.3369036799999998</v>
      </c>
      <c r="J9" s="22">
        <f t="shared" si="1"/>
        <v>2.2595462772514933E-3</v>
      </c>
      <c r="K9" s="22">
        <f t="shared" si="2"/>
        <v>2.2041570261957393E-2</v>
      </c>
      <c r="L9" s="23">
        <f t="shared" si="3"/>
        <v>0.4083057819259418</v>
      </c>
      <c r="M9" s="4"/>
      <c r="N9" t="s">
        <v>271</v>
      </c>
      <c r="O9" s="5">
        <v>6.701136734562346</v>
      </c>
      <c r="P9" s="71">
        <v>0.37145315398713069</v>
      </c>
    </row>
    <row r="10" spans="1:16" x14ac:dyDescent="0.25">
      <c r="A10" s="17"/>
      <c r="B10" s="55">
        <v>4</v>
      </c>
      <c r="C10" s="19" t="s">
        <v>252</v>
      </c>
      <c r="D10" s="20">
        <v>151.84120800000002</v>
      </c>
      <c r="E10" s="21">
        <v>233.08709700000003</v>
      </c>
      <c r="F10" s="21">
        <f t="shared" si="0"/>
        <v>27.044147048750055</v>
      </c>
      <c r="G10" s="21">
        <v>16.208761358750053</v>
      </c>
      <c r="H10" s="21">
        <v>5.6886963700000006</v>
      </c>
      <c r="I10" s="21">
        <v>5.1466893199999983</v>
      </c>
      <c r="J10" s="22">
        <f t="shared" si="1"/>
        <v>6.9539505049265135E-2</v>
      </c>
      <c r="K10" s="22">
        <f t="shared" si="2"/>
        <v>9.3945387842511302E-2</v>
      </c>
      <c r="L10" s="23">
        <f t="shared" si="3"/>
        <v>0.1160259293492769</v>
      </c>
      <c r="M10" s="4"/>
      <c r="N10" t="s">
        <v>268</v>
      </c>
      <c r="O10" s="5">
        <v>47.770655491586155</v>
      </c>
      <c r="P10" s="71">
        <v>0.32393970903293817</v>
      </c>
    </row>
    <row r="11" spans="1:16" x14ac:dyDescent="0.25">
      <c r="A11" s="17"/>
      <c r="B11" s="55">
        <v>5</v>
      </c>
      <c r="C11" s="19" t="s">
        <v>253</v>
      </c>
      <c r="D11" s="20">
        <v>7.4103289999999999</v>
      </c>
      <c r="E11" s="21">
        <v>59.824172999999995</v>
      </c>
      <c r="F11" s="21">
        <f t="shared" si="0"/>
        <v>16.034968800738142</v>
      </c>
      <c r="G11" s="21">
        <v>2.7941282507381402</v>
      </c>
      <c r="H11" s="21">
        <v>3.5929126900000004</v>
      </c>
      <c r="I11" s="21">
        <v>9.6479278599999994</v>
      </c>
      <c r="J11" s="22">
        <f t="shared" si="1"/>
        <v>4.6705672817878158E-2</v>
      </c>
      <c r="K11" s="22">
        <f t="shared" si="2"/>
        <v>0.1067635475836522</v>
      </c>
      <c r="L11" s="23">
        <f t="shared" si="3"/>
        <v>0.26803494301104913</v>
      </c>
      <c r="M11" s="4"/>
      <c r="N11" t="s">
        <v>270</v>
      </c>
      <c r="O11" s="5">
        <v>11.946519390468321</v>
      </c>
      <c r="P11" s="71">
        <v>0.30425695423883309</v>
      </c>
    </row>
    <row r="12" spans="1:16" x14ac:dyDescent="0.25">
      <c r="A12" s="17"/>
      <c r="B12" s="55">
        <v>6</v>
      </c>
      <c r="C12" s="19" t="s">
        <v>254</v>
      </c>
      <c r="D12" s="20">
        <v>20.724699999999999</v>
      </c>
      <c r="E12" s="21">
        <v>37.791606999999992</v>
      </c>
      <c r="F12" s="21">
        <f t="shared" si="0"/>
        <v>10.401967553084919</v>
      </c>
      <c r="G12" s="21">
        <v>6.3952230530849192</v>
      </c>
      <c r="H12" s="21">
        <v>1.73606576</v>
      </c>
      <c r="I12" s="21">
        <v>2.2706787400000001</v>
      </c>
      <c r="J12" s="22">
        <f t="shared" si="1"/>
        <v>0.16922336891058695</v>
      </c>
      <c r="K12" s="22">
        <f t="shared" si="2"/>
        <v>0.21516123442659957</v>
      </c>
      <c r="L12" s="23">
        <f t="shared" si="3"/>
        <v>0.27524544148347335</v>
      </c>
      <c r="M12" s="4"/>
      <c r="N12" t="s">
        <v>272</v>
      </c>
      <c r="O12" s="5">
        <v>12.60895445782597</v>
      </c>
      <c r="P12" s="71">
        <v>0.29030880499784151</v>
      </c>
    </row>
    <row r="13" spans="1:16" x14ac:dyDescent="0.25">
      <c r="A13" s="17"/>
      <c r="B13" s="55">
        <v>7</v>
      </c>
      <c r="C13" s="19" t="s">
        <v>255</v>
      </c>
      <c r="D13" s="20">
        <v>216.431726</v>
      </c>
      <c r="E13" s="21">
        <v>64.753659999999996</v>
      </c>
      <c r="F13" s="21">
        <f t="shared" si="0"/>
        <v>2.643338</v>
      </c>
      <c r="G13" s="21">
        <v>0</v>
      </c>
      <c r="H13" s="21">
        <v>0</v>
      </c>
      <c r="I13" s="21">
        <v>2.643338</v>
      </c>
      <c r="J13" s="22">
        <f t="shared" si="1"/>
        <v>0</v>
      </c>
      <c r="K13" s="22">
        <f t="shared" si="2"/>
        <v>0</v>
      </c>
      <c r="L13" s="23">
        <f t="shared" si="3"/>
        <v>4.0821445459608002E-2</v>
      </c>
      <c r="M13" s="4"/>
      <c r="N13" t="s">
        <v>254</v>
      </c>
      <c r="O13" s="5">
        <v>10.401967553084919</v>
      </c>
      <c r="P13" s="71">
        <v>0.27524544148347335</v>
      </c>
    </row>
    <row r="14" spans="1:16" x14ac:dyDescent="0.25">
      <c r="A14" s="17"/>
      <c r="B14" s="55">
        <v>8</v>
      </c>
      <c r="C14" s="19" t="s">
        <v>256</v>
      </c>
      <c r="D14" s="20">
        <v>107.37993799999997</v>
      </c>
      <c r="E14" s="21">
        <v>138.19475200000002</v>
      </c>
      <c r="F14" s="21">
        <f t="shared" si="0"/>
        <v>7.4335749866359784</v>
      </c>
      <c r="G14" s="21">
        <v>3.177636956635979</v>
      </c>
      <c r="H14" s="21">
        <v>1.6758598400000002</v>
      </c>
      <c r="I14" s="21">
        <v>2.5800781899999996</v>
      </c>
      <c r="J14" s="22">
        <f t="shared" si="1"/>
        <v>2.2993904693544214E-2</v>
      </c>
      <c r="K14" s="22">
        <f t="shared" si="2"/>
        <v>3.5120702677884454E-2</v>
      </c>
      <c r="L14" s="23">
        <f t="shared" si="3"/>
        <v>5.3790573658223845E-2</v>
      </c>
      <c r="M14" s="4"/>
      <c r="N14" t="s">
        <v>253</v>
      </c>
      <c r="O14" s="5">
        <v>16.034968800738142</v>
      </c>
      <c r="P14" s="71">
        <v>0.26803494301104913</v>
      </c>
    </row>
    <row r="15" spans="1:16" x14ac:dyDescent="0.25">
      <c r="A15" s="17"/>
      <c r="B15" s="55">
        <v>9</v>
      </c>
      <c r="C15" s="19" t="s">
        <v>257</v>
      </c>
      <c r="D15" s="20">
        <v>3.7411340000000002</v>
      </c>
      <c r="E15" s="21">
        <v>9.1142209999999988</v>
      </c>
      <c r="F15" s="21">
        <f t="shared" si="0"/>
        <v>1.6603049036342801</v>
      </c>
      <c r="G15" s="21">
        <v>0.76688965363427997</v>
      </c>
      <c r="H15" s="21">
        <v>0.42167156</v>
      </c>
      <c r="I15" s="21">
        <v>0.47174368999999999</v>
      </c>
      <c r="J15" s="22">
        <f t="shared" si="1"/>
        <v>8.4142095482903051E-2</v>
      </c>
      <c r="K15" s="22">
        <f t="shared" si="2"/>
        <v>0.13040732868275634</v>
      </c>
      <c r="L15" s="23">
        <f t="shared" si="3"/>
        <v>0.18216640825741226</v>
      </c>
      <c r="M15" s="4"/>
      <c r="N15" t="s">
        <v>259</v>
      </c>
      <c r="O15" s="5">
        <v>31.124143803673253</v>
      </c>
      <c r="P15" s="71">
        <v>0.21177856534207301</v>
      </c>
    </row>
    <row r="16" spans="1:16" x14ac:dyDescent="0.25">
      <c r="A16" s="17"/>
      <c r="B16" s="55">
        <v>10</v>
      </c>
      <c r="C16" s="19" t="s">
        <v>258</v>
      </c>
      <c r="D16" s="20">
        <v>56.136824000000011</v>
      </c>
      <c r="E16" s="21">
        <v>57.521231999999998</v>
      </c>
      <c r="F16" s="21">
        <f t="shared" si="0"/>
        <v>0.40533511034421676</v>
      </c>
      <c r="G16" s="21">
        <v>1.4600000344216824E-2</v>
      </c>
      <c r="H16" s="21">
        <v>0.15142981</v>
      </c>
      <c r="I16" s="21">
        <v>0.23930529999999997</v>
      </c>
      <c r="J16" s="22">
        <f t="shared" si="1"/>
        <v>2.5381932612668698E-4</v>
      </c>
      <c r="K16" s="22">
        <f t="shared" si="2"/>
        <v>2.8864091496548063E-3</v>
      </c>
      <c r="L16" s="23">
        <f t="shared" si="3"/>
        <v>7.046704255990497E-3</v>
      </c>
      <c r="M16" s="4"/>
      <c r="N16" t="s">
        <v>262</v>
      </c>
      <c r="O16" s="5">
        <v>29.460240276831271</v>
      </c>
      <c r="P16" s="71">
        <v>0.19575272072687641</v>
      </c>
    </row>
    <row r="17" spans="1:16" x14ac:dyDescent="0.25">
      <c r="A17" s="17"/>
      <c r="B17" s="55">
        <v>11</v>
      </c>
      <c r="C17" s="19" t="s">
        <v>259</v>
      </c>
      <c r="D17" s="20">
        <v>93.106074000000035</v>
      </c>
      <c r="E17" s="21">
        <v>146.96550499999998</v>
      </c>
      <c r="F17" s="21">
        <f t="shared" si="0"/>
        <v>31.124143803673253</v>
      </c>
      <c r="G17" s="21">
        <v>15.144478553673252</v>
      </c>
      <c r="H17" s="21">
        <v>12.589308910000002</v>
      </c>
      <c r="I17" s="21">
        <v>3.3903563399999999</v>
      </c>
      <c r="J17" s="22">
        <f t="shared" si="1"/>
        <v>0.10304784482367652</v>
      </c>
      <c r="K17" s="22">
        <f t="shared" si="2"/>
        <v>0.18870950338770487</v>
      </c>
      <c r="L17" s="23">
        <f t="shared" si="3"/>
        <v>0.21177856534207301</v>
      </c>
      <c r="M17" s="4"/>
      <c r="N17" t="s">
        <v>273</v>
      </c>
      <c r="O17" s="5">
        <v>1.453430138181615</v>
      </c>
      <c r="P17" s="71">
        <v>0.18822411987320259</v>
      </c>
    </row>
    <row r="18" spans="1:16" x14ac:dyDescent="0.25">
      <c r="A18" s="17"/>
      <c r="B18" s="55">
        <v>12</v>
      </c>
      <c r="C18" s="19" t="s">
        <v>260</v>
      </c>
      <c r="D18" s="20">
        <v>8.7207679999999979</v>
      </c>
      <c r="E18" s="21">
        <v>36.296284</v>
      </c>
      <c r="F18" s="21">
        <f t="shared" si="0"/>
        <v>1.9944676917855551</v>
      </c>
      <c r="G18" s="21">
        <v>0.64830392178555485</v>
      </c>
      <c r="H18" s="21">
        <v>0.80587481999999999</v>
      </c>
      <c r="I18" s="21">
        <v>0.5402889500000001</v>
      </c>
      <c r="J18" s="22">
        <f t="shared" si="1"/>
        <v>1.7861440630824767E-2</v>
      </c>
      <c r="K18" s="22">
        <f t="shared" si="2"/>
        <v>4.0064121764794298E-2</v>
      </c>
      <c r="L18" s="23">
        <f t="shared" si="3"/>
        <v>5.4949638695397991E-2</v>
      </c>
      <c r="M18" s="4"/>
      <c r="N18" t="s">
        <v>257</v>
      </c>
      <c r="O18" s="5">
        <v>1.6603049036342801</v>
      </c>
      <c r="P18" s="71">
        <v>0.18216640825741226</v>
      </c>
    </row>
    <row r="19" spans="1:16" x14ac:dyDescent="0.25">
      <c r="A19" s="17"/>
      <c r="B19" s="55">
        <v>13</v>
      </c>
      <c r="C19" s="19" t="s">
        <v>261</v>
      </c>
      <c r="D19" s="20">
        <v>58.037917</v>
      </c>
      <c r="E19" s="21">
        <v>100.78006699999995</v>
      </c>
      <c r="F19" s="21">
        <f t="shared" si="0"/>
        <v>14.820675892807543</v>
      </c>
      <c r="G19" s="21">
        <v>1.7581242628075415</v>
      </c>
      <c r="H19" s="21">
        <v>11.947043820000001</v>
      </c>
      <c r="I19" s="21">
        <v>1.11550781</v>
      </c>
      <c r="J19" s="22">
        <f t="shared" si="1"/>
        <v>1.7445158701943932E-2</v>
      </c>
      <c r="K19" s="22">
        <f t="shared" si="2"/>
        <v>0.13599086099841101</v>
      </c>
      <c r="L19" s="23">
        <f t="shared" si="3"/>
        <v>0.14705959555283438</v>
      </c>
      <c r="M19" s="4"/>
      <c r="N19" t="s">
        <v>261</v>
      </c>
      <c r="O19" s="5">
        <v>14.820675892807543</v>
      </c>
      <c r="P19" s="71">
        <v>0.14705959555283438</v>
      </c>
    </row>
    <row r="20" spans="1:16" x14ac:dyDescent="0.25">
      <c r="A20" s="17"/>
      <c r="B20" s="55">
        <v>14</v>
      </c>
      <c r="C20" s="19" t="s">
        <v>262</v>
      </c>
      <c r="D20" s="20">
        <v>44.583316000000003</v>
      </c>
      <c r="E20" s="21">
        <v>150.49721999999997</v>
      </c>
      <c r="F20" s="21">
        <f t="shared" si="0"/>
        <v>29.460240276831271</v>
      </c>
      <c r="G20" s="21">
        <v>18.907578286831267</v>
      </c>
      <c r="H20" s="21">
        <v>5.9993106899999997</v>
      </c>
      <c r="I20" s="21">
        <v>4.553351300000001</v>
      </c>
      <c r="J20" s="22">
        <f t="shared" si="1"/>
        <v>0.12563407009665209</v>
      </c>
      <c r="K20" s="22">
        <f t="shared" si="2"/>
        <v>0.16549733594302454</v>
      </c>
      <c r="L20" s="23">
        <f t="shared" si="3"/>
        <v>0.19575272072687641</v>
      </c>
      <c r="M20" s="4"/>
      <c r="N20" t="s">
        <v>269</v>
      </c>
      <c r="O20" s="5">
        <v>33.811194772334638</v>
      </c>
      <c r="P20" s="71">
        <v>0.12604037751988165</v>
      </c>
    </row>
    <row r="21" spans="1:16" x14ac:dyDescent="0.25">
      <c r="A21" s="17"/>
      <c r="B21" s="55">
        <v>15</v>
      </c>
      <c r="C21" s="19" t="s">
        <v>263</v>
      </c>
      <c r="D21" s="20">
        <v>73.871443999999997</v>
      </c>
      <c r="E21" s="21">
        <v>258.07743199999999</v>
      </c>
      <c r="F21" s="21">
        <f t="shared" si="0"/>
        <v>32.174413497744453</v>
      </c>
      <c r="G21" s="21">
        <v>8.8301895377444453</v>
      </c>
      <c r="H21" s="21">
        <v>2.8973047499999995</v>
      </c>
      <c r="I21" s="21">
        <v>20.446919210000004</v>
      </c>
      <c r="J21" s="22">
        <f t="shared" si="1"/>
        <v>3.4215272018610465E-2</v>
      </c>
      <c r="K21" s="22">
        <f t="shared" si="2"/>
        <v>4.5441766050060686E-2</v>
      </c>
      <c r="L21" s="23">
        <f t="shared" si="3"/>
        <v>0.12466961271431302</v>
      </c>
      <c r="M21" s="4"/>
      <c r="N21" t="s">
        <v>263</v>
      </c>
      <c r="O21" s="5">
        <v>32.174413497744453</v>
      </c>
      <c r="P21" s="71">
        <v>0.12466961271431302</v>
      </c>
    </row>
    <row r="22" spans="1:16" x14ac:dyDescent="0.25">
      <c r="A22" s="17"/>
      <c r="B22" s="55">
        <v>16</v>
      </c>
      <c r="C22" s="19" t="s">
        <v>264</v>
      </c>
      <c r="D22" s="20">
        <v>32.023078999999996</v>
      </c>
      <c r="E22" s="21">
        <v>53.867074999999993</v>
      </c>
      <c r="F22" s="21">
        <f t="shared" si="0"/>
        <v>4.6706341057154885</v>
      </c>
      <c r="G22" s="21">
        <v>2.5693477257154882</v>
      </c>
      <c r="H22" s="21">
        <v>0.96405514000000003</v>
      </c>
      <c r="I22" s="21">
        <v>1.1372312400000002</v>
      </c>
      <c r="J22" s="22">
        <f t="shared" si="1"/>
        <v>4.7697925415766285E-2</v>
      </c>
      <c r="K22" s="22">
        <f t="shared" si="2"/>
        <v>6.5594852991655642E-2</v>
      </c>
      <c r="L22" s="23">
        <f t="shared" si="3"/>
        <v>8.6706659043868428E-2</v>
      </c>
      <c r="M22" s="4"/>
      <c r="N22" t="s">
        <v>252</v>
      </c>
      <c r="O22" s="5">
        <v>27.044147048750055</v>
      </c>
      <c r="P22" s="71">
        <v>0.1160259293492769</v>
      </c>
    </row>
    <row r="23" spans="1:16" x14ac:dyDescent="0.25">
      <c r="A23" s="17"/>
      <c r="B23" s="55">
        <v>17</v>
      </c>
      <c r="C23" s="19" t="s">
        <v>265</v>
      </c>
      <c r="D23" s="20">
        <v>8.0621570000000009</v>
      </c>
      <c r="E23" s="21">
        <v>2.6013839999999999</v>
      </c>
      <c r="F23" s="21">
        <f t="shared" si="0"/>
        <v>0.10105999918282033</v>
      </c>
      <c r="G23" s="21">
        <v>9.455999918282032E-2</v>
      </c>
      <c r="H23" s="21">
        <v>1.5E-3</v>
      </c>
      <c r="I23" s="21">
        <v>5.0000000000000001E-3</v>
      </c>
      <c r="J23" s="22">
        <f t="shared" si="1"/>
        <v>3.6349881133589015E-2</v>
      </c>
      <c r="K23" s="22">
        <f t="shared" si="2"/>
        <v>3.6926497273305409E-2</v>
      </c>
      <c r="L23" s="23">
        <f t="shared" si="3"/>
        <v>3.8848551072360071E-2</v>
      </c>
      <c r="M23" s="4"/>
      <c r="N23" t="s">
        <v>264</v>
      </c>
      <c r="O23" s="5">
        <v>4.6706341057154885</v>
      </c>
      <c r="P23" s="71">
        <v>8.6706659043868428E-2</v>
      </c>
    </row>
    <row r="24" spans="1:16" x14ac:dyDescent="0.25">
      <c r="A24" s="17"/>
      <c r="B24" s="55">
        <v>18</v>
      </c>
      <c r="C24" s="19" t="s">
        <v>266</v>
      </c>
      <c r="D24" s="20">
        <v>55.917309000000003</v>
      </c>
      <c r="E24" s="21">
        <v>78.618848</v>
      </c>
      <c r="F24" s="21">
        <f t="shared" si="0"/>
        <v>5.2954715691023679</v>
      </c>
      <c r="G24" s="21">
        <v>0.44617155910236761</v>
      </c>
      <c r="H24" s="21">
        <v>0.44719697000000003</v>
      </c>
      <c r="I24" s="21">
        <v>4.4021030400000001</v>
      </c>
      <c r="J24" s="22">
        <f t="shared" si="1"/>
        <v>5.6751220661789351E-3</v>
      </c>
      <c r="K24" s="22">
        <f t="shared" si="2"/>
        <v>1.1363286944911323E-2</v>
      </c>
      <c r="L24" s="23">
        <f t="shared" si="3"/>
        <v>6.7356260029431722E-2</v>
      </c>
      <c r="M24" s="4"/>
      <c r="N24" t="s">
        <v>250</v>
      </c>
      <c r="O24" s="5">
        <v>8.6229253185053203</v>
      </c>
      <c r="P24" s="71">
        <v>7.001217602508783E-2</v>
      </c>
    </row>
    <row r="25" spans="1:16" x14ac:dyDescent="0.25">
      <c r="A25" s="17"/>
      <c r="B25" s="55">
        <v>19</v>
      </c>
      <c r="C25" s="19" t="s">
        <v>267</v>
      </c>
      <c r="D25" s="20">
        <v>100.266555</v>
      </c>
      <c r="E25" s="21">
        <v>59.167085000000007</v>
      </c>
      <c r="F25" s="21">
        <f t="shared" si="0"/>
        <v>28.692655691834563</v>
      </c>
      <c r="G25" s="21">
        <v>4.1701635718345642</v>
      </c>
      <c r="H25" s="21">
        <v>2.1308778400000001</v>
      </c>
      <c r="I25" s="21">
        <v>22.391614279999999</v>
      </c>
      <c r="J25" s="22">
        <f t="shared" si="1"/>
        <v>7.0481139502386561E-2</v>
      </c>
      <c r="K25" s="22">
        <f t="shared" si="2"/>
        <v>0.1064957215964681</v>
      </c>
      <c r="L25" s="23">
        <f t="shared" si="3"/>
        <v>0.48494286463216091</v>
      </c>
      <c r="M25" s="4"/>
      <c r="N25" t="s">
        <v>266</v>
      </c>
      <c r="O25" s="5">
        <v>5.2954715691023679</v>
      </c>
      <c r="P25" s="71">
        <v>6.7356260029431722E-2</v>
      </c>
    </row>
    <row r="26" spans="1:16" x14ac:dyDescent="0.25">
      <c r="A26" s="17"/>
      <c r="B26" s="55">
        <v>20</v>
      </c>
      <c r="C26" s="19" t="s">
        <v>268</v>
      </c>
      <c r="D26" s="20">
        <v>248.68983300000008</v>
      </c>
      <c r="E26" s="21">
        <v>147.46773600000003</v>
      </c>
      <c r="F26" s="21">
        <f t="shared" si="0"/>
        <v>47.770655491586155</v>
      </c>
      <c r="G26" s="21">
        <v>22.597604651586153</v>
      </c>
      <c r="H26" s="21">
        <v>14.221223650000002</v>
      </c>
      <c r="I26" s="21">
        <v>10.951827190000001</v>
      </c>
      <c r="J26" s="22">
        <f t="shared" si="1"/>
        <v>0.15323761837359562</v>
      </c>
      <c r="K26" s="22">
        <f t="shared" si="2"/>
        <v>0.24967378831655856</v>
      </c>
      <c r="L26" s="23">
        <f t="shared" si="3"/>
        <v>0.32393970903293817</v>
      </c>
      <c r="M26" s="4"/>
      <c r="N26" t="s">
        <v>260</v>
      </c>
      <c r="O26" s="5">
        <v>1.9944676917855551</v>
      </c>
      <c r="P26" s="71">
        <v>5.4949638695397991E-2</v>
      </c>
    </row>
    <row r="27" spans="1:16" x14ac:dyDescent="0.25">
      <c r="A27" s="17"/>
      <c r="B27" s="55">
        <v>21</v>
      </c>
      <c r="C27" s="19" t="s">
        <v>269</v>
      </c>
      <c r="D27" s="20">
        <v>136.48312799999997</v>
      </c>
      <c r="E27" s="21">
        <v>268.25685099999998</v>
      </c>
      <c r="F27" s="21">
        <f t="shared" si="0"/>
        <v>33.811194772334638</v>
      </c>
      <c r="G27" s="21">
        <v>32.863468222334632</v>
      </c>
      <c r="H27" s="21">
        <v>0.46127675000000001</v>
      </c>
      <c r="I27" s="21">
        <v>0.48644979999999999</v>
      </c>
      <c r="J27" s="22">
        <f t="shared" si="1"/>
        <v>0.1225074703584537</v>
      </c>
      <c r="K27" s="22">
        <f t="shared" si="2"/>
        <v>0.12422700426142942</v>
      </c>
      <c r="L27" s="23">
        <f t="shared" si="3"/>
        <v>0.12604037751988165</v>
      </c>
      <c r="M27" s="4"/>
      <c r="N27" t="s">
        <v>256</v>
      </c>
      <c r="O27" s="5">
        <v>7.4335749866359784</v>
      </c>
      <c r="P27" s="71">
        <v>5.3790573658223845E-2</v>
      </c>
    </row>
    <row r="28" spans="1:16" x14ac:dyDescent="0.25">
      <c r="A28" s="17"/>
      <c r="B28" s="55">
        <v>22</v>
      </c>
      <c r="C28" s="19" t="s">
        <v>270</v>
      </c>
      <c r="D28" s="20">
        <v>28.544972000000005</v>
      </c>
      <c r="E28" s="21">
        <v>39.264572999999999</v>
      </c>
      <c r="F28" s="21">
        <f t="shared" si="0"/>
        <v>11.946519390468321</v>
      </c>
      <c r="G28" s="21">
        <v>7.2833372504683211</v>
      </c>
      <c r="H28" s="21">
        <v>2.7089463800000004</v>
      </c>
      <c r="I28" s="21">
        <v>1.9542357600000002</v>
      </c>
      <c r="J28" s="22">
        <f t="shared" si="1"/>
        <v>0.18549386110650742</v>
      </c>
      <c r="K28" s="22">
        <f t="shared" si="2"/>
        <v>0.25448598741843753</v>
      </c>
      <c r="L28" s="23">
        <f t="shared" si="3"/>
        <v>0.30425695423883309</v>
      </c>
      <c r="M28" s="4"/>
      <c r="N28" t="s">
        <v>255</v>
      </c>
      <c r="O28" s="5">
        <v>2.643338</v>
      </c>
      <c r="P28" s="71">
        <v>4.0821445459608002E-2</v>
      </c>
    </row>
    <row r="29" spans="1:16" x14ac:dyDescent="0.25">
      <c r="A29" s="17"/>
      <c r="B29" s="55">
        <v>23</v>
      </c>
      <c r="C29" s="19" t="s">
        <v>271</v>
      </c>
      <c r="D29" s="20">
        <v>55.043755999999988</v>
      </c>
      <c r="E29" s="21">
        <v>18.040328000000002</v>
      </c>
      <c r="F29" s="21">
        <f t="shared" si="0"/>
        <v>6.701136734562346</v>
      </c>
      <c r="G29" s="21">
        <v>4.9497720545623451</v>
      </c>
      <c r="H29" s="21">
        <v>1.7091004000000001</v>
      </c>
      <c r="I29" s="21">
        <v>4.2264280000000001E-2</v>
      </c>
      <c r="J29" s="22">
        <f t="shared" si="1"/>
        <v>0.27437261975294153</v>
      </c>
      <c r="K29" s="22">
        <f t="shared" si="2"/>
        <v>0.36911038727025058</v>
      </c>
      <c r="L29" s="23">
        <f t="shared" si="3"/>
        <v>0.37145315398713069</v>
      </c>
      <c r="M29" s="4"/>
      <c r="N29" t="s">
        <v>249</v>
      </c>
      <c r="O29" s="5">
        <v>2.2786136862104942</v>
      </c>
      <c r="P29" s="71">
        <v>4.0589597073278805E-2</v>
      </c>
    </row>
    <row r="30" spans="1:16" x14ac:dyDescent="0.25">
      <c r="A30" s="17"/>
      <c r="B30" s="55">
        <v>24</v>
      </c>
      <c r="C30" s="19" t="s">
        <v>272</v>
      </c>
      <c r="D30" s="20">
        <v>88.36500700000002</v>
      </c>
      <c r="E30" s="21">
        <v>43.432904000000001</v>
      </c>
      <c r="F30" s="21">
        <f t="shared" si="0"/>
        <v>12.60895445782597</v>
      </c>
      <c r="G30" s="21">
        <v>6.5795472278259695</v>
      </c>
      <c r="H30" s="21">
        <v>3.9845637600000003</v>
      </c>
      <c r="I30" s="21">
        <v>2.04484347</v>
      </c>
      <c r="J30" s="22">
        <f t="shared" si="1"/>
        <v>0.15148761933638996</v>
      </c>
      <c r="K30" s="22">
        <f t="shared" si="2"/>
        <v>0.24322829041838809</v>
      </c>
      <c r="L30" s="23">
        <f t="shared" si="3"/>
        <v>0.29030880499784151</v>
      </c>
      <c r="M30" s="4"/>
      <c r="N30" t="s">
        <v>265</v>
      </c>
      <c r="O30" s="5">
        <v>0.10105999918282033</v>
      </c>
      <c r="P30" s="71">
        <v>3.8848551072360071E-2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7.4395060000000015</v>
      </c>
      <c r="E31" s="28">
        <v>7.7218059999999999</v>
      </c>
      <c r="F31" s="28">
        <f t="shared" si="0"/>
        <v>1.453430138181615</v>
      </c>
      <c r="G31" s="28">
        <v>0.5377450781816151</v>
      </c>
      <c r="H31" s="28">
        <v>0.69642391999999997</v>
      </c>
      <c r="I31" s="28">
        <v>0.21926114000000002</v>
      </c>
      <c r="J31" s="29">
        <f t="shared" si="1"/>
        <v>6.9639806825192857E-2</v>
      </c>
      <c r="K31" s="29">
        <f t="shared" si="2"/>
        <v>0.15982906047906606</v>
      </c>
      <c r="L31" s="30">
        <f t="shared" si="3"/>
        <v>0.18822411987320259</v>
      </c>
      <c r="M31" s="4"/>
      <c r="N31" t="s">
        <v>258</v>
      </c>
      <c r="O31" s="5">
        <v>0.40533511034421676</v>
      </c>
      <c r="P31" s="71">
        <v>7.046704255990497E-3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2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" customWidth="1"/>
    <col min="6" max="6" width="13.5703125" customWidth="1"/>
    <col min="7" max="9" width="0" hidden="1" customWidth="1"/>
  </cols>
  <sheetData>
    <row r="1" spans="1:13" ht="15.75" x14ac:dyDescent="0.25">
      <c r="A1" s="50">
        <v>82</v>
      </c>
      <c r="B1" s="49" t="s">
        <v>49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1254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1755.3916849999998</v>
      </c>
      <c r="E6" s="14">
        <v>2209.637459</v>
      </c>
      <c r="F6" s="14">
        <v>346.9064016707535</v>
      </c>
      <c r="G6" s="14">
        <v>159.09037709075346</v>
      </c>
      <c r="H6" s="14">
        <v>78.752686830000002</v>
      </c>
      <c r="I6" s="14">
        <v>109.06333775</v>
      </c>
      <c r="J6" s="15">
        <v>7.1998406997839312E-2</v>
      </c>
      <c r="K6" s="15">
        <v>0.10763895359938025</v>
      </c>
      <c r="L6" s="16">
        <v>0.15699697715468242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1389.7698459999997</v>
      </c>
      <c r="E7" s="38">
        <f ca="1">SUM(E8:OFFSET(E6,MATCH("PROYECTOS",$A$8:$A$50,0),0))</f>
        <v>887.57278399999996</v>
      </c>
      <c r="F7" s="38">
        <f ca="1">SUM(F8:OFFSET(F6,MATCH("PROYECTOS",$A$8:$A$50,0),0))</f>
        <v>56.916794009893039</v>
      </c>
      <c r="G7" s="38">
        <f ca="1">SUM(G8:OFFSET(G6,MATCH("PROYECTOS",$A$8:$A$50,0),0))</f>
        <v>32.070870439893042</v>
      </c>
      <c r="H7" s="38">
        <f ca="1">SUM(H8:OFFSET(H6,MATCH("PROYECTOS",$A$8:$A$50,0),0))</f>
        <v>2.4227914499999996</v>
      </c>
      <c r="I7" s="38">
        <f ca="1">SUM(I8:OFFSET(I6,MATCH("PROYECTOS",$A$8:$A$50,0),0))</f>
        <v>22.423132120000002</v>
      </c>
      <c r="J7" s="39">
        <f ca="1">IFERROR(G7/E7,0)</f>
        <v>3.6133228753770626E-2</v>
      </c>
      <c r="K7" s="39">
        <f ca="1">IFERROR(SUM(G7,H7)/E7,0)</f>
        <v>3.8862910751320472E-2</v>
      </c>
      <c r="L7" s="40">
        <f ca="1">IFERROR(SUM(G7,H7,I7)/E7,0)</f>
        <v>6.4126339874221561E-2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1388.2849149999997</v>
      </c>
      <c r="E8" s="21">
        <v>885.79637799999989</v>
      </c>
      <c r="F8" s="21">
        <f t="shared" ref="F8:F11" si="0">SUM(G8,H8,I8)</f>
        <v>56.916794009893039</v>
      </c>
      <c r="G8" s="21">
        <v>32.070870439893042</v>
      </c>
      <c r="H8" s="21">
        <v>2.4227914499999996</v>
      </c>
      <c r="I8" s="21">
        <v>22.423132120000002</v>
      </c>
      <c r="J8" s="22">
        <f t="shared" ref="J8:J12" si="1">IFERROR(G8/E8,0)</f>
        <v>3.6205691552165103E-2</v>
      </c>
      <c r="K8" s="22">
        <f t="shared" ref="K8:K12" si="2">IFERROR(SUM(G8,H8)/E8,0)</f>
        <v>3.8940847746267306E-2</v>
      </c>
      <c r="L8" s="23">
        <f t="shared" ref="L8:L12" si="3">IFERROR(SUM(G8,H8,I8)/E8,0)</f>
        <v>6.425494100393922E-2</v>
      </c>
      <c r="M8" s="4"/>
    </row>
    <row r="9" spans="1:13" ht="25.5" x14ac:dyDescent="0.25">
      <c r="A9" s="17"/>
      <c r="B9" s="19">
        <v>3000269</v>
      </c>
      <c r="C9" s="19" t="s">
        <v>1256</v>
      </c>
      <c r="D9" s="20">
        <v>0.5</v>
      </c>
      <c r="E9" s="21">
        <v>0.5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ht="25.5" x14ac:dyDescent="0.25">
      <c r="A10" s="17"/>
      <c r="B10" s="19">
        <v>3000270</v>
      </c>
      <c r="C10" s="19" t="s">
        <v>1257</v>
      </c>
      <c r="D10" s="20">
        <v>0.78493100000000005</v>
      </c>
      <c r="E10" s="21">
        <v>1.076406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ht="25.5" x14ac:dyDescent="0.25">
      <c r="A11" s="17"/>
      <c r="B11" s="19">
        <v>3000666</v>
      </c>
      <c r="C11" s="19" t="s">
        <v>1258</v>
      </c>
      <c r="D11" s="20">
        <v>0.2</v>
      </c>
      <c r="E11" s="21">
        <v>0.2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365.62183900000014</v>
      </c>
      <c r="E12" s="45">
        <f t="shared" ref="E12:I12" ca="1" si="4">OFFSET(E12,-MATCH("PROYECTOS",$A$8:$A$50,0)-1,0)-(OFFSET(E12,-MATCH("PROYECTOS",$A$8:$A$50,0),0))</f>
        <v>1322.0646750000001</v>
      </c>
      <c r="F12" s="45">
        <f t="shared" ca="1" si="4"/>
        <v>289.98960766086043</v>
      </c>
      <c r="G12" s="45">
        <f t="shared" ca="1" si="4"/>
        <v>127.01950665086042</v>
      </c>
      <c r="H12" s="45">
        <f t="shared" ca="1" si="4"/>
        <v>76.329895379999996</v>
      </c>
      <c r="I12" s="45">
        <f t="shared" ca="1" si="4"/>
        <v>86.640205629999997</v>
      </c>
      <c r="J12" s="46">
        <f t="shared" ca="1" si="1"/>
        <v>9.607662094962216E-2</v>
      </c>
      <c r="K12" s="46">
        <f t="shared" ca="1" si="2"/>
        <v>0.15381199261742651</v>
      </c>
      <c r="L12" s="47">
        <f t="shared" ca="1" si="3"/>
        <v>0.21934600715419644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1268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6.425494100393922E-2</v>
      </c>
    </row>
    <row r="19" spans="1:4" ht="25.5" x14ac:dyDescent="0.25">
      <c r="A19" s="17"/>
      <c r="B19" s="19">
        <v>3000269</v>
      </c>
      <c r="C19" s="19" t="s">
        <v>1256</v>
      </c>
      <c r="D19" s="23">
        <v>0</v>
      </c>
    </row>
    <row r="20" spans="1:4" ht="25.5" x14ac:dyDescent="0.25">
      <c r="A20" s="17"/>
      <c r="B20" s="19">
        <v>3000270</v>
      </c>
      <c r="C20" s="19" t="s">
        <v>1257</v>
      </c>
      <c r="D20" s="23">
        <v>0</v>
      </c>
    </row>
    <row r="21" spans="1:4" ht="26.25" thickBot="1" x14ac:dyDescent="0.3">
      <c r="A21" s="24"/>
      <c r="B21" s="26">
        <v>3000666</v>
      </c>
      <c r="C21" s="26" t="s">
        <v>1258</v>
      </c>
      <c r="D21" s="30">
        <v>0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topLeftCell="A12" workbookViewId="0">
      <selection activeCell="A37" sqref="A37:L3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17</v>
      </c>
      <c r="B1" s="50" t="s">
        <v>16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399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265.01292900000004</v>
      </c>
      <c r="E6" s="14">
        <v>267.98521799999997</v>
      </c>
      <c r="F6" s="14">
        <v>84.441722149253494</v>
      </c>
      <c r="G6" s="14">
        <v>41.43857766925349</v>
      </c>
      <c r="H6" s="14">
        <v>18.890147810000002</v>
      </c>
      <c r="I6" s="14">
        <v>24.112996669999994</v>
      </c>
      <c r="J6" s="15">
        <v>0.15463008735524172</v>
      </c>
      <c r="K6" s="15">
        <v>0.22511960148209928</v>
      </c>
      <c r="L6" s="16">
        <v>0.3150984325906121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110.19604</v>
      </c>
      <c r="E7" s="38">
        <f ca="1">SUM(E8:OFFSET(E6,MATCH("GOBIERNOS REGIONALES",$A$8:$A$50,0),0))</f>
        <v>90.272917999999976</v>
      </c>
      <c r="F7" s="38">
        <f ca="1">SUM(F8:OFFSET(F6,MATCH("GOBIERNOS REGIONALES",$A$8:$A$50,0),0))</f>
        <v>27.587231723305145</v>
      </c>
      <c r="G7" s="38">
        <f ca="1">SUM(G8:OFFSET(G6,MATCH("GOBIERNOS REGIONALES",$A$8:$A$50,0),0))</f>
        <v>12.783834413305144</v>
      </c>
      <c r="H7" s="38">
        <f ca="1">SUM(H8:OFFSET(H6,MATCH("GOBIERNOS REGIONALES",$A$8:$A$50,0),0))</f>
        <v>5.195779560000001</v>
      </c>
      <c r="I7" s="38">
        <f ca="1">SUM(I8:OFFSET(I6,MATCH("GOBIERNOS REGIONALES",$A$8:$A$50,0),0))</f>
        <v>9.6076177499999993</v>
      </c>
      <c r="J7" s="39">
        <f ca="1">IFERROR(G7/E7,0)</f>
        <v>0.14161317365752094</v>
      </c>
      <c r="K7" s="39">
        <f ca="1">IFERROR(SUM(G7,H7)/E7,0)</f>
        <v>0.19916952250624212</v>
      </c>
      <c r="L7" s="40">
        <f ca="1">IFERROR(SUM(G7,H7,I7)/E7,0)</f>
        <v>0.30559809447286451</v>
      </c>
      <c r="M7" s="4"/>
    </row>
    <row r="8" spans="1:13" x14ac:dyDescent="0.25">
      <c r="A8" s="17"/>
      <c r="B8" s="18">
        <v>11</v>
      </c>
      <c r="C8" s="19" t="s">
        <v>111</v>
      </c>
      <c r="D8" s="20">
        <v>54.219967000000004</v>
      </c>
      <c r="E8" s="21">
        <v>30.164389</v>
      </c>
      <c r="F8" s="21">
        <f t="shared" ref="F8:F38" si="0">SUM(G8,H8,I8)</f>
        <v>5.5720499447075422</v>
      </c>
      <c r="G8" s="21">
        <v>1.635277034707542</v>
      </c>
      <c r="H8" s="21">
        <v>1.5385627599999998</v>
      </c>
      <c r="I8" s="21">
        <v>2.3982101500000006</v>
      </c>
      <c r="J8" s="22">
        <f t="shared" ref="J8:J38" si="1">IFERROR(G8/E8,0)</f>
        <v>5.4212171667310814E-2</v>
      </c>
      <c r="K8" s="22">
        <f t="shared" ref="K8:K38" si="2">IFERROR(SUM(G8,H8)/E8,0)</f>
        <v>0.10521810319803068</v>
      </c>
      <c r="L8" s="23">
        <f t="shared" ref="L8:L38" si="3">IFERROR(SUM(G8,H8,I8)/E8,0)</f>
        <v>0.18472278502665981</v>
      </c>
      <c r="M8" s="4"/>
    </row>
    <row r="9" spans="1:13" x14ac:dyDescent="0.25">
      <c r="A9" s="17"/>
      <c r="B9" s="18">
        <v>131</v>
      </c>
      <c r="C9" s="19" t="s">
        <v>143</v>
      </c>
      <c r="D9" s="20">
        <v>14.862012999999999</v>
      </c>
      <c r="E9" s="21">
        <v>15.941962</v>
      </c>
      <c r="F9" s="21">
        <f t="shared" si="0"/>
        <v>3.8831178814382827</v>
      </c>
      <c r="G9" s="21">
        <v>1.8037187514382822</v>
      </c>
      <c r="H9" s="21">
        <v>0.75085614000000012</v>
      </c>
      <c r="I9" s="21">
        <v>1.3285429900000001</v>
      </c>
      <c r="J9" s="22">
        <f t="shared" si="1"/>
        <v>0.1131428334503797</v>
      </c>
      <c r="K9" s="22">
        <f t="shared" si="2"/>
        <v>0.16024218922603645</v>
      </c>
      <c r="L9" s="23">
        <f t="shared" si="3"/>
        <v>0.24357841785335346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8.4664799999999989</v>
      </c>
      <c r="E10" s="21">
        <v>8.4664799999999971</v>
      </c>
      <c r="F10" s="21">
        <f t="shared" si="0"/>
        <v>3.6658089936714546</v>
      </c>
      <c r="G10" s="21">
        <v>1.0541009936714545</v>
      </c>
      <c r="H10" s="21">
        <v>-3.9139999999999999E-3</v>
      </c>
      <c r="I10" s="21">
        <v>2.6156220000000001</v>
      </c>
      <c r="J10" s="22">
        <f t="shared" si="1"/>
        <v>0.12450286230776601</v>
      </c>
      <c r="K10" s="22">
        <f t="shared" si="2"/>
        <v>0.12404056865089799</v>
      </c>
      <c r="L10" s="23">
        <f t="shared" si="3"/>
        <v>0.43297911217784202</v>
      </c>
      <c r="M10" s="4"/>
    </row>
    <row r="11" spans="1:13" ht="25.5" x14ac:dyDescent="0.25">
      <c r="A11" s="17"/>
      <c r="B11" s="18">
        <v>137</v>
      </c>
      <c r="C11" s="19" t="s">
        <v>146</v>
      </c>
      <c r="D11" s="20">
        <v>32.647579999999991</v>
      </c>
      <c r="E11" s="21">
        <v>35.700086999999982</v>
      </c>
      <c r="F11" s="21">
        <f t="shared" si="0"/>
        <v>14.466254903487865</v>
      </c>
      <c r="G11" s="21">
        <v>8.2907376334878649</v>
      </c>
      <c r="H11" s="21">
        <v>2.9102746600000011</v>
      </c>
      <c r="I11" s="21">
        <v>3.2652426099999992</v>
      </c>
      <c r="J11" s="22">
        <f t="shared" si="1"/>
        <v>0.23223298121060235</v>
      </c>
      <c r="K11" s="22">
        <f t="shared" si="2"/>
        <v>0.31375308114761374</v>
      </c>
      <c r="L11" s="23">
        <f t="shared" si="3"/>
        <v>0.4052162366855821</v>
      </c>
      <c r="M11" s="4"/>
    </row>
    <row r="12" spans="1:13" x14ac:dyDescent="0.25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152.32697799999994</v>
      </c>
      <c r="E12" s="38">
        <f ca="1">SUM(E13:OFFSET(E11,(MATCH("GOBIERNOS LOCALES",$A$8:$A$50,0)-MATCH("GOBIERNOS REGIONALES",$A$8:$A$50,0)),0))</f>
        <v>175.48637900000003</v>
      </c>
      <c r="F12" s="38">
        <f ca="1">SUM(F13:OFFSET(F11,(MATCH("GOBIERNOS LOCALES",$A$8:$A$50,0)-MATCH("GOBIERNOS REGIONALES",$A$8:$A$50,0)),0))</f>
        <v>56.497161634257964</v>
      </c>
      <c r="G12" s="38">
        <f ca="1">SUM(G13:OFFSET(G11,(MATCH("GOBIERNOS LOCALES",$A$8:$A$50,0)-MATCH("GOBIERNOS REGIONALES",$A$8:$A$50,0)),0))</f>
        <v>28.514888874257959</v>
      </c>
      <c r="H12" s="38">
        <f ca="1">SUM(H13:OFFSET(H11,(MATCH("GOBIERNOS LOCALES",$A$8:$A$50,0)-MATCH("GOBIERNOS REGIONALES",$A$8:$A$50,0)),0))</f>
        <v>13.60097912</v>
      </c>
      <c r="I12" s="38">
        <f ca="1">SUM(I13:OFFSET(I11,(MATCH("GOBIERNOS LOCALES",$A$8:$A$50,0)-MATCH("GOBIERNOS REGIONALES",$A$8:$A$50,0)),0))</f>
        <v>14.381293640000003</v>
      </c>
      <c r="J12" s="39">
        <f t="shared" ca="1" si="1"/>
        <v>0.16249061059182238</v>
      </c>
      <c r="K12" s="39">
        <f t="shared" ca="1" si="2"/>
        <v>0.23999508243461992</v>
      </c>
      <c r="L12" s="40">
        <f t="shared" ca="1" si="3"/>
        <v>0.32194613596909394</v>
      </c>
      <c r="M12" s="4"/>
    </row>
    <row r="13" spans="1:13" x14ac:dyDescent="0.25">
      <c r="A13" s="17"/>
      <c r="B13" s="18">
        <v>440</v>
      </c>
      <c r="C13" s="19" t="s">
        <v>206</v>
      </c>
      <c r="D13" s="20">
        <v>2.8091919999999995</v>
      </c>
      <c r="E13" s="21">
        <v>3.1355720000000002</v>
      </c>
      <c r="F13" s="21">
        <f t="shared" si="0"/>
        <v>0.99046039887651427</v>
      </c>
      <c r="G13" s="21">
        <v>0.42875062887651438</v>
      </c>
      <c r="H13" s="21">
        <v>0.26876087999999992</v>
      </c>
      <c r="I13" s="21">
        <v>0.29294889000000002</v>
      </c>
      <c r="J13" s="22">
        <f t="shared" si="1"/>
        <v>0.1367376124281357</v>
      </c>
      <c r="K13" s="22">
        <f t="shared" si="2"/>
        <v>0.22245112179739907</v>
      </c>
      <c r="L13" s="23">
        <f t="shared" si="3"/>
        <v>0.31587869737212676</v>
      </c>
      <c r="M13" s="4"/>
    </row>
    <row r="14" spans="1:13" x14ac:dyDescent="0.25">
      <c r="A14" s="17"/>
      <c r="B14" s="18">
        <v>441</v>
      </c>
      <c r="C14" s="19" t="s">
        <v>207</v>
      </c>
      <c r="D14" s="20">
        <v>2.5826199999999999</v>
      </c>
      <c r="E14" s="21">
        <v>2.7019850000000005</v>
      </c>
      <c r="F14" s="21">
        <f t="shared" si="0"/>
        <v>1.0656087530093272</v>
      </c>
      <c r="G14" s="21">
        <v>0.58451317300932715</v>
      </c>
      <c r="H14" s="21">
        <v>0.20371196000000003</v>
      </c>
      <c r="I14" s="21">
        <v>0.27738362</v>
      </c>
      <c r="J14" s="22">
        <f t="shared" si="1"/>
        <v>0.21632731973320615</v>
      </c>
      <c r="K14" s="22">
        <f t="shared" si="2"/>
        <v>0.29172076566277277</v>
      </c>
      <c r="L14" s="23">
        <f t="shared" si="3"/>
        <v>0.39437996621347898</v>
      </c>
      <c r="M14" s="4"/>
    </row>
    <row r="15" spans="1:13" x14ac:dyDescent="0.25">
      <c r="A15" s="17"/>
      <c r="B15" s="18">
        <v>442</v>
      </c>
      <c r="C15" s="19" t="s">
        <v>208</v>
      </c>
      <c r="D15" s="20">
        <v>2.4870519999999994</v>
      </c>
      <c r="E15" s="21">
        <v>2.6075809999999993</v>
      </c>
      <c r="F15" s="21">
        <f t="shared" si="0"/>
        <v>0.96127787069997594</v>
      </c>
      <c r="G15" s="21">
        <v>0.69407825069997597</v>
      </c>
      <c r="H15" s="21">
        <v>5.0589700000000001E-2</v>
      </c>
      <c r="I15" s="21">
        <v>0.21660992000000004</v>
      </c>
      <c r="J15" s="22">
        <f t="shared" si="1"/>
        <v>0.26617706245749456</v>
      </c>
      <c r="K15" s="22">
        <f t="shared" si="2"/>
        <v>0.28557807051822209</v>
      </c>
      <c r="L15" s="23">
        <f t="shared" si="3"/>
        <v>0.36864736731092007</v>
      </c>
      <c r="M15" s="4"/>
    </row>
    <row r="16" spans="1:13" x14ac:dyDescent="0.25">
      <c r="A16" s="17"/>
      <c r="B16" s="18">
        <v>443</v>
      </c>
      <c r="C16" s="19" t="s">
        <v>209</v>
      </c>
      <c r="D16" s="20">
        <v>9.8105859999999989</v>
      </c>
      <c r="E16" s="21">
        <v>12.091771000000001</v>
      </c>
      <c r="F16" s="21">
        <f t="shared" si="0"/>
        <v>3.0727383137711017</v>
      </c>
      <c r="G16" s="21">
        <v>1.7148275537711015</v>
      </c>
      <c r="H16" s="21">
        <v>0.68078155000000018</v>
      </c>
      <c r="I16" s="21">
        <v>0.67712921000000004</v>
      </c>
      <c r="J16" s="22">
        <f t="shared" si="1"/>
        <v>0.14181773321468802</v>
      </c>
      <c r="K16" s="22">
        <f t="shared" si="2"/>
        <v>0.19811896071891383</v>
      </c>
      <c r="L16" s="23">
        <f t="shared" si="3"/>
        <v>0.25411813652202819</v>
      </c>
      <c r="M16" s="4"/>
    </row>
    <row r="17" spans="1:13" x14ac:dyDescent="0.25">
      <c r="A17" s="17"/>
      <c r="B17" s="18">
        <v>444</v>
      </c>
      <c r="C17" s="19" t="s">
        <v>210</v>
      </c>
      <c r="D17" s="20">
        <v>5.3855009999999988</v>
      </c>
      <c r="E17" s="21">
        <v>7.028245000000001</v>
      </c>
      <c r="F17" s="21">
        <f t="shared" si="0"/>
        <v>2.6233939164655911</v>
      </c>
      <c r="G17" s="21">
        <v>1.4997666864655912</v>
      </c>
      <c r="H17" s="21">
        <v>0.6163129599999998</v>
      </c>
      <c r="I17" s="21">
        <v>0.50731427000000007</v>
      </c>
      <c r="J17" s="22">
        <f t="shared" si="1"/>
        <v>0.21339134968482046</v>
      </c>
      <c r="K17" s="22">
        <f t="shared" si="2"/>
        <v>0.301082225572044</v>
      </c>
      <c r="L17" s="23">
        <f t="shared" si="3"/>
        <v>0.37326443748981297</v>
      </c>
      <c r="M17" s="4"/>
    </row>
    <row r="18" spans="1:13" x14ac:dyDescent="0.25">
      <c r="A18" s="17"/>
      <c r="B18" s="18">
        <v>445</v>
      </c>
      <c r="C18" s="19" t="s">
        <v>211</v>
      </c>
      <c r="D18" s="20">
        <v>9.2747419999999998</v>
      </c>
      <c r="E18" s="21">
        <v>10.912629000000001</v>
      </c>
      <c r="F18" s="21">
        <f t="shared" si="0"/>
        <v>4.038103244851559</v>
      </c>
      <c r="G18" s="21">
        <v>2.341771694851559</v>
      </c>
      <c r="H18" s="21">
        <v>0.7963906500000002</v>
      </c>
      <c r="I18" s="21">
        <v>0.89994090000000015</v>
      </c>
      <c r="J18" s="22">
        <f t="shared" si="1"/>
        <v>0.21459280754908452</v>
      </c>
      <c r="K18" s="22">
        <f t="shared" si="2"/>
        <v>0.2875716149473751</v>
      </c>
      <c r="L18" s="23">
        <f t="shared" si="3"/>
        <v>0.37003945106642577</v>
      </c>
      <c r="M18" s="4"/>
    </row>
    <row r="19" spans="1:13" x14ac:dyDescent="0.25">
      <c r="A19" s="17"/>
      <c r="B19" s="18">
        <v>446</v>
      </c>
      <c r="C19" s="19" t="s">
        <v>212</v>
      </c>
      <c r="D19" s="20">
        <v>6.7227439999999996</v>
      </c>
      <c r="E19" s="21">
        <v>7.2476530000000015</v>
      </c>
      <c r="F19" s="21">
        <f t="shared" si="0"/>
        <v>2.366281251075109</v>
      </c>
      <c r="G19" s="21">
        <v>1.365848811075109</v>
      </c>
      <c r="H19" s="21">
        <v>0.49970904000000005</v>
      </c>
      <c r="I19" s="21">
        <v>0.50072339999999982</v>
      </c>
      <c r="J19" s="22">
        <f t="shared" si="1"/>
        <v>0.18845394655002229</v>
      </c>
      <c r="K19" s="22">
        <f t="shared" si="2"/>
        <v>0.25740165141392785</v>
      </c>
      <c r="L19" s="23">
        <f t="shared" si="3"/>
        <v>0.32648931330944081</v>
      </c>
      <c r="M19" s="4"/>
    </row>
    <row r="20" spans="1:13" x14ac:dyDescent="0.25">
      <c r="A20" s="17"/>
      <c r="B20" s="18">
        <v>447</v>
      </c>
      <c r="C20" s="19" t="s">
        <v>213</v>
      </c>
      <c r="D20" s="20">
        <v>0.82782299999999998</v>
      </c>
      <c r="E20" s="21">
        <v>0.62903200000000004</v>
      </c>
      <c r="F20" s="21">
        <f t="shared" si="0"/>
        <v>0.14568813051560525</v>
      </c>
      <c r="G20" s="21">
        <v>4.7105920515605249E-2</v>
      </c>
      <c r="H20" s="21">
        <v>3.6893909999999995E-2</v>
      </c>
      <c r="I20" s="21">
        <v>6.1688299999999995E-2</v>
      </c>
      <c r="J20" s="22">
        <f t="shared" si="1"/>
        <v>7.4886365901266141E-2</v>
      </c>
      <c r="K20" s="22">
        <f t="shared" si="2"/>
        <v>0.13353824688665322</v>
      </c>
      <c r="L20" s="23">
        <f t="shared" si="3"/>
        <v>0.23160686660711258</v>
      </c>
      <c r="M20" s="4"/>
    </row>
    <row r="21" spans="1:13" x14ac:dyDescent="0.25">
      <c r="A21" s="17"/>
      <c r="B21" s="18">
        <v>448</v>
      </c>
      <c r="C21" s="19" t="s">
        <v>214</v>
      </c>
      <c r="D21" s="20">
        <v>4.5417959999999988</v>
      </c>
      <c r="E21" s="21">
        <v>4.9785409999999963</v>
      </c>
      <c r="F21" s="21">
        <f t="shared" si="0"/>
        <v>1.5410446134091915</v>
      </c>
      <c r="G21" s="21">
        <v>0.78429947340919171</v>
      </c>
      <c r="H21" s="21">
        <v>0.4011410199999999</v>
      </c>
      <c r="I21" s="21">
        <v>0.35560412000000002</v>
      </c>
      <c r="J21" s="22">
        <f t="shared" si="1"/>
        <v>0.15753600771977017</v>
      </c>
      <c r="K21" s="22">
        <f t="shared" si="2"/>
        <v>0.23811001926250933</v>
      </c>
      <c r="L21" s="23">
        <f t="shared" si="3"/>
        <v>0.30953739527487928</v>
      </c>
      <c r="M21" s="4"/>
    </row>
    <row r="22" spans="1:13" x14ac:dyDescent="0.25">
      <c r="A22" s="17"/>
      <c r="B22" s="18">
        <v>449</v>
      </c>
      <c r="C22" s="19" t="s">
        <v>215</v>
      </c>
      <c r="D22" s="20">
        <v>3.0018349999999998</v>
      </c>
      <c r="E22" s="21">
        <v>3.0091330000000003</v>
      </c>
      <c r="F22" s="21">
        <f t="shared" si="0"/>
        <v>1.2213676990887192</v>
      </c>
      <c r="G22" s="21">
        <v>0.70126943908871908</v>
      </c>
      <c r="H22" s="21">
        <v>0.24171978000000002</v>
      </c>
      <c r="I22" s="21">
        <v>0.27837847999999998</v>
      </c>
      <c r="J22" s="22">
        <f t="shared" si="1"/>
        <v>0.23304700692482486</v>
      </c>
      <c r="K22" s="22">
        <f t="shared" si="2"/>
        <v>0.31337571954736432</v>
      </c>
      <c r="L22" s="23">
        <f t="shared" si="3"/>
        <v>0.40588691130924393</v>
      </c>
      <c r="M22" s="4"/>
    </row>
    <row r="23" spans="1:13" x14ac:dyDescent="0.25">
      <c r="A23" s="17"/>
      <c r="B23" s="18">
        <v>450</v>
      </c>
      <c r="C23" s="19" t="s">
        <v>216</v>
      </c>
      <c r="D23" s="20">
        <v>6.1539080000000013</v>
      </c>
      <c r="E23" s="21">
        <v>6.2517570000000013</v>
      </c>
      <c r="F23" s="21">
        <f t="shared" si="0"/>
        <v>2.0412935907751346</v>
      </c>
      <c r="G23" s="21">
        <v>1.1288330407751346</v>
      </c>
      <c r="H23" s="21">
        <v>0.40624291999999995</v>
      </c>
      <c r="I23" s="21">
        <v>0.50621762999999997</v>
      </c>
      <c r="J23" s="22">
        <f t="shared" si="1"/>
        <v>0.18056252678649126</v>
      </c>
      <c r="K23" s="22">
        <f t="shared" si="2"/>
        <v>0.24554312664026037</v>
      </c>
      <c r="L23" s="23">
        <f t="shared" si="3"/>
        <v>0.32651518457533363</v>
      </c>
      <c r="M23" s="4"/>
    </row>
    <row r="24" spans="1:13" x14ac:dyDescent="0.25">
      <c r="A24" s="17"/>
      <c r="B24" s="18">
        <v>451</v>
      </c>
      <c r="C24" s="19" t="s">
        <v>217</v>
      </c>
      <c r="D24" s="20">
        <v>5.9695070000000001</v>
      </c>
      <c r="E24" s="21">
        <v>6.4983749999999993</v>
      </c>
      <c r="F24" s="21">
        <f t="shared" si="0"/>
        <v>2.4159880741507713</v>
      </c>
      <c r="G24" s="21">
        <v>1.5291755041507713</v>
      </c>
      <c r="H24" s="21">
        <v>0.47688423000000008</v>
      </c>
      <c r="I24" s="21">
        <v>0.40992834</v>
      </c>
      <c r="J24" s="22">
        <f t="shared" si="1"/>
        <v>0.23531659901910423</v>
      </c>
      <c r="K24" s="22">
        <f t="shared" si="2"/>
        <v>0.30870174992221461</v>
      </c>
      <c r="L24" s="23">
        <f t="shared" si="3"/>
        <v>0.37178341880097276</v>
      </c>
      <c r="M24" s="4"/>
    </row>
    <row r="25" spans="1:13" x14ac:dyDescent="0.25">
      <c r="A25" s="17"/>
      <c r="B25" s="18">
        <v>452</v>
      </c>
      <c r="C25" s="19" t="s">
        <v>218</v>
      </c>
      <c r="D25" s="20">
        <v>7.6463480000000006</v>
      </c>
      <c r="E25" s="21">
        <v>8.2917559999999995</v>
      </c>
      <c r="F25" s="21">
        <f t="shared" si="0"/>
        <v>2.884235571820164</v>
      </c>
      <c r="G25" s="21">
        <v>1.4921024218201637</v>
      </c>
      <c r="H25" s="21">
        <v>0.90483809000000004</v>
      </c>
      <c r="I25" s="21">
        <v>0.48729506</v>
      </c>
      <c r="J25" s="22">
        <f t="shared" si="1"/>
        <v>0.17995011211378673</v>
      </c>
      <c r="K25" s="22">
        <f t="shared" si="2"/>
        <v>0.28907513822405823</v>
      </c>
      <c r="L25" s="23">
        <f t="shared" si="3"/>
        <v>0.34784375852595811</v>
      </c>
      <c r="M25" s="4"/>
    </row>
    <row r="26" spans="1:13" x14ac:dyDescent="0.25">
      <c r="A26" s="17"/>
      <c r="B26" s="18">
        <v>453</v>
      </c>
      <c r="C26" s="19" t="s">
        <v>219</v>
      </c>
      <c r="D26" s="20">
        <v>20.395672999999995</v>
      </c>
      <c r="E26" s="21">
        <v>22.100453000000002</v>
      </c>
      <c r="F26" s="21">
        <f t="shared" si="0"/>
        <v>7.1648827035544986</v>
      </c>
      <c r="G26" s="21">
        <v>4.0062314435544977</v>
      </c>
      <c r="H26" s="21">
        <v>1.4865442700000002</v>
      </c>
      <c r="I26" s="21">
        <v>1.6721069900000001</v>
      </c>
      <c r="J26" s="22">
        <f t="shared" si="1"/>
        <v>0.18127372518357418</v>
      </c>
      <c r="K26" s="22">
        <f t="shared" si="2"/>
        <v>0.24853679304919668</v>
      </c>
      <c r="L26" s="23">
        <f t="shared" si="3"/>
        <v>0.32419619197644944</v>
      </c>
      <c r="M26" s="4"/>
    </row>
    <row r="27" spans="1:13" x14ac:dyDescent="0.25">
      <c r="A27" s="17"/>
      <c r="B27" s="18">
        <v>454</v>
      </c>
      <c r="C27" s="19" t="s">
        <v>220</v>
      </c>
      <c r="D27" s="20">
        <v>5.683827</v>
      </c>
      <c r="E27" s="21">
        <v>7.0939740000000002</v>
      </c>
      <c r="F27" s="21">
        <f t="shared" si="0"/>
        <v>1.7815334817534816</v>
      </c>
      <c r="G27" s="21">
        <v>0.89717045175348176</v>
      </c>
      <c r="H27" s="21">
        <v>0.4840000499999999</v>
      </c>
      <c r="I27" s="21">
        <v>0.40036298000000003</v>
      </c>
      <c r="J27" s="22">
        <f t="shared" si="1"/>
        <v>0.12646937411294173</v>
      </c>
      <c r="K27" s="22">
        <f t="shared" si="2"/>
        <v>0.19469630164326535</v>
      </c>
      <c r="L27" s="23">
        <f t="shared" si="3"/>
        <v>0.25113335371027318</v>
      </c>
      <c r="M27" s="4"/>
    </row>
    <row r="28" spans="1:13" x14ac:dyDescent="0.25">
      <c r="A28" s="17"/>
      <c r="B28" s="18">
        <v>455</v>
      </c>
      <c r="C28" s="19" t="s">
        <v>221</v>
      </c>
      <c r="D28" s="20">
        <v>0.57919199999999993</v>
      </c>
      <c r="E28" s="21">
        <v>0.51600299999999999</v>
      </c>
      <c r="F28" s="21">
        <f t="shared" si="0"/>
        <v>0.1325395503237739</v>
      </c>
      <c r="G28" s="21">
        <v>6.7064330323773902E-2</v>
      </c>
      <c r="H28" s="21">
        <v>2.9962300000000001E-2</v>
      </c>
      <c r="I28" s="21">
        <v>3.5512920000000003E-2</v>
      </c>
      <c r="J28" s="22">
        <f t="shared" si="1"/>
        <v>0.12996887677741001</v>
      </c>
      <c r="K28" s="22">
        <f t="shared" si="2"/>
        <v>0.18803501205181733</v>
      </c>
      <c r="L28" s="23">
        <f t="shared" si="3"/>
        <v>0.25685810028967643</v>
      </c>
      <c r="M28" s="4"/>
    </row>
    <row r="29" spans="1:13" x14ac:dyDescent="0.25">
      <c r="A29" s="17"/>
      <c r="B29" s="18">
        <v>456</v>
      </c>
      <c r="C29" s="19" t="s">
        <v>222</v>
      </c>
      <c r="D29" s="20">
        <v>1.2728200000000001</v>
      </c>
      <c r="E29" s="21">
        <v>1.4022130000000002</v>
      </c>
      <c r="F29" s="21">
        <f t="shared" si="0"/>
        <v>0.29041335012188341</v>
      </c>
      <c r="G29" s="21">
        <v>0.12331782012188341</v>
      </c>
      <c r="H29" s="21">
        <v>6.2225050000000004E-2</v>
      </c>
      <c r="I29" s="21">
        <v>0.10487047999999999</v>
      </c>
      <c r="J29" s="22">
        <f t="shared" si="1"/>
        <v>8.7945141089038115E-2</v>
      </c>
      <c r="K29" s="22">
        <f t="shared" si="2"/>
        <v>0.13232145909493309</v>
      </c>
      <c r="L29" s="23">
        <f t="shared" si="3"/>
        <v>0.20711072434921327</v>
      </c>
      <c r="M29" s="4"/>
    </row>
    <row r="30" spans="1:13" x14ac:dyDescent="0.25">
      <c r="A30" s="17"/>
      <c r="B30" s="18">
        <v>457</v>
      </c>
      <c r="C30" s="19" t="s">
        <v>223</v>
      </c>
      <c r="D30" s="20">
        <v>18.547031999999998</v>
      </c>
      <c r="E30" s="21">
        <v>23.932514000000005</v>
      </c>
      <c r="F30" s="21">
        <f t="shared" si="0"/>
        <v>7.454241114167564</v>
      </c>
      <c r="G30" s="21">
        <v>1.9879680141675635</v>
      </c>
      <c r="H30" s="21">
        <v>2.7507181399999996</v>
      </c>
      <c r="I30" s="21">
        <v>2.71555496</v>
      </c>
      <c r="J30" s="22">
        <f t="shared" si="1"/>
        <v>8.3065574062447564E-2</v>
      </c>
      <c r="K30" s="22">
        <f t="shared" si="2"/>
        <v>0.19800202160824235</v>
      </c>
      <c r="L30" s="23">
        <f t="shared" si="3"/>
        <v>0.31146920520625465</v>
      </c>
      <c r="M30" s="4"/>
    </row>
    <row r="31" spans="1:13" x14ac:dyDescent="0.25">
      <c r="A31" s="17"/>
      <c r="B31" s="18">
        <v>458</v>
      </c>
      <c r="C31" s="19" t="s">
        <v>224</v>
      </c>
      <c r="D31" s="20">
        <v>5.4074260000000018</v>
      </c>
      <c r="E31" s="21">
        <v>6.6481179999999993</v>
      </c>
      <c r="F31" s="21">
        <f t="shared" si="0"/>
        <v>2.0927697063514339</v>
      </c>
      <c r="G31" s="21">
        <v>1.0925832763514336</v>
      </c>
      <c r="H31" s="21">
        <v>0.40139119999999989</v>
      </c>
      <c r="I31" s="21">
        <v>0.59879523000000023</v>
      </c>
      <c r="J31" s="22">
        <f t="shared" si="1"/>
        <v>0.1643447478446432</v>
      </c>
      <c r="K31" s="22">
        <f t="shared" si="2"/>
        <v>0.2247214138424489</v>
      </c>
      <c r="L31" s="23">
        <f t="shared" si="3"/>
        <v>0.31479129978611003</v>
      </c>
      <c r="M31" s="4"/>
    </row>
    <row r="32" spans="1:13" x14ac:dyDescent="0.25">
      <c r="A32" s="17"/>
      <c r="B32" s="18">
        <v>459</v>
      </c>
      <c r="C32" s="19" t="s">
        <v>225</v>
      </c>
      <c r="D32" s="20">
        <v>10.067076999999996</v>
      </c>
      <c r="E32" s="21">
        <v>10.802498</v>
      </c>
      <c r="F32" s="21">
        <f t="shared" si="0"/>
        <v>3.6629402330140639</v>
      </c>
      <c r="G32" s="21">
        <v>1.958084593014064</v>
      </c>
      <c r="H32" s="21">
        <v>0.78814956000000003</v>
      </c>
      <c r="I32" s="21">
        <v>0.91670607999999976</v>
      </c>
      <c r="J32" s="22">
        <f t="shared" si="1"/>
        <v>0.18126220370640792</v>
      </c>
      <c r="K32" s="22">
        <f t="shared" si="2"/>
        <v>0.25422213945460242</v>
      </c>
      <c r="L32" s="23">
        <f t="shared" si="3"/>
        <v>0.33908270411288793</v>
      </c>
      <c r="M32" s="4"/>
    </row>
    <row r="33" spans="1:13" x14ac:dyDescent="0.25">
      <c r="A33" s="17"/>
      <c r="B33" s="18">
        <v>460</v>
      </c>
      <c r="C33" s="19" t="s">
        <v>226</v>
      </c>
      <c r="D33" s="20">
        <v>0.92809200000000014</v>
      </c>
      <c r="E33" s="21">
        <v>1.3191920000000001</v>
      </c>
      <c r="F33" s="21">
        <f t="shared" si="0"/>
        <v>0.33578250455298991</v>
      </c>
      <c r="G33" s="21">
        <v>0.17556994455298991</v>
      </c>
      <c r="H33" s="21">
        <v>6.6424090000000005E-2</v>
      </c>
      <c r="I33" s="21">
        <v>9.3788470000000013E-2</v>
      </c>
      <c r="J33" s="22">
        <f t="shared" si="1"/>
        <v>0.13308900035248084</v>
      </c>
      <c r="K33" s="22">
        <f t="shared" si="2"/>
        <v>0.1834411022451545</v>
      </c>
      <c r="L33" s="23">
        <f t="shared" si="3"/>
        <v>0.25453649245370641</v>
      </c>
      <c r="M33" s="4"/>
    </row>
    <row r="34" spans="1:13" x14ac:dyDescent="0.25">
      <c r="A34" s="17"/>
      <c r="B34" s="18">
        <v>461</v>
      </c>
      <c r="C34" s="19" t="s">
        <v>227</v>
      </c>
      <c r="D34" s="20">
        <v>7.229000000000001</v>
      </c>
      <c r="E34" s="21">
        <v>10.699147</v>
      </c>
      <c r="F34" s="21">
        <f t="shared" si="0"/>
        <v>2.6507276193264717</v>
      </c>
      <c r="G34" s="21">
        <v>0.91161882932647131</v>
      </c>
      <c r="H34" s="21">
        <v>0.44991943000000006</v>
      </c>
      <c r="I34" s="21">
        <v>1.2891893600000004</v>
      </c>
      <c r="J34" s="22">
        <f t="shared" si="1"/>
        <v>8.5204813928294598E-2</v>
      </c>
      <c r="K34" s="22">
        <f t="shared" si="2"/>
        <v>0.12725671114963383</v>
      </c>
      <c r="L34" s="23">
        <f t="shared" si="3"/>
        <v>0.24775130384940702</v>
      </c>
      <c r="M34" s="4"/>
    </row>
    <row r="35" spans="1:13" x14ac:dyDescent="0.25">
      <c r="A35" s="17"/>
      <c r="B35" s="18">
        <v>462</v>
      </c>
      <c r="C35" s="19" t="s">
        <v>228</v>
      </c>
      <c r="D35" s="20">
        <v>5.7248349999999979</v>
      </c>
      <c r="E35" s="21">
        <v>5.951349999999997</v>
      </c>
      <c r="F35" s="21">
        <f t="shared" si="0"/>
        <v>2.2562757719556288</v>
      </c>
      <c r="G35" s="21">
        <v>1.1154403719556285</v>
      </c>
      <c r="H35" s="21">
        <v>0.81320695000000021</v>
      </c>
      <c r="I35" s="21">
        <v>0.32762845000000007</v>
      </c>
      <c r="J35" s="22">
        <f t="shared" si="1"/>
        <v>0.18742644474877618</v>
      </c>
      <c r="K35" s="22">
        <f t="shared" si="2"/>
        <v>0.32406887881835711</v>
      </c>
      <c r="L35" s="23">
        <f t="shared" si="3"/>
        <v>0.37911999327138041</v>
      </c>
      <c r="M35" s="4"/>
    </row>
    <row r="36" spans="1:13" x14ac:dyDescent="0.25">
      <c r="A36" s="17"/>
      <c r="B36" s="18">
        <v>463</v>
      </c>
      <c r="C36" s="19" t="s">
        <v>229</v>
      </c>
      <c r="D36" s="20">
        <v>4.8817089999999999</v>
      </c>
      <c r="E36" s="21">
        <v>5.1870640000000003</v>
      </c>
      <c r="F36" s="21">
        <f t="shared" si="0"/>
        <v>1.7044259211274742</v>
      </c>
      <c r="G36" s="21">
        <v>0.94076015112747413</v>
      </c>
      <c r="H36" s="21">
        <v>0.37259851999999993</v>
      </c>
      <c r="I36" s="21">
        <v>0.39106725000000003</v>
      </c>
      <c r="J36" s="22">
        <f t="shared" si="1"/>
        <v>0.1813665979690002</v>
      </c>
      <c r="K36" s="22">
        <f t="shared" si="2"/>
        <v>0.25319885606336723</v>
      </c>
      <c r="L36" s="23">
        <f t="shared" si="3"/>
        <v>0.32859165052281486</v>
      </c>
      <c r="M36" s="4"/>
    </row>
    <row r="37" spans="1:13" x14ac:dyDescent="0.25">
      <c r="A37" s="17"/>
      <c r="B37" s="18">
        <v>464</v>
      </c>
      <c r="C37" s="19" t="s">
        <v>230</v>
      </c>
      <c r="D37" s="20">
        <v>4.3966410000000007</v>
      </c>
      <c r="E37" s="21">
        <v>4.4498230000000003</v>
      </c>
      <c r="F37" s="21">
        <f t="shared" si="0"/>
        <v>1.6031482494999343</v>
      </c>
      <c r="G37" s="21">
        <v>0.92673704949993407</v>
      </c>
      <c r="H37" s="21">
        <v>0.31186287000000001</v>
      </c>
      <c r="I37" s="21">
        <v>0.36454833000000003</v>
      </c>
      <c r="J37" s="22">
        <f t="shared" si="1"/>
        <v>0.20826380049272386</v>
      </c>
      <c r="K37" s="22">
        <f t="shared" si="2"/>
        <v>0.27834813193691843</v>
      </c>
      <c r="L37" s="23">
        <f t="shared" si="3"/>
        <v>0.36027236352995035</v>
      </c>
      <c r="M37" s="4"/>
    </row>
    <row r="38" spans="1:13" ht="15.75" thickBot="1" x14ac:dyDescent="0.3">
      <c r="A38" s="41" t="s">
        <v>232</v>
      </c>
      <c r="B38" s="58"/>
      <c r="C38" s="43"/>
      <c r="D38" s="44">
        <v>2.4899109999999998</v>
      </c>
      <c r="E38" s="45">
        <v>2.2259209999999996</v>
      </c>
      <c r="F38" s="45">
        <f t="shared" si="0"/>
        <v>0.3573287916903839</v>
      </c>
      <c r="G38" s="45">
        <v>0.13985438169038389</v>
      </c>
      <c r="H38" s="45">
        <v>9.3389129999999987E-2</v>
      </c>
      <c r="I38" s="45">
        <v>0.12408527999999999</v>
      </c>
      <c r="J38" s="46">
        <f t="shared" si="1"/>
        <v>6.2829894542701159E-2</v>
      </c>
      <c r="K38" s="46">
        <f t="shared" si="2"/>
        <v>0.10478517058349507</v>
      </c>
      <c r="L38" s="47">
        <f t="shared" si="3"/>
        <v>0.16053076083579965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H8" sqref="H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82</v>
      </c>
      <c r="B1" s="49" t="s">
        <v>49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1255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1755.3916849999998</v>
      </c>
      <c r="I6" s="14">
        <v>2209.637459</v>
      </c>
      <c r="J6" s="14">
        <v>346.9064016707535</v>
      </c>
      <c r="K6" s="14">
        <v>159.09037709075346</v>
      </c>
      <c r="L6" s="14">
        <v>78.752686830000002</v>
      </c>
      <c r="M6" s="14">
        <v>109.06333775</v>
      </c>
      <c r="N6" s="15">
        <v>7.1998406997839312E-2</v>
      </c>
      <c r="O6" s="15">
        <v>0.10763895359938025</v>
      </c>
      <c r="P6" s="16">
        <v>0.15699697715468242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1389.7698459999995</v>
      </c>
      <c r="I7" s="38">
        <f ca="1">SUM(I8:OFFSET(I6,MATCH("PROYECTOS",$A$8:$A$18,0),0))</f>
        <v>887.57278399999996</v>
      </c>
      <c r="J7" s="38">
        <f ca="1">SUM(J8:OFFSET(J6,MATCH("PROYECTOS",$A$8:$A$18,0),0))</f>
        <v>56.916794009893046</v>
      </c>
      <c r="K7" s="38">
        <f ca="1">SUM(K8:OFFSET(K6,MATCH("PROYECTOS",$A$8:$A$18,0),0))</f>
        <v>32.070870439893042</v>
      </c>
      <c r="L7" s="38">
        <f ca="1">SUM(L8:OFFSET(L6,MATCH("PROYECTOS",$A$8:$A$18,0),0))</f>
        <v>2.4227914499999996</v>
      </c>
      <c r="M7" s="38">
        <f ca="1">SUM(M8:OFFSET(M6,MATCH("PROYECTOS",$A$8:$A$18,0),0))</f>
        <v>22.423132120000002</v>
      </c>
      <c r="N7" s="39">
        <f ca="1">IFERROR(K7/I7,0)</f>
        <v>3.6133228753770626E-2</v>
      </c>
      <c r="O7" s="39">
        <f ca="1">IFERROR(SUM(K7,L7)/I7,0)</f>
        <v>3.8862910751320472E-2</v>
      </c>
      <c r="P7" s="40">
        <f ca="1">IFERROR(SUM(K7,L7,M7)/I7,0)</f>
        <v>6.4126339874221561E-2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26.929896999999993</v>
      </c>
      <c r="I8" s="21">
        <v>32.985276999999989</v>
      </c>
      <c r="J8" s="21">
        <f t="shared" ref="J8:J17" si="0">SUM(K8,L8,M8)</f>
        <v>11.808346850820165</v>
      </c>
      <c r="K8" s="21">
        <v>6.4901702808201662</v>
      </c>
      <c r="L8" s="21">
        <v>2.4227914499999996</v>
      </c>
      <c r="M8" s="21">
        <v>2.8953851199999994</v>
      </c>
      <c r="N8" s="22">
        <f t="shared" ref="N8:N18" si="1">IFERROR(K8/I8,0)</f>
        <v>0.19675961129021802</v>
      </c>
      <c r="O8" s="22">
        <f t="shared" ref="O8:O18" si="2">IFERROR(SUM(K8,L8)/I8,0)</f>
        <v>0.27021030415540148</v>
      </c>
      <c r="P8" s="23">
        <f t="shared" ref="P8:P18" si="3">IFERROR(SUM(K8,L8,M8)/I8,0)</f>
        <v>0.35798840952041022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5001777</v>
      </c>
      <c r="C9" s="19" t="s">
        <v>1259</v>
      </c>
      <c r="D9" s="68">
        <v>3000001</v>
      </c>
      <c r="E9" s="19" t="s">
        <v>275</v>
      </c>
      <c r="F9" s="69">
        <v>177</v>
      </c>
      <c r="G9" s="19" t="s">
        <v>880</v>
      </c>
      <c r="H9" s="20">
        <v>1361.2550179999998</v>
      </c>
      <c r="I9" s="21">
        <v>852.71110099999987</v>
      </c>
      <c r="J9" s="21">
        <f t="shared" si="0"/>
        <v>45.108447159072881</v>
      </c>
      <c r="K9" s="21">
        <v>25.580700159072876</v>
      </c>
      <c r="L9" s="21">
        <v>0</v>
      </c>
      <c r="M9" s="21">
        <v>19.527747000000002</v>
      </c>
      <c r="N9" s="22">
        <f t="shared" si="1"/>
        <v>2.9999257813195609E-2</v>
      </c>
      <c r="O9" s="22">
        <f t="shared" si="2"/>
        <v>2.9999257813195609E-2</v>
      </c>
      <c r="P9" s="23">
        <f t="shared" si="3"/>
        <v>5.2900035083597308E-2</v>
      </c>
      <c r="Q9" s="70">
        <v>3</v>
      </c>
      <c r="R9" s="21">
        <v>0</v>
      </c>
      <c r="S9" s="23">
        <f t="shared" ref="S9:S17" si="4">IFERROR(R9/Q9,0)</f>
        <v>0</v>
      </c>
    </row>
    <row r="10" spans="1:19" ht="25.5" x14ac:dyDescent="0.25">
      <c r="A10" s="17"/>
      <c r="B10" s="19">
        <v>5002737</v>
      </c>
      <c r="C10" s="19" t="s">
        <v>1260</v>
      </c>
      <c r="D10" s="68">
        <v>3000269</v>
      </c>
      <c r="E10" s="19" t="s">
        <v>1256</v>
      </c>
      <c r="F10" s="69">
        <v>46</v>
      </c>
      <c r="G10" s="19" t="s">
        <v>736</v>
      </c>
      <c r="H10" s="20">
        <v>0.4</v>
      </c>
      <c r="I10" s="21">
        <v>0.4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5002740</v>
      </c>
      <c r="C11" s="19" t="s">
        <v>1261</v>
      </c>
      <c r="D11" s="68">
        <v>3000270</v>
      </c>
      <c r="E11" s="19" t="s">
        <v>1257</v>
      </c>
      <c r="F11" s="69">
        <v>120</v>
      </c>
      <c r="G11" s="19" t="s">
        <v>689</v>
      </c>
      <c r="H11" s="20">
        <v>0.25</v>
      </c>
      <c r="I11" s="21">
        <v>0.25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5002741</v>
      </c>
      <c r="C12" s="19" t="s">
        <v>1262</v>
      </c>
      <c r="D12" s="68">
        <v>3000270</v>
      </c>
      <c r="E12" s="19" t="s">
        <v>1257</v>
      </c>
      <c r="F12" s="69">
        <v>120</v>
      </c>
      <c r="G12" s="19" t="s">
        <v>689</v>
      </c>
      <c r="H12" s="20">
        <v>0.51825100000000002</v>
      </c>
      <c r="I12" s="21">
        <v>0.82640600000000008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5002741</v>
      </c>
      <c r="C13" s="19" t="s">
        <v>1262</v>
      </c>
      <c r="D13" s="68">
        <v>3000270</v>
      </c>
      <c r="E13" s="19" t="s">
        <v>1257</v>
      </c>
      <c r="F13" s="69">
        <v>227</v>
      </c>
      <c r="G13" s="19" t="s">
        <v>774</v>
      </c>
      <c r="H13" s="20">
        <v>1.668E-2</v>
      </c>
      <c r="I13" s="21">
        <v>0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5004465</v>
      </c>
      <c r="C14" s="19" t="s">
        <v>1263</v>
      </c>
      <c r="D14" s="68">
        <v>3000001</v>
      </c>
      <c r="E14" s="19" t="s">
        <v>275</v>
      </c>
      <c r="F14" s="69">
        <v>60</v>
      </c>
      <c r="G14" s="19" t="s">
        <v>309</v>
      </c>
      <c r="H14" s="20">
        <v>0.1</v>
      </c>
      <c r="I14" s="21">
        <v>0.1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5005060</v>
      </c>
      <c r="C15" s="19" t="s">
        <v>1264</v>
      </c>
      <c r="D15" s="68">
        <v>3000269</v>
      </c>
      <c r="E15" s="19" t="s">
        <v>1256</v>
      </c>
      <c r="F15" s="69">
        <v>60</v>
      </c>
      <c r="G15" s="19" t="s">
        <v>309</v>
      </c>
      <c r="H15" s="20">
        <v>0.1</v>
      </c>
      <c r="I15" s="21">
        <v>0.1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5005061</v>
      </c>
      <c r="C16" s="19" t="s">
        <v>1265</v>
      </c>
      <c r="D16" s="68">
        <v>3000666</v>
      </c>
      <c r="E16" s="19" t="s">
        <v>1258</v>
      </c>
      <c r="F16" s="69">
        <v>120</v>
      </c>
      <c r="G16" s="19" t="s">
        <v>689</v>
      </c>
      <c r="H16" s="20">
        <v>0.1</v>
      </c>
      <c r="I16" s="21">
        <v>0.1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63.75" x14ac:dyDescent="0.25">
      <c r="A17" s="17"/>
      <c r="B17" s="19">
        <v>5005062</v>
      </c>
      <c r="C17" s="19" t="s">
        <v>1266</v>
      </c>
      <c r="D17" s="68">
        <v>3000666</v>
      </c>
      <c r="E17" s="19" t="s">
        <v>1258</v>
      </c>
      <c r="F17" s="69">
        <v>120</v>
      </c>
      <c r="G17" s="19" t="s">
        <v>689</v>
      </c>
      <c r="H17" s="20">
        <v>0.1</v>
      </c>
      <c r="I17" s="21">
        <v>0.1</v>
      </c>
      <c r="J17" s="21">
        <f t="shared" si="0"/>
        <v>0</v>
      </c>
      <c r="K17" s="21">
        <v>0</v>
      </c>
      <c r="L17" s="21">
        <v>0</v>
      </c>
      <c r="M17" s="21">
        <v>0</v>
      </c>
      <c r="N17" s="22">
        <f t="shared" si="1"/>
        <v>0</v>
      </c>
      <c r="O17" s="22">
        <f t="shared" si="2"/>
        <v>0</v>
      </c>
      <c r="P17" s="23">
        <f t="shared" si="3"/>
        <v>0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OFFSET(H18,-MATCH("PROYECTOS",$A$8:$A$18,0)-1,0)-(OFFSET(H18,-MATCH("PROYECTOS",$A$8:$A$18,0),0))</f>
        <v>365.62183900000036</v>
      </c>
      <c r="I18" s="45">
        <f t="shared" ca="1" si="5"/>
        <v>1322.0646750000001</v>
      </c>
      <c r="J18" s="45">
        <f t="shared" ca="1" si="5"/>
        <v>289.98960766086043</v>
      </c>
      <c r="K18" s="45">
        <f t="shared" ca="1" si="5"/>
        <v>127.01950665086042</v>
      </c>
      <c r="L18" s="45">
        <f t="shared" ca="1" si="5"/>
        <v>76.329895379999996</v>
      </c>
      <c r="M18" s="45">
        <f t="shared" ca="1" si="5"/>
        <v>86.640205629999997</v>
      </c>
      <c r="N18" s="46">
        <f t="shared" ca="1" si="1"/>
        <v>9.607662094962216E-2</v>
      </c>
      <c r="O18" s="46">
        <f t="shared" ca="1" si="2"/>
        <v>0.15381199261742651</v>
      </c>
      <c r="P18" s="47">
        <f t="shared" ca="1" si="3"/>
        <v>0.21934600715419644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>
      <selection activeCell="A24" sqref="A24:L2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83</v>
      </c>
      <c r="B1" s="50" t="s">
        <v>50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1269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1221.5727770000003</v>
      </c>
      <c r="E6" s="14">
        <v>2462.6476419999995</v>
      </c>
      <c r="F6" s="14">
        <v>420.45038236202862</v>
      </c>
      <c r="G6" s="14">
        <v>175.76832112202857</v>
      </c>
      <c r="H6" s="14">
        <v>131.85712085</v>
      </c>
      <c r="I6" s="14">
        <v>112.82494038999998</v>
      </c>
      <c r="J6" s="15">
        <v>7.1373719132340502E-2</v>
      </c>
      <c r="K6" s="15">
        <v>0.12491654783475055</v>
      </c>
      <c r="L6" s="16">
        <v>0.17073103565094946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434.40925400000066</v>
      </c>
      <c r="E7" s="38">
        <f ca="1">SUM(E8:OFFSET(E6,MATCH("GOBIERNOS REGIONALES",$A$8:$A$50,0),0))</f>
        <v>843.3806559999997</v>
      </c>
      <c r="F7" s="38">
        <f ca="1">SUM(F8:OFFSET(F6,MATCH("GOBIERNOS REGIONALES",$A$8:$A$50,0),0))</f>
        <v>110.80098470009085</v>
      </c>
      <c r="G7" s="38">
        <f ca="1">SUM(G8:OFFSET(G6,MATCH("GOBIERNOS REGIONALES",$A$8:$A$50,0),0))</f>
        <v>56.728280640090816</v>
      </c>
      <c r="H7" s="38">
        <f ca="1">SUM(H8:OFFSET(H6,MATCH("GOBIERNOS REGIONALES",$A$8:$A$50,0),0))</f>
        <v>39.890706820000034</v>
      </c>
      <c r="I7" s="38">
        <f ca="1">SUM(I8:OFFSET(I6,MATCH("GOBIERNOS REGIONALES",$A$8:$A$50,0),0))</f>
        <v>14.181997239999998</v>
      </c>
      <c r="J7" s="39">
        <f ca="1">IFERROR(G7/E7,0)</f>
        <v>6.7262961554208134E-2</v>
      </c>
      <c r="K7" s="39">
        <f ca="1">IFERROR(SUM(G7,H7)/E7,0)</f>
        <v>0.11456154083298169</v>
      </c>
      <c r="L7" s="40">
        <f ca="1">IFERROR(SUM(G7,H7,I7)/E7,0)</f>
        <v>0.13137719475995532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434.40925400000066</v>
      </c>
      <c r="E8" s="21">
        <v>843.3806559999997</v>
      </c>
      <c r="F8" s="21">
        <f t="shared" ref="F8:F25" si="0">SUM(G8,H8,I8)</f>
        <v>110.80098470009085</v>
      </c>
      <c r="G8" s="21">
        <v>56.728280640090816</v>
      </c>
      <c r="H8" s="21">
        <v>39.890706820000034</v>
      </c>
      <c r="I8" s="21">
        <v>14.181997239999998</v>
      </c>
      <c r="J8" s="22">
        <f t="shared" ref="J8:J25" si="1">IFERROR(G8/E8,0)</f>
        <v>6.7262961554208134E-2</v>
      </c>
      <c r="K8" s="22">
        <f t="shared" ref="K8:K25" si="2">IFERROR(SUM(G8,H8)/E8,0)</f>
        <v>0.11456154083298169</v>
      </c>
      <c r="L8" s="23">
        <f t="shared" ref="L8:L25" si="3">IFERROR(SUM(G8,H8,I8)/E8,0)</f>
        <v>0.13137719475995532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39.950538000000002</v>
      </c>
      <c r="E9" s="38">
        <f ca="1">SUM(E10:OFFSET(E8,(MATCH("GOBIERNOS LOCALES",$A$8:$A$50,0)-MATCH("GOBIERNOS REGIONALES",$A$8:$A$50,0)),0))</f>
        <v>64.094195999999997</v>
      </c>
      <c r="F9" s="38">
        <f ca="1">SUM(F10:OFFSET(F8,(MATCH("GOBIERNOS LOCALES",$A$8:$A$50,0)-MATCH("GOBIERNOS REGIONALES",$A$8:$A$50,0)),0))</f>
        <v>28.23393767643929</v>
      </c>
      <c r="G9" s="38">
        <f ca="1">SUM(G10:OFFSET(G8,(MATCH("GOBIERNOS LOCALES",$A$8:$A$50,0)-MATCH("GOBIERNOS REGIONALES",$A$8:$A$50,0)),0))</f>
        <v>14.223258256439294</v>
      </c>
      <c r="H9" s="38">
        <f ca="1">SUM(H10:OFFSET(H8,(MATCH("GOBIERNOS LOCALES",$A$8:$A$50,0)-MATCH("GOBIERNOS REGIONALES",$A$8:$A$50,0)),0))</f>
        <v>7.263747519999999</v>
      </c>
      <c r="I9" s="38">
        <f ca="1">SUM(I10:OFFSET(I8,(MATCH("GOBIERNOS LOCALES",$A$8:$A$50,0)-MATCH("GOBIERNOS REGIONALES",$A$8:$A$50,0)),0))</f>
        <v>6.7469318999999999</v>
      </c>
      <c r="J9" s="39">
        <f t="shared" ca="1" si="1"/>
        <v>0.22191179769911296</v>
      </c>
      <c r="K9" s="39">
        <f t="shared" ca="1" si="2"/>
        <v>0.33524105328412723</v>
      </c>
      <c r="L9" s="40">
        <f t="shared" ca="1" si="3"/>
        <v>0.44050693258464924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</v>
      </c>
      <c r="E10" s="21">
        <v>8.727707999999998</v>
      </c>
      <c r="F10" s="21">
        <f t="shared" si="0"/>
        <v>2.0688026988417638</v>
      </c>
      <c r="G10" s="21">
        <v>0.6604662388417637</v>
      </c>
      <c r="H10" s="21">
        <v>0.91216282000000004</v>
      </c>
      <c r="I10" s="21">
        <v>0.49617364000000003</v>
      </c>
      <c r="J10" s="22">
        <f t="shared" si="1"/>
        <v>7.5674648927503516E-2</v>
      </c>
      <c r="K10" s="22">
        <f t="shared" si="2"/>
        <v>0.18018809277782485</v>
      </c>
      <c r="L10" s="23">
        <f t="shared" si="3"/>
        <v>0.23703848694774898</v>
      </c>
      <c r="M10" s="4"/>
    </row>
    <row r="11" spans="1:13" x14ac:dyDescent="0.25">
      <c r="A11" s="17"/>
      <c r="B11" s="18">
        <v>443</v>
      </c>
      <c r="C11" s="19" t="s">
        <v>209</v>
      </c>
      <c r="D11" s="20">
        <v>0</v>
      </c>
      <c r="E11" s="21">
        <v>9.9999999999999992E-2</v>
      </c>
      <c r="F11" s="21">
        <f t="shared" si="0"/>
        <v>9.2531999999999996E-3</v>
      </c>
      <c r="G11" s="21">
        <v>0</v>
      </c>
      <c r="H11" s="21">
        <v>0</v>
      </c>
      <c r="I11" s="21">
        <v>9.2531999999999996E-3</v>
      </c>
      <c r="J11" s="22">
        <f t="shared" si="1"/>
        <v>0</v>
      </c>
      <c r="K11" s="22">
        <f t="shared" si="2"/>
        <v>0</v>
      </c>
      <c r="L11" s="23">
        <f t="shared" si="3"/>
        <v>9.2532000000000003E-2</v>
      </c>
      <c r="M11" s="4"/>
    </row>
    <row r="12" spans="1:13" x14ac:dyDescent="0.25">
      <c r="A12" s="17"/>
      <c r="B12" s="18">
        <v>445</v>
      </c>
      <c r="C12" s="19" t="s">
        <v>211</v>
      </c>
      <c r="D12" s="20">
        <v>0</v>
      </c>
      <c r="E12" s="21">
        <v>0.59729999999999994</v>
      </c>
      <c r="F12" s="21">
        <f t="shared" si="0"/>
        <v>7.2558160618414885E-2</v>
      </c>
      <c r="G12" s="21">
        <v>1.6696920618414879E-2</v>
      </c>
      <c r="H12" s="21">
        <v>1.221656E-2</v>
      </c>
      <c r="I12" s="21">
        <v>4.3644679999999998E-2</v>
      </c>
      <c r="J12" s="22">
        <f t="shared" si="1"/>
        <v>2.7953994003708155E-2</v>
      </c>
      <c r="K12" s="22">
        <f t="shared" si="2"/>
        <v>4.8406965709718537E-2</v>
      </c>
      <c r="L12" s="23">
        <f t="shared" si="3"/>
        <v>0.1214769138095009</v>
      </c>
      <c r="M12" s="4"/>
    </row>
    <row r="13" spans="1:13" x14ac:dyDescent="0.25">
      <c r="A13" s="17"/>
      <c r="B13" s="18">
        <v>446</v>
      </c>
      <c r="C13" s="19" t="s">
        <v>212</v>
      </c>
      <c r="D13" s="20">
        <v>8.5698939999999997</v>
      </c>
      <c r="E13" s="21">
        <v>12.956421999999998</v>
      </c>
      <c r="F13" s="21">
        <f t="shared" si="0"/>
        <v>2.5915504138632577</v>
      </c>
      <c r="G13" s="21">
        <v>0.83468819386325777</v>
      </c>
      <c r="H13" s="21">
        <v>0.68990153999999992</v>
      </c>
      <c r="I13" s="21">
        <v>1.06696068</v>
      </c>
      <c r="J13" s="22">
        <f t="shared" si="1"/>
        <v>6.442273907590057E-2</v>
      </c>
      <c r="K13" s="22">
        <f t="shared" si="2"/>
        <v>0.11767058327239248</v>
      </c>
      <c r="L13" s="23">
        <f t="shared" si="3"/>
        <v>0.20002053142937595</v>
      </c>
      <c r="M13" s="4"/>
    </row>
    <row r="14" spans="1:13" x14ac:dyDescent="0.25">
      <c r="A14" s="17"/>
      <c r="B14" s="18">
        <v>447</v>
      </c>
      <c r="C14" s="19" t="s">
        <v>213</v>
      </c>
      <c r="D14" s="20">
        <v>13.059057000000001</v>
      </c>
      <c r="E14" s="21">
        <v>8.6967979999999994</v>
      </c>
      <c r="F14" s="21">
        <f t="shared" si="0"/>
        <v>3.7808155507515488</v>
      </c>
      <c r="G14" s="21">
        <v>1.9876522107515484</v>
      </c>
      <c r="H14" s="21">
        <v>1.1069394600000002</v>
      </c>
      <c r="I14" s="21">
        <v>0.68622388000000001</v>
      </c>
      <c r="J14" s="22">
        <f t="shared" si="1"/>
        <v>0.22854988821765765</v>
      </c>
      <c r="K14" s="22">
        <f t="shared" si="2"/>
        <v>0.3558311542652306</v>
      </c>
      <c r="L14" s="23">
        <f t="shared" si="3"/>
        <v>0.43473650310741369</v>
      </c>
      <c r="M14" s="4"/>
    </row>
    <row r="15" spans="1:13" x14ac:dyDescent="0.25">
      <c r="A15" s="17"/>
      <c r="B15" s="18">
        <v>448</v>
      </c>
      <c r="C15" s="19" t="s">
        <v>214</v>
      </c>
      <c r="D15" s="20">
        <v>12.915973000000001</v>
      </c>
      <c r="E15" s="21">
        <v>15.643993000000002</v>
      </c>
      <c r="F15" s="21">
        <f t="shared" si="0"/>
        <v>8.0991277278790914</v>
      </c>
      <c r="G15" s="21">
        <v>5.655822397879092</v>
      </c>
      <c r="H15" s="21">
        <v>1.3874863899999998</v>
      </c>
      <c r="I15" s="21">
        <v>1.05581894</v>
      </c>
      <c r="J15" s="22">
        <f t="shared" si="1"/>
        <v>0.36153317109507088</v>
      </c>
      <c r="K15" s="22">
        <f t="shared" si="2"/>
        <v>0.45022449114360319</v>
      </c>
      <c r="L15" s="23">
        <f t="shared" si="3"/>
        <v>0.51771486524438426</v>
      </c>
      <c r="M15" s="4"/>
    </row>
    <row r="16" spans="1:13" x14ac:dyDescent="0.25">
      <c r="A16" s="17"/>
      <c r="B16" s="18">
        <v>451</v>
      </c>
      <c r="C16" s="19" t="s">
        <v>217</v>
      </c>
      <c r="D16" s="20">
        <v>0</v>
      </c>
      <c r="E16" s="21">
        <v>9.4095000000000012E-2</v>
      </c>
      <c r="F16" s="21">
        <f t="shared" si="0"/>
        <v>1.998873E-2</v>
      </c>
      <c r="G16" s="21">
        <v>0</v>
      </c>
      <c r="H16" s="21">
        <v>1.998873E-2</v>
      </c>
      <c r="I16" s="21">
        <v>0</v>
      </c>
      <c r="J16" s="22">
        <f t="shared" si="1"/>
        <v>0</v>
      </c>
      <c r="K16" s="22">
        <f t="shared" si="2"/>
        <v>0.21243137254901959</v>
      </c>
      <c r="L16" s="23">
        <f t="shared" si="3"/>
        <v>0.21243137254901959</v>
      </c>
      <c r="M16" s="4"/>
    </row>
    <row r="17" spans="1:13" x14ac:dyDescent="0.25">
      <c r="A17" s="17"/>
      <c r="B17" s="18">
        <v>452</v>
      </c>
      <c r="C17" s="19" t="s">
        <v>218</v>
      </c>
      <c r="D17" s="20">
        <v>0</v>
      </c>
      <c r="E17" s="21">
        <v>1.2719000000000001E-2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x14ac:dyDescent="0.25">
      <c r="A18" s="17"/>
      <c r="B18" s="18">
        <v>453</v>
      </c>
      <c r="C18" s="19" t="s">
        <v>219</v>
      </c>
      <c r="D18" s="20">
        <v>0.55644800000000005</v>
      </c>
      <c r="E18" s="21">
        <v>0.55644800000000005</v>
      </c>
      <c r="F18" s="21">
        <f t="shared" si="0"/>
        <v>0</v>
      </c>
      <c r="G18" s="21">
        <v>0</v>
      </c>
      <c r="H18" s="21">
        <v>0</v>
      </c>
      <c r="I18" s="21">
        <v>0</v>
      </c>
      <c r="J18" s="22">
        <f t="shared" si="1"/>
        <v>0</v>
      </c>
      <c r="K18" s="22">
        <f t="shared" si="2"/>
        <v>0</v>
      </c>
      <c r="L18" s="23">
        <f t="shared" si="3"/>
        <v>0</v>
      </c>
      <c r="M18" s="4"/>
    </row>
    <row r="19" spans="1:13" x14ac:dyDescent="0.25">
      <c r="A19" s="17"/>
      <c r="B19" s="18">
        <v>454</v>
      </c>
      <c r="C19" s="19" t="s">
        <v>220</v>
      </c>
      <c r="D19" s="20">
        <v>0.182445</v>
      </c>
      <c r="E19" s="21">
        <v>0.54253400000000007</v>
      </c>
      <c r="F19" s="21">
        <f t="shared" si="0"/>
        <v>0.14929677780658618</v>
      </c>
      <c r="G19" s="21">
        <v>6.5622837806586176E-2</v>
      </c>
      <c r="H19" s="21">
        <v>2.9645780000000004E-2</v>
      </c>
      <c r="I19" s="21">
        <v>5.4028160000000006E-2</v>
      </c>
      <c r="J19" s="22">
        <f t="shared" si="1"/>
        <v>0.12095617566196067</v>
      </c>
      <c r="K19" s="22">
        <f t="shared" si="2"/>
        <v>0.1755993500989545</v>
      </c>
      <c r="L19" s="23">
        <f t="shared" si="3"/>
        <v>0.27518418717828957</v>
      </c>
      <c r="M19" s="4"/>
    </row>
    <row r="20" spans="1:13" x14ac:dyDescent="0.25">
      <c r="A20" s="17"/>
      <c r="B20" s="18">
        <v>456</v>
      </c>
      <c r="C20" s="19" t="s">
        <v>222</v>
      </c>
      <c r="D20" s="20">
        <v>2</v>
      </c>
      <c r="E20" s="21">
        <v>7.6400000000000003E-4</v>
      </c>
      <c r="F20" s="21">
        <f t="shared" si="0"/>
        <v>0</v>
      </c>
      <c r="G20" s="21">
        <v>0</v>
      </c>
      <c r="H20" s="21">
        <v>0</v>
      </c>
      <c r="I20" s="21">
        <v>0</v>
      </c>
      <c r="J20" s="22">
        <f t="shared" si="1"/>
        <v>0</v>
      </c>
      <c r="K20" s="22">
        <f t="shared" si="2"/>
        <v>0</v>
      </c>
      <c r="L20" s="23">
        <f t="shared" si="3"/>
        <v>0</v>
      </c>
      <c r="M20" s="4"/>
    </row>
    <row r="21" spans="1:13" x14ac:dyDescent="0.25">
      <c r="A21" s="17"/>
      <c r="B21" s="18">
        <v>457</v>
      </c>
      <c r="C21" s="19" t="s">
        <v>223</v>
      </c>
      <c r="D21" s="20">
        <v>0.10198599999999999</v>
      </c>
      <c r="E21" s="21">
        <v>6.019489000000001</v>
      </c>
      <c r="F21" s="21">
        <f t="shared" si="0"/>
        <v>3.5970919841348823</v>
      </c>
      <c r="G21" s="21">
        <v>0.34323792413488263</v>
      </c>
      <c r="H21" s="21">
        <v>2.5502886399999998</v>
      </c>
      <c r="I21" s="21">
        <v>0.70356541999999989</v>
      </c>
      <c r="J21" s="22">
        <f t="shared" si="1"/>
        <v>5.702110663129089E-2</v>
      </c>
      <c r="K21" s="22">
        <f t="shared" si="2"/>
        <v>0.48069305619378688</v>
      </c>
      <c r="L21" s="23">
        <f t="shared" si="3"/>
        <v>0.59757430973540804</v>
      </c>
      <c r="M21" s="4"/>
    </row>
    <row r="22" spans="1:13" x14ac:dyDescent="0.25">
      <c r="A22" s="17"/>
      <c r="B22" s="18">
        <v>459</v>
      </c>
      <c r="C22" s="19" t="s">
        <v>225</v>
      </c>
      <c r="D22" s="20">
        <v>0</v>
      </c>
      <c r="E22" s="21">
        <v>0.17069599999999999</v>
      </c>
      <c r="F22" s="21">
        <f t="shared" si="0"/>
        <v>0.14949509</v>
      </c>
      <c r="G22" s="21">
        <v>0</v>
      </c>
      <c r="H22" s="21">
        <v>0.14949509</v>
      </c>
      <c r="I22" s="21">
        <v>0</v>
      </c>
      <c r="J22" s="22">
        <f t="shared" si="1"/>
        <v>0</v>
      </c>
      <c r="K22" s="22">
        <f t="shared" si="2"/>
        <v>0.87579726531377422</v>
      </c>
      <c r="L22" s="23">
        <f t="shared" si="3"/>
        <v>0.87579726531377422</v>
      </c>
      <c r="M22" s="4"/>
    </row>
    <row r="23" spans="1:13" x14ac:dyDescent="0.25">
      <c r="A23" s="17"/>
      <c r="B23" s="18">
        <v>462</v>
      </c>
      <c r="C23" s="19" t="s">
        <v>228</v>
      </c>
      <c r="D23" s="20">
        <v>0</v>
      </c>
      <c r="E23" s="21">
        <v>1.218289</v>
      </c>
      <c r="F23" s="21">
        <f t="shared" si="0"/>
        <v>1.14736956605896</v>
      </c>
      <c r="G23" s="21">
        <v>1.08017897605896</v>
      </c>
      <c r="H23" s="21">
        <v>5.6216889999999999E-2</v>
      </c>
      <c r="I23" s="21">
        <v>1.0973700000000001E-2</v>
      </c>
      <c r="J23" s="22">
        <f t="shared" si="1"/>
        <v>0.8866360740833743</v>
      </c>
      <c r="K23" s="22">
        <f t="shared" si="2"/>
        <v>0.93278020737194534</v>
      </c>
      <c r="L23" s="23">
        <f t="shared" si="3"/>
        <v>0.94178767604317204</v>
      </c>
      <c r="M23" s="4"/>
    </row>
    <row r="24" spans="1:13" x14ac:dyDescent="0.25">
      <c r="A24" s="17"/>
      <c r="B24" s="18">
        <v>463</v>
      </c>
      <c r="C24" s="19" t="s">
        <v>229</v>
      </c>
      <c r="D24" s="20">
        <v>2.5647349999999998</v>
      </c>
      <c r="E24" s="21">
        <v>8.7569410000000012</v>
      </c>
      <c r="F24" s="21">
        <f t="shared" si="0"/>
        <v>6.5485877764847888</v>
      </c>
      <c r="G24" s="21">
        <v>3.5788925564847887</v>
      </c>
      <c r="H24" s="21">
        <v>0.34940561999999997</v>
      </c>
      <c r="I24" s="21">
        <v>2.6202896</v>
      </c>
      <c r="J24" s="22">
        <f t="shared" si="1"/>
        <v>0.40869209424669961</v>
      </c>
      <c r="K24" s="22">
        <f t="shared" si="2"/>
        <v>0.44859251381102005</v>
      </c>
      <c r="L24" s="23">
        <f t="shared" si="3"/>
        <v>0.7478168205638005</v>
      </c>
      <c r="M24" s="4"/>
    </row>
    <row r="25" spans="1:13" ht="15.75" thickBot="1" x14ac:dyDescent="0.3">
      <c r="A25" s="41" t="s">
        <v>232</v>
      </c>
      <c r="B25" s="58"/>
      <c r="C25" s="43"/>
      <c r="D25" s="44">
        <v>747.21298499999932</v>
      </c>
      <c r="E25" s="45">
        <v>1555.1727899999928</v>
      </c>
      <c r="F25" s="45">
        <f t="shared" si="0"/>
        <v>281.4154599854985</v>
      </c>
      <c r="G25" s="45">
        <v>104.81678222549846</v>
      </c>
      <c r="H25" s="45">
        <v>84.702666509999972</v>
      </c>
      <c r="I25" s="45">
        <v>91.8960112500001</v>
      </c>
      <c r="J25" s="46">
        <f t="shared" si="1"/>
        <v>6.7398801534779257E-2</v>
      </c>
      <c r="K25" s="46">
        <f t="shared" si="2"/>
        <v>0.12186391760075696</v>
      </c>
      <c r="L25" s="47">
        <f t="shared" si="3"/>
        <v>0.18095446486399741</v>
      </c>
      <c r="M25" s="4"/>
    </row>
    <row r="26" spans="1:13" x14ac:dyDescent="0.25">
      <c r="D26" s="5"/>
      <c r="E26" s="5"/>
      <c r="F26" s="5"/>
      <c r="G26" s="5"/>
      <c r="H26" s="5"/>
      <c r="I26" s="5"/>
      <c r="J26" s="4"/>
      <c r="K26" s="4"/>
      <c r="L26" s="4"/>
      <c r="M2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83</v>
      </c>
      <c r="B1" s="51" t="s">
        <v>50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1270</v>
      </c>
      <c r="N2" s="72" t="s">
        <v>1279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1221.5727770000003</v>
      </c>
      <c r="E6" s="14">
        <f ca="1">SUM(E7:OFFSET(E7,50,0))</f>
        <v>2462.6476419999995</v>
      </c>
      <c r="F6" s="14">
        <f ca="1">SUM(F7:OFFSET(F7,50,0))</f>
        <v>420.45038236202862</v>
      </c>
      <c r="G6" s="14">
        <f ca="1">SUM(G7:OFFSET(G7,50,0))</f>
        <v>175.76832112202857</v>
      </c>
      <c r="H6" s="14">
        <f ca="1">SUM(H7:OFFSET(H7,50,0))</f>
        <v>131.85712085</v>
      </c>
      <c r="I6" s="14">
        <f ca="1">SUM(I7:OFFSET(I7,50,0))</f>
        <v>112.82494038999998</v>
      </c>
      <c r="J6" s="15">
        <f ca="1">IFERROR(G6/E6,0)</f>
        <v>7.1373719132340502E-2</v>
      </c>
      <c r="K6" s="15">
        <f ca="1">IFERROR(SUM(G6,H6)/E6,0)</f>
        <v>0.12491654783475055</v>
      </c>
      <c r="L6" s="16">
        <f ca="1">IFERROR(SUM(G6,H6,I6)/E6,0)</f>
        <v>0.17073103565094946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30.876988999999998</v>
      </c>
      <c r="E7" s="21">
        <v>378.09031100000016</v>
      </c>
      <c r="F7" s="21">
        <f t="shared" ref="F7:F30" si="0">SUM(G7,H7,I7)</f>
        <v>16.351930994683311</v>
      </c>
      <c r="G7" s="21">
        <v>5.6921623446833109</v>
      </c>
      <c r="H7" s="21">
        <v>7.5473736000000002</v>
      </c>
      <c r="I7" s="21">
        <v>3.1123950499999999</v>
      </c>
      <c r="J7" s="22">
        <f t="shared" ref="J7:J30" si="1">IFERROR(G7/E7,0)</f>
        <v>1.5055033623126378E-2</v>
      </c>
      <c r="K7" s="22">
        <f t="shared" ref="K7:K30" si="2">IFERROR(SUM(G7,H7)/E7,0)</f>
        <v>3.5016861208811312E-2</v>
      </c>
      <c r="L7" s="23">
        <f t="shared" ref="L7:L30" si="3">IFERROR(SUM(G7,H7,I7)/E7,0)</f>
        <v>4.3248743802597217E-2</v>
      </c>
      <c r="M7" s="4"/>
      <c r="N7" t="s">
        <v>272</v>
      </c>
      <c r="O7" s="5">
        <v>6.7809141657247158</v>
      </c>
      <c r="P7" s="71">
        <v>0.40057522442626026</v>
      </c>
    </row>
    <row r="8" spans="1:16" x14ac:dyDescent="0.25">
      <c r="A8" s="17"/>
      <c r="B8" s="55">
        <v>2</v>
      </c>
      <c r="C8" s="19" t="s">
        <v>250</v>
      </c>
      <c r="D8" s="20">
        <v>70.599208999999959</v>
      </c>
      <c r="E8" s="21">
        <v>128.72558299999994</v>
      </c>
      <c r="F8" s="21">
        <f t="shared" si="0"/>
        <v>29.336747321855213</v>
      </c>
      <c r="G8" s="21">
        <v>6.5341957218552125</v>
      </c>
      <c r="H8" s="21">
        <v>13.526910090000003</v>
      </c>
      <c r="I8" s="21">
        <v>9.2756415100000016</v>
      </c>
      <c r="J8" s="22">
        <f t="shared" si="1"/>
        <v>5.0760661319787653E-2</v>
      </c>
      <c r="K8" s="22">
        <f t="shared" si="2"/>
        <v>0.15584396935188263</v>
      </c>
      <c r="L8" s="23">
        <f t="shared" si="3"/>
        <v>0.22790145236207807</v>
      </c>
      <c r="M8" s="4"/>
      <c r="N8" t="s">
        <v>260</v>
      </c>
      <c r="O8" s="5">
        <v>26.010790959411338</v>
      </c>
      <c r="P8" s="71">
        <v>0.32525952237587241</v>
      </c>
    </row>
    <row r="9" spans="1:16" x14ac:dyDescent="0.25">
      <c r="A9" s="17"/>
      <c r="B9" s="55">
        <v>3</v>
      </c>
      <c r="C9" s="19" t="s">
        <v>251</v>
      </c>
      <c r="D9" s="20">
        <v>19.565870000000007</v>
      </c>
      <c r="E9" s="21">
        <v>88.644807</v>
      </c>
      <c r="F9" s="21">
        <f t="shared" si="0"/>
        <v>23.60315593583282</v>
      </c>
      <c r="G9" s="21">
        <v>10.247527885832824</v>
      </c>
      <c r="H9" s="21">
        <v>5.758616</v>
      </c>
      <c r="I9" s="21">
        <v>7.5970120499999965</v>
      </c>
      <c r="J9" s="22">
        <f t="shared" si="1"/>
        <v>0.11560212304182493</v>
      </c>
      <c r="K9" s="22">
        <f t="shared" si="2"/>
        <v>0.18056493580986446</v>
      </c>
      <c r="L9" s="23">
        <f t="shared" si="3"/>
        <v>0.26626665153473478</v>
      </c>
      <c r="M9" s="4"/>
      <c r="N9" t="s">
        <v>263</v>
      </c>
      <c r="O9" s="5">
        <v>28.647954022647841</v>
      </c>
      <c r="P9" s="71">
        <v>0.32197888783300815</v>
      </c>
    </row>
    <row r="10" spans="1:16" x14ac:dyDescent="0.25">
      <c r="A10" s="17"/>
      <c r="B10" s="55">
        <v>4</v>
      </c>
      <c r="C10" s="19" t="s">
        <v>252</v>
      </c>
      <c r="D10" s="20">
        <v>48.274793000000003</v>
      </c>
      <c r="E10" s="21">
        <v>59.438651999999983</v>
      </c>
      <c r="F10" s="21">
        <f t="shared" si="0"/>
        <v>9.9631220736871615</v>
      </c>
      <c r="G10" s="21">
        <v>3.6923476136871614</v>
      </c>
      <c r="H10" s="21">
        <v>3.1899404900000001</v>
      </c>
      <c r="I10" s="21">
        <v>3.0808339700000005</v>
      </c>
      <c r="J10" s="22">
        <f t="shared" si="1"/>
        <v>6.2120312110832569E-2</v>
      </c>
      <c r="K10" s="22">
        <f t="shared" si="2"/>
        <v>0.11578809195886816</v>
      </c>
      <c r="L10" s="23">
        <f t="shared" si="3"/>
        <v>0.16762025615397813</v>
      </c>
      <c r="M10" s="4"/>
      <c r="N10" t="s">
        <v>264</v>
      </c>
      <c r="O10" s="5">
        <v>17.659619385651581</v>
      </c>
      <c r="P10" s="71">
        <v>0.32177665109967035</v>
      </c>
    </row>
    <row r="11" spans="1:16" x14ac:dyDescent="0.25">
      <c r="A11" s="17"/>
      <c r="B11" s="55">
        <v>5</v>
      </c>
      <c r="C11" s="19" t="s">
        <v>253</v>
      </c>
      <c r="D11" s="20">
        <v>69.898272000000006</v>
      </c>
      <c r="E11" s="21">
        <v>72.845937000000035</v>
      </c>
      <c r="F11" s="21">
        <f t="shared" si="0"/>
        <v>18.005171985466742</v>
      </c>
      <c r="G11" s="21">
        <v>8.4087788854667451</v>
      </c>
      <c r="H11" s="21">
        <v>6.6160877099999968</v>
      </c>
      <c r="I11" s="21">
        <v>2.9803053899999985</v>
      </c>
      <c r="J11" s="22">
        <f t="shared" si="1"/>
        <v>0.11543236633042062</v>
      </c>
      <c r="K11" s="22">
        <f t="shared" si="2"/>
        <v>0.20625538244455191</v>
      </c>
      <c r="L11" s="23">
        <f t="shared" si="3"/>
        <v>0.24716782743101695</v>
      </c>
      <c r="M11" s="4"/>
      <c r="N11" t="s">
        <v>261</v>
      </c>
      <c r="O11" s="5">
        <v>32.324067290848816</v>
      </c>
      <c r="P11" s="71">
        <v>0.31670097512470896</v>
      </c>
    </row>
    <row r="12" spans="1:16" x14ac:dyDescent="0.25">
      <c r="A12" s="17"/>
      <c r="B12" s="55">
        <v>6</v>
      </c>
      <c r="C12" s="19" t="s">
        <v>254</v>
      </c>
      <c r="D12" s="20">
        <v>54.126863000000029</v>
      </c>
      <c r="E12" s="21">
        <v>295.74032499999993</v>
      </c>
      <c r="F12" s="21">
        <f t="shared" si="0"/>
        <v>30.968628689961132</v>
      </c>
      <c r="G12" s="21">
        <v>9.4734331599611323</v>
      </c>
      <c r="H12" s="21">
        <v>11.285497539999998</v>
      </c>
      <c r="I12" s="21">
        <v>10.209697990000002</v>
      </c>
      <c r="J12" s="22">
        <f t="shared" si="1"/>
        <v>3.2032943630399859E-2</v>
      </c>
      <c r="K12" s="22">
        <f t="shared" si="2"/>
        <v>7.0193101667691535E-2</v>
      </c>
      <c r="L12" s="23">
        <f t="shared" si="3"/>
        <v>0.10471561052744884</v>
      </c>
      <c r="M12" s="4"/>
      <c r="N12" t="s">
        <v>262</v>
      </c>
      <c r="O12" s="5">
        <v>10.971394065994499</v>
      </c>
      <c r="P12" s="71">
        <v>0.30912366001198405</v>
      </c>
    </row>
    <row r="13" spans="1:16" x14ac:dyDescent="0.25">
      <c r="A13" s="17"/>
      <c r="B13" s="55">
        <v>8</v>
      </c>
      <c r="C13" s="19" t="s">
        <v>256</v>
      </c>
      <c r="D13" s="20">
        <v>268.58672300000006</v>
      </c>
      <c r="E13" s="21">
        <v>296.52667899999983</v>
      </c>
      <c r="F13" s="21">
        <f t="shared" si="0"/>
        <v>45.108452483473243</v>
      </c>
      <c r="G13" s="21">
        <v>17.55961786347325</v>
      </c>
      <c r="H13" s="21">
        <v>12.208284760000003</v>
      </c>
      <c r="I13" s="21">
        <v>15.340549859999991</v>
      </c>
      <c r="J13" s="22">
        <f t="shared" si="1"/>
        <v>5.9217666088902776E-2</v>
      </c>
      <c r="K13" s="22">
        <f t="shared" si="2"/>
        <v>0.10038861502736242</v>
      </c>
      <c r="L13" s="23">
        <f t="shared" si="3"/>
        <v>0.15212274536509166</v>
      </c>
      <c r="M13" s="4"/>
      <c r="N13" t="s">
        <v>257</v>
      </c>
      <c r="O13" s="5">
        <v>30.659613404048383</v>
      </c>
      <c r="P13" s="71">
        <v>0.28961803277227494</v>
      </c>
    </row>
    <row r="14" spans="1:16" x14ac:dyDescent="0.25">
      <c r="A14" s="17"/>
      <c r="B14" s="55">
        <v>9</v>
      </c>
      <c r="C14" s="19" t="s">
        <v>257</v>
      </c>
      <c r="D14" s="20">
        <v>54.724204999999969</v>
      </c>
      <c r="E14" s="21">
        <v>105.86223899999993</v>
      </c>
      <c r="F14" s="21">
        <f t="shared" si="0"/>
        <v>30.659613404048383</v>
      </c>
      <c r="G14" s="21">
        <v>14.242790264048381</v>
      </c>
      <c r="H14" s="21">
        <v>7.0034460700000007</v>
      </c>
      <c r="I14" s="21">
        <v>9.4133770699999992</v>
      </c>
      <c r="J14" s="22">
        <f t="shared" si="1"/>
        <v>0.13454079942564212</v>
      </c>
      <c r="K14" s="22">
        <f t="shared" si="2"/>
        <v>0.20069702412064416</v>
      </c>
      <c r="L14" s="23">
        <f t="shared" si="3"/>
        <v>0.28961803277227494</v>
      </c>
      <c r="M14" s="4"/>
      <c r="N14" t="s">
        <v>271</v>
      </c>
      <c r="O14" s="5">
        <v>2.92851707183614</v>
      </c>
      <c r="P14" s="71">
        <v>0.28905944954716983</v>
      </c>
    </row>
    <row r="15" spans="1:16" x14ac:dyDescent="0.25">
      <c r="A15" s="17"/>
      <c r="B15" s="55">
        <v>10</v>
      </c>
      <c r="C15" s="19" t="s">
        <v>258</v>
      </c>
      <c r="D15" s="20">
        <v>58.34689700000002</v>
      </c>
      <c r="E15" s="21">
        <v>80.917830000000038</v>
      </c>
      <c r="F15" s="21">
        <f t="shared" si="0"/>
        <v>19.81306168169246</v>
      </c>
      <c r="G15" s="21">
        <v>9.6565571216924582</v>
      </c>
      <c r="H15" s="21">
        <v>5.03806595</v>
      </c>
      <c r="I15" s="21">
        <v>5.1184386100000001</v>
      </c>
      <c r="J15" s="22">
        <f t="shared" si="1"/>
        <v>0.11933781617342498</v>
      </c>
      <c r="K15" s="22">
        <f t="shared" si="2"/>
        <v>0.18159932207391685</v>
      </c>
      <c r="L15" s="23">
        <f t="shared" si="3"/>
        <v>0.24485409064593613</v>
      </c>
      <c r="M15" s="4"/>
      <c r="N15" t="s">
        <v>251</v>
      </c>
      <c r="O15" s="5">
        <v>23.60315593583282</v>
      </c>
      <c r="P15" s="71">
        <v>0.26626665153473478</v>
      </c>
    </row>
    <row r="16" spans="1:16" x14ac:dyDescent="0.25">
      <c r="A16" s="17"/>
      <c r="B16" s="55">
        <v>11</v>
      </c>
      <c r="C16" s="19" t="s">
        <v>259</v>
      </c>
      <c r="D16" s="20">
        <v>36.362515000000009</v>
      </c>
      <c r="E16" s="21">
        <v>35.468851000000015</v>
      </c>
      <c r="F16" s="21">
        <f t="shared" si="0"/>
        <v>2.7925118809337239</v>
      </c>
      <c r="G16" s="21">
        <v>1.4754158809337241</v>
      </c>
      <c r="H16" s="21">
        <v>0.62498019999999999</v>
      </c>
      <c r="I16" s="21">
        <v>0.69211579999999995</v>
      </c>
      <c r="J16" s="22">
        <f t="shared" si="1"/>
        <v>4.1597509909010684E-2</v>
      </c>
      <c r="K16" s="22">
        <f t="shared" si="2"/>
        <v>5.9218046869737147E-2</v>
      </c>
      <c r="L16" s="23">
        <f t="shared" si="3"/>
        <v>7.8731388308398334E-2</v>
      </c>
      <c r="M16" s="4"/>
      <c r="N16" t="s">
        <v>253</v>
      </c>
      <c r="O16" s="5">
        <v>18.005171985466742</v>
      </c>
      <c r="P16" s="71">
        <v>0.24716782743101695</v>
      </c>
    </row>
    <row r="17" spans="1:16" x14ac:dyDescent="0.25">
      <c r="A17" s="17"/>
      <c r="B17" s="55">
        <v>12</v>
      </c>
      <c r="C17" s="19" t="s">
        <v>260</v>
      </c>
      <c r="D17" s="20">
        <v>41.670349999999999</v>
      </c>
      <c r="E17" s="21">
        <v>79.969344999999933</v>
      </c>
      <c r="F17" s="21">
        <f t="shared" si="0"/>
        <v>26.010790959411338</v>
      </c>
      <c r="G17" s="21">
        <v>3.7046667594113387</v>
      </c>
      <c r="H17" s="21">
        <v>20.452067419999999</v>
      </c>
      <c r="I17" s="21">
        <v>1.8540567800000005</v>
      </c>
      <c r="J17" s="22">
        <f t="shared" si="1"/>
        <v>4.6326086069747627E-2</v>
      </c>
      <c r="K17" s="22">
        <f t="shared" si="2"/>
        <v>0.30207492857933699</v>
      </c>
      <c r="L17" s="23">
        <f t="shared" si="3"/>
        <v>0.32525952237587241</v>
      </c>
      <c r="M17" s="4"/>
      <c r="N17" t="s">
        <v>258</v>
      </c>
      <c r="O17" s="5">
        <v>19.81306168169246</v>
      </c>
      <c r="P17" s="71">
        <v>0.24485409064593613</v>
      </c>
    </row>
    <row r="18" spans="1:16" x14ac:dyDescent="0.25">
      <c r="A18" s="17"/>
      <c r="B18" s="55">
        <v>13</v>
      </c>
      <c r="C18" s="19" t="s">
        <v>261</v>
      </c>
      <c r="D18" s="20">
        <v>46.398987999999981</v>
      </c>
      <c r="E18" s="21">
        <v>102.06494400000001</v>
      </c>
      <c r="F18" s="21">
        <f t="shared" si="0"/>
        <v>32.324067290848816</v>
      </c>
      <c r="G18" s="21">
        <v>14.722166880848818</v>
      </c>
      <c r="H18" s="21">
        <v>10.484707179999997</v>
      </c>
      <c r="I18" s="21">
        <v>7.1171932300000007</v>
      </c>
      <c r="J18" s="22">
        <f t="shared" si="1"/>
        <v>0.14424312897138136</v>
      </c>
      <c r="K18" s="22">
        <f t="shared" si="2"/>
        <v>0.24696896968707308</v>
      </c>
      <c r="L18" s="23">
        <f t="shared" si="3"/>
        <v>0.31670097512470896</v>
      </c>
      <c r="M18" s="4"/>
      <c r="N18" t="s">
        <v>250</v>
      </c>
      <c r="O18" s="5">
        <v>29.336747321855213</v>
      </c>
      <c r="P18" s="71">
        <v>0.22790145236207807</v>
      </c>
    </row>
    <row r="19" spans="1:16" x14ac:dyDescent="0.25">
      <c r="A19" s="17"/>
      <c r="B19" s="55">
        <v>14</v>
      </c>
      <c r="C19" s="19" t="s">
        <v>262</v>
      </c>
      <c r="D19" s="20">
        <v>26.494792000000004</v>
      </c>
      <c r="E19" s="21">
        <v>35.491926000000007</v>
      </c>
      <c r="F19" s="21">
        <f t="shared" si="0"/>
        <v>10.971394065994499</v>
      </c>
      <c r="G19" s="21">
        <v>3.1988318359944969</v>
      </c>
      <c r="H19" s="21">
        <v>3.4205389800000008</v>
      </c>
      <c r="I19" s="21">
        <v>4.3520232500000002</v>
      </c>
      <c r="J19" s="22">
        <f t="shared" si="1"/>
        <v>9.0128437549275187E-2</v>
      </c>
      <c r="K19" s="22">
        <f t="shared" si="2"/>
        <v>0.18650356748727856</v>
      </c>
      <c r="L19" s="23">
        <f t="shared" si="3"/>
        <v>0.30912366001198405</v>
      </c>
      <c r="M19" s="4"/>
      <c r="N19" t="s">
        <v>273</v>
      </c>
      <c r="O19" s="5">
        <v>3.2711305645664117</v>
      </c>
      <c r="P19" s="71">
        <v>0.20285747642388591</v>
      </c>
    </row>
    <row r="20" spans="1:16" x14ac:dyDescent="0.25">
      <c r="A20" s="17"/>
      <c r="B20" s="55">
        <v>15</v>
      </c>
      <c r="C20" s="19" t="s">
        <v>263</v>
      </c>
      <c r="D20" s="20">
        <v>45.952889000000027</v>
      </c>
      <c r="E20" s="21">
        <v>88.974635000000006</v>
      </c>
      <c r="F20" s="21">
        <f t="shared" si="0"/>
        <v>28.647954022647841</v>
      </c>
      <c r="G20" s="21">
        <v>16.33047211264784</v>
      </c>
      <c r="H20" s="21">
        <v>4.4336817699999997</v>
      </c>
      <c r="I20" s="21">
        <v>7.8838001400000008</v>
      </c>
      <c r="J20" s="22">
        <f t="shared" si="1"/>
        <v>0.18354075982045712</v>
      </c>
      <c r="K20" s="22">
        <f t="shared" si="2"/>
        <v>0.23337161071408541</v>
      </c>
      <c r="L20" s="23">
        <f t="shared" si="3"/>
        <v>0.32197888783300815</v>
      </c>
      <c r="M20" s="4"/>
      <c r="N20" t="s">
        <v>268</v>
      </c>
      <c r="O20" s="5">
        <v>35.433661815041773</v>
      </c>
      <c r="P20" s="71">
        <v>0.18229096407077261</v>
      </c>
    </row>
    <row r="21" spans="1:16" x14ac:dyDescent="0.25">
      <c r="A21" s="17"/>
      <c r="B21" s="55">
        <v>16</v>
      </c>
      <c r="C21" s="19" t="s">
        <v>264</v>
      </c>
      <c r="D21" s="20">
        <v>54.334340000000012</v>
      </c>
      <c r="E21" s="21">
        <v>54.881606000000019</v>
      </c>
      <c r="F21" s="21">
        <f t="shared" si="0"/>
        <v>17.659619385651581</v>
      </c>
      <c r="G21" s="21">
        <v>12.58754658565158</v>
      </c>
      <c r="H21" s="21">
        <v>2.0302670700000003</v>
      </c>
      <c r="I21" s="21">
        <v>3.0418057300000001</v>
      </c>
      <c r="J21" s="22">
        <f t="shared" si="1"/>
        <v>0.22935820401559634</v>
      </c>
      <c r="K21" s="22">
        <f t="shared" si="2"/>
        <v>0.26635178379531343</v>
      </c>
      <c r="L21" s="23">
        <f t="shared" si="3"/>
        <v>0.32177665109967035</v>
      </c>
      <c r="M21" s="4"/>
      <c r="N21" t="s">
        <v>252</v>
      </c>
      <c r="O21" s="5">
        <v>9.9631220736871615</v>
      </c>
      <c r="P21" s="71">
        <v>0.16762025615397813</v>
      </c>
    </row>
    <row r="22" spans="1:16" x14ac:dyDescent="0.25">
      <c r="A22" s="17"/>
      <c r="B22" s="55">
        <v>17</v>
      </c>
      <c r="C22" s="19" t="s">
        <v>265</v>
      </c>
      <c r="D22" s="20">
        <v>1.7089569999999998</v>
      </c>
      <c r="E22" s="21">
        <v>3.2710159999999999</v>
      </c>
      <c r="F22" s="21">
        <f t="shared" si="0"/>
        <v>0.525748778029971</v>
      </c>
      <c r="G22" s="21">
        <v>0.14328793802997097</v>
      </c>
      <c r="H22" s="21">
        <v>5.7731780000000003E-2</v>
      </c>
      <c r="I22" s="21">
        <v>0.32472905999999996</v>
      </c>
      <c r="J22" s="22">
        <f t="shared" si="1"/>
        <v>4.380533082992287E-2</v>
      </c>
      <c r="K22" s="22">
        <f t="shared" si="2"/>
        <v>6.1454825665778152E-2</v>
      </c>
      <c r="L22" s="23">
        <f t="shared" si="3"/>
        <v>0.16072950362516447</v>
      </c>
      <c r="M22" s="4"/>
      <c r="N22" t="s">
        <v>265</v>
      </c>
      <c r="O22" s="5">
        <v>0.525748778029971</v>
      </c>
      <c r="P22" s="71">
        <v>0.16072950362516447</v>
      </c>
    </row>
    <row r="23" spans="1:16" x14ac:dyDescent="0.25">
      <c r="A23" s="17"/>
      <c r="B23" s="55">
        <v>18</v>
      </c>
      <c r="C23" s="19" t="s">
        <v>266</v>
      </c>
      <c r="D23" s="20">
        <v>16.331448999999999</v>
      </c>
      <c r="E23" s="21">
        <v>12.903311999999998</v>
      </c>
      <c r="F23" s="21">
        <f t="shared" si="0"/>
        <v>2.0733256308596335</v>
      </c>
      <c r="G23" s="21">
        <v>0.72063332085963339</v>
      </c>
      <c r="H23" s="21">
        <v>0.53109032999999994</v>
      </c>
      <c r="I23" s="21">
        <v>0.82160198000000007</v>
      </c>
      <c r="J23" s="22">
        <f t="shared" si="1"/>
        <v>5.584870929724349E-2</v>
      </c>
      <c r="K23" s="22">
        <f t="shared" si="2"/>
        <v>9.7007934928616285E-2</v>
      </c>
      <c r="L23" s="23">
        <f t="shared" si="3"/>
        <v>0.16068166303811252</v>
      </c>
      <c r="M23" s="4"/>
      <c r="N23" t="s">
        <v>266</v>
      </c>
      <c r="O23" s="5">
        <v>2.0733256308596335</v>
      </c>
      <c r="P23" s="71">
        <v>0.16068166303811252</v>
      </c>
    </row>
    <row r="24" spans="1:16" x14ac:dyDescent="0.25">
      <c r="A24" s="17"/>
      <c r="B24" s="55">
        <v>19</v>
      </c>
      <c r="C24" s="19" t="s">
        <v>267</v>
      </c>
      <c r="D24" s="20">
        <v>15.822271000000002</v>
      </c>
      <c r="E24" s="21">
        <v>12.590629000000005</v>
      </c>
      <c r="F24" s="21">
        <f t="shared" si="0"/>
        <v>1.3447252190346028</v>
      </c>
      <c r="G24" s="21">
        <v>8.5400979034602642E-2</v>
      </c>
      <c r="H24" s="21">
        <v>0.59684577999999999</v>
      </c>
      <c r="I24" s="21">
        <v>0.6624784600000001</v>
      </c>
      <c r="J24" s="22">
        <f t="shared" si="1"/>
        <v>6.782900126324317E-3</v>
      </c>
      <c r="K24" s="22">
        <f t="shared" si="2"/>
        <v>5.4186868585723746E-2</v>
      </c>
      <c r="L24" s="23">
        <f t="shared" si="3"/>
        <v>0.10680365683355472</v>
      </c>
      <c r="M24" s="4"/>
      <c r="N24" t="s">
        <v>256</v>
      </c>
      <c r="O24" s="5">
        <v>45.108452483473243</v>
      </c>
      <c r="P24" s="71">
        <v>0.15212274536509166</v>
      </c>
    </row>
    <row r="25" spans="1:16" x14ac:dyDescent="0.25">
      <c r="A25" s="17"/>
      <c r="B25" s="55">
        <v>20</v>
      </c>
      <c r="C25" s="19" t="s">
        <v>268</v>
      </c>
      <c r="D25" s="20">
        <v>73.195080000000019</v>
      </c>
      <c r="E25" s="21">
        <v>194.379694</v>
      </c>
      <c r="F25" s="21">
        <f t="shared" si="0"/>
        <v>35.433661815041773</v>
      </c>
      <c r="G25" s="21">
        <v>16.246160965041781</v>
      </c>
      <c r="H25" s="21">
        <v>8.516708539999998</v>
      </c>
      <c r="I25" s="21">
        <v>10.67079231</v>
      </c>
      <c r="J25" s="22">
        <f t="shared" si="1"/>
        <v>8.3579517133316308E-2</v>
      </c>
      <c r="K25" s="22">
        <f t="shared" si="2"/>
        <v>0.12739432291236027</v>
      </c>
      <c r="L25" s="23">
        <f t="shared" si="3"/>
        <v>0.18229096407077261</v>
      </c>
      <c r="M25" s="4"/>
      <c r="N25" t="s">
        <v>269</v>
      </c>
      <c r="O25" s="5">
        <v>23.041360504748809</v>
      </c>
      <c r="P25" s="71">
        <v>0.13151087059661121</v>
      </c>
    </row>
    <row r="26" spans="1:16" x14ac:dyDescent="0.25">
      <c r="A26" s="17"/>
      <c r="B26" s="55">
        <v>21</v>
      </c>
      <c r="C26" s="19" t="s">
        <v>269</v>
      </c>
      <c r="D26" s="20">
        <v>122.54704700000003</v>
      </c>
      <c r="E26" s="21">
        <v>175.20498799999993</v>
      </c>
      <c r="F26" s="21">
        <f t="shared" si="0"/>
        <v>23.041360504748809</v>
      </c>
      <c r="G26" s="21">
        <v>12.644993994748802</v>
      </c>
      <c r="H26" s="21">
        <v>5.0808094999999991</v>
      </c>
      <c r="I26" s="21">
        <v>5.3155570100000045</v>
      </c>
      <c r="J26" s="22">
        <f t="shared" si="1"/>
        <v>7.2172568481605137E-2</v>
      </c>
      <c r="K26" s="22">
        <f t="shared" si="2"/>
        <v>0.10117179708804186</v>
      </c>
      <c r="L26" s="23">
        <f t="shared" si="3"/>
        <v>0.13151087059661121</v>
      </c>
      <c r="M26" s="4"/>
      <c r="N26" t="s">
        <v>267</v>
      </c>
      <c r="O26" s="5">
        <v>1.3447252190346028</v>
      </c>
      <c r="P26" s="71">
        <v>0.10680365683355472</v>
      </c>
    </row>
    <row r="27" spans="1:16" x14ac:dyDescent="0.25">
      <c r="A27" s="17"/>
      <c r="B27" s="55">
        <v>22</v>
      </c>
      <c r="C27" s="19" t="s">
        <v>270</v>
      </c>
      <c r="D27" s="20">
        <v>11.066267999999996</v>
      </c>
      <c r="E27" s="21">
        <v>117.46993300000001</v>
      </c>
      <c r="F27" s="21">
        <f t="shared" si="0"/>
        <v>2.8347764359982373</v>
      </c>
      <c r="G27" s="21">
        <v>1.2122189359982372</v>
      </c>
      <c r="H27" s="21">
        <v>0.93506993000000005</v>
      </c>
      <c r="I27" s="21">
        <v>0.68748757000000005</v>
      </c>
      <c r="J27" s="22">
        <f t="shared" si="1"/>
        <v>1.0319397526158776E-2</v>
      </c>
      <c r="K27" s="22">
        <f t="shared" si="2"/>
        <v>1.8279476383103385E-2</v>
      </c>
      <c r="L27" s="23">
        <f t="shared" si="3"/>
        <v>2.4131932006790511E-2</v>
      </c>
      <c r="M27" s="4"/>
      <c r="N27" t="s">
        <v>254</v>
      </c>
      <c r="O27" s="5">
        <v>30.968628689961132</v>
      </c>
      <c r="P27" s="71">
        <v>0.10471561052744884</v>
      </c>
    </row>
    <row r="28" spans="1:16" x14ac:dyDescent="0.25">
      <c r="A28" s="17"/>
      <c r="B28" s="55">
        <v>23</v>
      </c>
      <c r="C28" s="19" t="s">
        <v>271</v>
      </c>
      <c r="D28" s="20">
        <v>29.567151000000003</v>
      </c>
      <c r="E28" s="21">
        <v>10.131193</v>
      </c>
      <c r="F28" s="21">
        <f t="shared" si="0"/>
        <v>2.92851707183614</v>
      </c>
      <c r="G28" s="21">
        <v>0.85810409183613956</v>
      </c>
      <c r="H28" s="21">
        <v>0.73736096000000007</v>
      </c>
      <c r="I28" s="21">
        <v>1.33305202</v>
      </c>
      <c r="J28" s="22">
        <f t="shared" si="1"/>
        <v>8.4699214775213499E-2</v>
      </c>
      <c r="K28" s="22">
        <f t="shared" si="2"/>
        <v>0.15748047163213058</v>
      </c>
      <c r="L28" s="23">
        <f t="shared" si="3"/>
        <v>0.28905944954716983</v>
      </c>
      <c r="M28" s="4"/>
      <c r="N28" t="s">
        <v>259</v>
      </c>
      <c r="O28" s="5">
        <v>2.7925118809337239</v>
      </c>
      <c r="P28" s="71">
        <v>7.8731388308398334E-2</v>
      </c>
    </row>
    <row r="29" spans="1:16" x14ac:dyDescent="0.25">
      <c r="A29" s="17"/>
      <c r="B29" s="55">
        <v>24</v>
      </c>
      <c r="C29" s="19" t="s">
        <v>272</v>
      </c>
      <c r="D29" s="20">
        <v>9.9739760000000004</v>
      </c>
      <c r="E29" s="21">
        <v>16.927941999999998</v>
      </c>
      <c r="F29" s="21">
        <f t="shared" si="0"/>
        <v>6.7809141657247158</v>
      </c>
      <c r="G29" s="21">
        <v>4.2583197057247162</v>
      </c>
      <c r="H29" s="21">
        <v>1.32065349</v>
      </c>
      <c r="I29" s="21">
        <v>1.2019409700000001</v>
      </c>
      <c r="J29" s="22">
        <f t="shared" si="1"/>
        <v>0.25155566493107767</v>
      </c>
      <c r="K29" s="22">
        <f t="shared" si="2"/>
        <v>0.32957185201394928</v>
      </c>
      <c r="L29" s="23">
        <f t="shared" si="3"/>
        <v>0.40057522442626026</v>
      </c>
      <c r="M29" s="4"/>
      <c r="N29" t="s">
        <v>249</v>
      </c>
      <c r="O29" s="5">
        <v>16.351930994683311</v>
      </c>
      <c r="P29" s="71">
        <v>4.3248743802597217E-2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15.146883000000006</v>
      </c>
      <c r="E30" s="28">
        <v>16.125264999999995</v>
      </c>
      <c r="F30" s="28">
        <f t="shared" si="0"/>
        <v>3.2711305645664117</v>
      </c>
      <c r="G30" s="28">
        <v>2.072690274566412</v>
      </c>
      <c r="H30" s="28">
        <v>0.46038570999999995</v>
      </c>
      <c r="I30" s="28">
        <v>0.7380545799999999</v>
      </c>
      <c r="J30" s="29">
        <f t="shared" si="1"/>
        <v>0.12853681936801736</v>
      </c>
      <c r="K30" s="29">
        <f t="shared" si="2"/>
        <v>0.15708740194759047</v>
      </c>
      <c r="L30" s="30">
        <f t="shared" si="3"/>
        <v>0.20285747642388591</v>
      </c>
      <c r="M30" s="4"/>
      <c r="N30" t="s">
        <v>270</v>
      </c>
      <c r="O30" s="5">
        <v>2.8347764359982373</v>
      </c>
      <c r="P30" s="71">
        <v>2.4131932006790511E-2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42578125" customWidth="1"/>
    <col min="6" max="6" width="13.5703125" customWidth="1"/>
    <col min="7" max="9" width="0" hidden="1" customWidth="1"/>
  </cols>
  <sheetData>
    <row r="1" spans="1:13" ht="15.75" x14ac:dyDescent="0.25">
      <c r="A1" s="50">
        <v>83</v>
      </c>
      <c r="B1" s="49" t="s">
        <v>50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1271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1221.5727770000003</v>
      </c>
      <c r="E6" s="14">
        <v>2462.6476419999995</v>
      </c>
      <c r="F6" s="14">
        <v>420.45038236202862</v>
      </c>
      <c r="G6" s="14">
        <v>175.76832112202857</v>
      </c>
      <c r="H6" s="14">
        <v>131.85712085</v>
      </c>
      <c r="I6" s="14">
        <v>112.82494038999998</v>
      </c>
      <c r="J6" s="15">
        <v>7.1373719132340502E-2</v>
      </c>
      <c r="K6" s="15">
        <v>0.12491654783475055</v>
      </c>
      <c r="L6" s="16">
        <v>0.17073103565094946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178.82441400000002</v>
      </c>
      <c r="E7" s="38">
        <f ca="1">SUM(E8:OFFSET(E6,MATCH("PROYECTOS",$A$8:$A$50,0),0))</f>
        <v>712.64918899999998</v>
      </c>
      <c r="F7" s="38">
        <f ca="1">SUM(F8:OFFSET(F6,MATCH("PROYECTOS",$A$8:$A$50,0),0))</f>
        <v>67.696240127104332</v>
      </c>
      <c r="G7" s="38">
        <f ca="1">SUM(G8:OFFSET(G6,MATCH("PROYECTOS",$A$8:$A$50,0),0))</f>
        <v>34.999129137104319</v>
      </c>
      <c r="H7" s="38">
        <f ca="1">SUM(H8:OFFSET(H6,MATCH("PROYECTOS",$A$8:$A$50,0),0))</f>
        <v>29.51479054</v>
      </c>
      <c r="I7" s="38">
        <f ca="1">SUM(I8:OFFSET(I6,MATCH("PROYECTOS",$A$8:$A$50,0),0))</f>
        <v>3.1823204499999997</v>
      </c>
      <c r="J7" s="39">
        <f ca="1">IFERROR(G7/E7,0)</f>
        <v>4.9111301433199722E-2</v>
      </c>
      <c r="K7" s="39">
        <f ca="1">IFERROR(SUM(G7,H7)/E7,0)</f>
        <v>9.0526896926145697E-2</v>
      </c>
      <c r="L7" s="40">
        <f ca="1">IFERROR(SUM(G7,H7,I7)/E7,0)</f>
        <v>9.4992376574646376E-2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170.72740900000002</v>
      </c>
      <c r="E8" s="21">
        <v>700.55621499999995</v>
      </c>
      <c r="F8" s="21">
        <f t="shared" ref="F8:F9" si="0">SUM(G8,H8,I8)</f>
        <v>65.554090182093006</v>
      </c>
      <c r="G8" s="21">
        <v>33.874436672092997</v>
      </c>
      <c r="H8" s="21">
        <v>28.797755250000002</v>
      </c>
      <c r="I8" s="21">
        <v>2.8818982599999998</v>
      </c>
      <c r="J8" s="22">
        <f t="shared" ref="J8:J10" si="1">IFERROR(G8/E8,0)</f>
        <v>4.8353630938943279E-2</v>
      </c>
      <c r="K8" s="22">
        <f t="shared" ref="K8:K10" si="2">IFERROR(SUM(G8,H8)/E8,0)</f>
        <v>8.9460617977806398E-2</v>
      </c>
      <c r="L8" s="23">
        <f t="shared" ref="L8:L10" si="3">IFERROR(SUM(G8,H8,I8)/E8,0)</f>
        <v>9.357434675259145E-2</v>
      </c>
      <c r="M8" s="4"/>
    </row>
    <row r="9" spans="1:13" ht="25.5" x14ac:dyDescent="0.25">
      <c r="A9" s="17"/>
      <c r="B9" s="19">
        <v>3000627</v>
      </c>
      <c r="C9" s="19" t="s">
        <v>1273</v>
      </c>
      <c r="D9" s="20">
        <v>8.0970050000000029</v>
      </c>
      <c r="E9" s="21">
        <v>12.092973999999996</v>
      </c>
      <c r="F9" s="21">
        <f t="shared" si="0"/>
        <v>2.1421499450113215</v>
      </c>
      <c r="G9" s="21">
        <v>1.1246924650113215</v>
      </c>
      <c r="H9" s="21">
        <v>0.7170352900000001</v>
      </c>
      <c r="I9" s="21">
        <v>0.30042219000000003</v>
      </c>
      <c r="J9" s="22">
        <f t="shared" si="1"/>
        <v>9.3003794187544092E-2</v>
      </c>
      <c r="K9" s="22">
        <f t="shared" si="2"/>
        <v>0.1522973385216343</v>
      </c>
      <c r="L9" s="23">
        <f t="shared" si="3"/>
        <v>0.17714004388096113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1042.7483630000004</v>
      </c>
      <c r="E10" s="45">
        <f t="shared" ref="E10:I10" ca="1" si="4">OFFSET(E10,-MATCH("PROYECTOS",$A$8:$A$50,0)-1,0)-(OFFSET(E10,-MATCH("PROYECTOS",$A$8:$A$50,0),0))</f>
        <v>1749.9984529999995</v>
      </c>
      <c r="F10" s="45">
        <f t="shared" ca="1" si="4"/>
        <v>352.7541422349243</v>
      </c>
      <c r="G10" s="45">
        <f t="shared" ca="1" si="4"/>
        <v>140.76919198492425</v>
      </c>
      <c r="H10" s="45">
        <f t="shared" ca="1" si="4"/>
        <v>102.34233030999999</v>
      </c>
      <c r="I10" s="45">
        <f t="shared" ca="1" si="4"/>
        <v>109.64261993999997</v>
      </c>
      <c r="J10" s="46">
        <f t="shared" ca="1" si="1"/>
        <v>8.0439609385714289E-2</v>
      </c>
      <c r="K10" s="46">
        <f t="shared" ca="1" si="2"/>
        <v>0.13892099268897143</v>
      </c>
      <c r="L10" s="47">
        <f t="shared" ca="1" si="3"/>
        <v>0.20157397375420669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1280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</row>
    <row r="15" spans="1:13" ht="15.75" thickBot="1" x14ac:dyDescent="0.3">
      <c r="A15" s="90"/>
      <c r="B15" s="91"/>
      <c r="C15" s="91"/>
      <c r="D15" s="93"/>
    </row>
    <row r="16" spans="1:13" x14ac:dyDescent="0.25">
      <c r="A16" s="17"/>
      <c r="B16" s="19">
        <v>3000001</v>
      </c>
      <c r="C16" s="19" t="s">
        <v>275</v>
      </c>
      <c r="D16" s="23">
        <v>9.357434675259145E-2</v>
      </c>
    </row>
    <row r="17" spans="1:4" ht="26.25" thickBot="1" x14ac:dyDescent="0.3">
      <c r="A17" s="24"/>
      <c r="B17" s="26">
        <v>3000627</v>
      </c>
      <c r="C17" s="26" t="s">
        <v>1273</v>
      </c>
      <c r="D17" s="30">
        <v>0.17714004388096113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I9" sqref="I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83</v>
      </c>
      <c r="B1" s="49" t="s">
        <v>50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1272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1221.5727770000003</v>
      </c>
      <c r="I6" s="14">
        <v>2462.6476419999995</v>
      </c>
      <c r="J6" s="14">
        <v>420.45038236202862</v>
      </c>
      <c r="K6" s="14">
        <v>175.76832112202857</v>
      </c>
      <c r="L6" s="14">
        <v>131.85712085</v>
      </c>
      <c r="M6" s="14">
        <v>112.82494038999998</v>
      </c>
      <c r="N6" s="15">
        <v>7.1373719132340502E-2</v>
      </c>
      <c r="O6" s="15">
        <v>0.12491654783475055</v>
      </c>
      <c r="P6" s="16">
        <v>0.17073103565094946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SUM(H8:OFFSET(H6,MATCH("PROYECTOS",$A$8:$A$16,0),0))</f>
        <v>178.82441400000002</v>
      </c>
      <c r="I7" s="38">
        <f ca="1">SUM(I8:OFFSET(I6,MATCH("PROYECTOS",$A$8:$A$16,0),0))</f>
        <v>712.64918899999998</v>
      </c>
      <c r="J7" s="38">
        <f ca="1">SUM(J8:OFFSET(J6,MATCH("PROYECTOS",$A$8:$A$16,0),0))</f>
        <v>67.696240127104332</v>
      </c>
      <c r="K7" s="38">
        <f ca="1">SUM(K8:OFFSET(K6,MATCH("PROYECTOS",$A$8:$A$16,0),0))</f>
        <v>34.999129137104319</v>
      </c>
      <c r="L7" s="38">
        <f ca="1">SUM(L8:OFFSET(L6,MATCH("PROYECTOS",$A$8:$A$16,0),0))</f>
        <v>29.514790540000003</v>
      </c>
      <c r="M7" s="38">
        <f ca="1">SUM(M8:OFFSET(M6,MATCH("PROYECTOS",$A$8:$A$16,0),0))</f>
        <v>3.1823204500000002</v>
      </c>
      <c r="N7" s="39">
        <f ca="1">IFERROR(K7/I7,0)</f>
        <v>4.9111301433199722E-2</v>
      </c>
      <c r="O7" s="39">
        <f ca="1">IFERROR(SUM(K7,L7)/I7,0)</f>
        <v>9.0526896926145697E-2</v>
      </c>
      <c r="P7" s="40">
        <f ca="1">IFERROR(SUM(K7,L7,M7)/I7,0)</f>
        <v>9.4992376574646376E-2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16.332136000000002</v>
      </c>
      <c r="I8" s="21">
        <v>43.116993999999991</v>
      </c>
      <c r="J8" s="21">
        <f t="shared" ref="J8:J15" si="0">SUM(K8,L8,M8)</f>
        <v>22.306955201979004</v>
      </c>
      <c r="K8" s="21">
        <v>17.872036671979004</v>
      </c>
      <c r="L8" s="21">
        <v>1.7953552500000001</v>
      </c>
      <c r="M8" s="21">
        <v>2.63956328</v>
      </c>
      <c r="N8" s="22">
        <f t="shared" ref="N8:N16" si="1">IFERROR(K8/I8,0)</f>
        <v>0.41450098937739044</v>
      </c>
      <c r="O8" s="22">
        <f t="shared" ref="O8:O16" si="2">IFERROR(SUM(K8,L8)/I8,0)</f>
        <v>0.45614014562283745</v>
      </c>
      <c r="P8" s="23">
        <f t="shared" ref="P8:P16" si="3">IFERROR(SUM(K8,L8,M8)/I8,0)</f>
        <v>0.51735877510336203</v>
      </c>
      <c r="Q8" s="70">
        <v>48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5001778</v>
      </c>
      <c r="C9" s="19" t="s">
        <v>1274</v>
      </c>
      <c r="D9" s="68">
        <v>3000001</v>
      </c>
      <c r="E9" s="19" t="s">
        <v>275</v>
      </c>
      <c r="F9" s="69">
        <v>177</v>
      </c>
      <c r="G9" s="19" t="s">
        <v>880</v>
      </c>
      <c r="H9" s="20">
        <v>154.317273</v>
      </c>
      <c r="I9" s="21">
        <v>657.10561200000006</v>
      </c>
      <c r="J9" s="21">
        <f t="shared" si="0"/>
        <v>43</v>
      </c>
      <c r="K9" s="21">
        <v>16</v>
      </c>
      <c r="L9" s="21">
        <v>27</v>
      </c>
      <c r="M9" s="21">
        <v>0</v>
      </c>
      <c r="N9" s="22">
        <f t="shared" si="1"/>
        <v>2.4349206136440666E-2</v>
      </c>
      <c r="O9" s="22">
        <f t="shared" si="2"/>
        <v>6.5438491491684292E-2</v>
      </c>
      <c r="P9" s="23">
        <f t="shared" si="3"/>
        <v>6.5438491491684292E-2</v>
      </c>
      <c r="Q9" s="70">
        <v>74</v>
      </c>
      <c r="R9" s="21">
        <v>0</v>
      </c>
      <c r="S9" s="23">
        <f t="shared" ref="S9:S15" si="4">IFERROR(R9/Q9,0)</f>
        <v>0</v>
      </c>
    </row>
    <row r="10" spans="1:19" ht="38.25" x14ac:dyDescent="0.25">
      <c r="A10" s="17"/>
      <c r="B10" s="19">
        <v>5002734</v>
      </c>
      <c r="C10" s="19" t="s">
        <v>1275</v>
      </c>
      <c r="D10" s="68">
        <v>3000001</v>
      </c>
      <c r="E10" s="19" t="s">
        <v>275</v>
      </c>
      <c r="F10" s="69">
        <v>60</v>
      </c>
      <c r="G10" s="19" t="s">
        <v>309</v>
      </c>
      <c r="H10" s="20">
        <v>7.8E-2</v>
      </c>
      <c r="I10" s="21">
        <v>0.319135</v>
      </c>
      <c r="J10" s="21">
        <f t="shared" si="0"/>
        <v>0.24113498</v>
      </c>
      <c r="K10" s="21">
        <v>0</v>
      </c>
      <c r="L10" s="21">
        <v>0</v>
      </c>
      <c r="M10" s="21">
        <v>0.24113498</v>
      </c>
      <c r="N10" s="22">
        <f t="shared" si="1"/>
        <v>0</v>
      </c>
      <c r="O10" s="22">
        <f t="shared" si="2"/>
        <v>0</v>
      </c>
      <c r="P10" s="23">
        <f t="shared" si="3"/>
        <v>0.75558926473122656</v>
      </c>
      <c r="Q10" s="70">
        <v>1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5004464</v>
      </c>
      <c r="C11" s="19" t="s">
        <v>788</v>
      </c>
      <c r="D11" s="68">
        <v>3000627</v>
      </c>
      <c r="E11" s="19" t="s">
        <v>1273</v>
      </c>
      <c r="F11" s="69">
        <v>60</v>
      </c>
      <c r="G11" s="19" t="s">
        <v>309</v>
      </c>
      <c r="H11" s="20">
        <v>1.8267129999999998</v>
      </c>
      <c r="I11" s="21">
        <v>1.6910890000000001</v>
      </c>
      <c r="J11" s="21">
        <f t="shared" si="0"/>
        <v>6.9195150209592271E-2</v>
      </c>
      <c r="K11" s="21">
        <v>1.5148000209592283E-2</v>
      </c>
      <c r="L11" s="21">
        <v>-8.2284999999999986E-4</v>
      </c>
      <c r="M11" s="21">
        <v>5.4869999999999995E-2</v>
      </c>
      <c r="N11" s="22">
        <f t="shared" si="1"/>
        <v>8.9575416844366457E-3</v>
      </c>
      <c r="O11" s="22">
        <f t="shared" si="2"/>
        <v>8.4709617350667427E-3</v>
      </c>
      <c r="P11" s="23">
        <f t="shared" si="3"/>
        <v>4.0917509492162898E-2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5004465</v>
      </c>
      <c r="C12" s="19" t="s">
        <v>1263</v>
      </c>
      <c r="D12" s="68">
        <v>3000001</v>
      </c>
      <c r="E12" s="19" t="s">
        <v>275</v>
      </c>
      <c r="F12" s="69">
        <v>60</v>
      </c>
      <c r="G12" s="19" t="s">
        <v>309</v>
      </c>
      <c r="H12" s="20">
        <v>0</v>
      </c>
      <c r="I12" s="21">
        <v>1.4473999999999999E-2</v>
      </c>
      <c r="J12" s="21">
        <f t="shared" si="0"/>
        <v>6.0000001139938822E-3</v>
      </c>
      <c r="K12" s="21">
        <v>2.4000001139938831E-3</v>
      </c>
      <c r="L12" s="21">
        <v>2.3999999999999998E-3</v>
      </c>
      <c r="M12" s="21">
        <v>1.1999999999999999E-3</v>
      </c>
      <c r="N12" s="22">
        <f t="shared" si="1"/>
        <v>0.16581457192164456</v>
      </c>
      <c r="O12" s="22">
        <f t="shared" si="2"/>
        <v>0.33162913596751986</v>
      </c>
      <c r="P12" s="23">
        <f t="shared" si="3"/>
        <v>0.41453641799045754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5004469</v>
      </c>
      <c r="C13" s="19" t="s">
        <v>1276</v>
      </c>
      <c r="D13" s="68">
        <v>3000627</v>
      </c>
      <c r="E13" s="19" t="s">
        <v>1273</v>
      </c>
      <c r="F13" s="69">
        <v>277</v>
      </c>
      <c r="G13" s="19" t="s">
        <v>790</v>
      </c>
      <c r="H13" s="20">
        <v>2.352363</v>
      </c>
      <c r="I13" s="21">
        <v>3.7942629999999999</v>
      </c>
      <c r="J13" s="21">
        <f t="shared" si="0"/>
        <v>1.3709368859232454</v>
      </c>
      <c r="K13" s="21">
        <v>0.77754201592324534</v>
      </c>
      <c r="L13" s="21">
        <v>0.38363454000000008</v>
      </c>
      <c r="M13" s="21">
        <v>0.20976032999999999</v>
      </c>
      <c r="N13" s="22">
        <f t="shared" si="1"/>
        <v>0.20492570386482048</v>
      </c>
      <c r="O13" s="22">
        <f t="shared" si="2"/>
        <v>0.30603480990201404</v>
      </c>
      <c r="P13" s="23">
        <f t="shared" si="3"/>
        <v>0.36131836035700354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5004470</v>
      </c>
      <c r="C14" s="19" t="s">
        <v>1277</v>
      </c>
      <c r="D14" s="68">
        <v>3000627</v>
      </c>
      <c r="E14" s="19" t="s">
        <v>1273</v>
      </c>
      <c r="F14" s="69">
        <v>277</v>
      </c>
      <c r="G14" s="19" t="s">
        <v>790</v>
      </c>
      <c r="H14" s="20">
        <v>0.75042500000000001</v>
      </c>
      <c r="I14" s="21">
        <v>3.8761759999999996</v>
      </c>
      <c r="J14" s="21">
        <f t="shared" si="0"/>
        <v>0.12960201998323623</v>
      </c>
      <c r="K14" s="21">
        <v>6.9999999832361937E-3</v>
      </c>
      <c r="L14" s="21">
        <v>0.20583912000000004</v>
      </c>
      <c r="M14" s="21">
        <v>-8.3237100000000022E-2</v>
      </c>
      <c r="N14" s="22">
        <f t="shared" si="1"/>
        <v>1.8059035459783545E-3</v>
      </c>
      <c r="O14" s="22">
        <f t="shared" si="2"/>
        <v>5.4909560345876005E-2</v>
      </c>
      <c r="P14" s="23">
        <f t="shared" si="3"/>
        <v>3.343553543059867E-2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5004471</v>
      </c>
      <c r="C15" s="19" t="s">
        <v>1278</v>
      </c>
      <c r="D15" s="68">
        <v>3000627</v>
      </c>
      <c r="E15" s="19" t="s">
        <v>1273</v>
      </c>
      <c r="F15" s="69">
        <v>60</v>
      </c>
      <c r="G15" s="19" t="s">
        <v>309</v>
      </c>
      <c r="H15" s="20">
        <v>3.1675040000000005</v>
      </c>
      <c r="I15" s="21">
        <v>2.731446</v>
      </c>
      <c r="J15" s="21">
        <f t="shared" si="0"/>
        <v>0.57241588889524764</v>
      </c>
      <c r="K15" s="21">
        <v>0.32500244889524765</v>
      </c>
      <c r="L15" s="21">
        <v>0.12838448000000002</v>
      </c>
      <c r="M15" s="21">
        <v>0.11902895999999998</v>
      </c>
      <c r="N15" s="22">
        <f t="shared" si="1"/>
        <v>0.11898549299354541</v>
      </c>
      <c r="O15" s="22">
        <f t="shared" si="2"/>
        <v>0.16598787927539027</v>
      </c>
      <c r="P15" s="23">
        <f t="shared" si="3"/>
        <v>0.20956514933674239</v>
      </c>
      <c r="Q15" s="70">
        <v>10</v>
      </c>
      <c r="R15" s="21">
        <v>0</v>
      </c>
      <c r="S15" s="23">
        <f t="shared" si="4"/>
        <v>0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OFFSET(H16,-MATCH("PROYECTOS",$A$8:$A$16,0)-1,0)-(OFFSET(H16,-MATCH("PROYECTOS",$A$8:$A$16,0),0))</f>
        <v>1042.7483630000004</v>
      </c>
      <c r="I16" s="45">
        <f t="shared" ca="1" si="5"/>
        <v>1749.9984529999995</v>
      </c>
      <c r="J16" s="45">
        <f t="shared" ca="1" si="5"/>
        <v>352.7541422349243</v>
      </c>
      <c r="K16" s="45">
        <f t="shared" ca="1" si="5"/>
        <v>140.76919198492425</v>
      </c>
      <c r="L16" s="45">
        <f t="shared" ca="1" si="5"/>
        <v>102.34233030999999</v>
      </c>
      <c r="M16" s="45">
        <f t="shared" ca="1" si="5"/>
        <v>109.64261993999997</v>
      </c>
      <c r="N16" s="46">
        <f t="shared" ca="1" si="1"/>
        <v>8.0439609385714289E-2</v>
      </c>
      <c r="O16" s="46">
        <f t="shared" ca="1" si="2"/>
        <v>0.13892099268897143</v>
      </c>
      <c r="P16" s="47">
        <f t="shared" ca="1" si="3"/>
        <v>0.20157397375420669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A13" sqref="A13:L13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86</v>
      </c>
      <c r="B1" s="50" t="s">
        <v>51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1281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1348.2934950000003</v>
      </c>
      <c r="E6" s="14">
        <v>1456.3752250000005</v>
      </c>
      <c r="F6" s="14">
        <v>500.90095948130352</v>
      </c>
      <c r="G6" s="14">
        <v>287.18842594130354</v>
      </c>
      <c r="H6" s="14">
        <v>105.66065537999999</v>
      </c>
      <c r="I6" s="14">
        <v>108.05187816</v>
      </c>
      <c r="J6" s="15">
        <v>0.1971939792791404</v>
      </c>
      <c r="K6" s="15">
        <v>0.26974441378684083</v>
      </c>
      <c r="L6" s="16">
        <v>0.34393674849920863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1348.2934950000001</v>
      </c>
      <c r="E7" s="38">
        <f ca="1">SUM(E8:OFFSET(E6,MATCH("GOBIERNOS REGIONALES",$A$8:$A$50,0),0))</f>
        <v>1453.7190169999999</v>
      </c>
      <c r="F7" s="38">
        <f ca="1">SUM(F8:OFFSET(F6,MATCH("GOBIERNOS REGIONALES",$A$8:$A$50,0),0))</f>
        <v>499.94258988026559</v>
      </c>
      <c r="G7" s="38">
        <f ca="1">SUM(G8:OFFSET(G6,MATCH("GOBIERNOS REGIONALES",$A$8:$A$50,0),0))</f>
        <v>286.75218243026563</v>
      </c>
      <c r="H7" s="38">
        <f ca="1">SUM(H8:OFFSET(H6,MATCH("GOBIERNOS REGIONALES",$A$8:$A$50,0),0))</f>
        <v>105.37485736000002</v>
      </c>
      <c r="I7" s="38">
        <f ca="1">SUM(I8:OFFSET(I6,MATCH("GOBIERNOS REGIONALES",$A$8:$A$50,0),0))</f>
        <v>107.81555008999999</v>
      </c>
      <c r="J7" s="39">
        <f ca="1">IFERROR(G7/E7,0)</f>
        <v>0.19725420048643805</v>
      </c>
      <c r="K7" s="39">
        <f ca="1">IFERROR(SUM(G7,H7)/E7,0)</f>
        <v>0.269740599940343</v>
      </c>
      <c r="L7" s="40">
        <f ca="1">IFERROR(SUM(G7,H7,I7)/E7,0)</f>
        <v>0.34390592957364174</v>
      </c>
      <c r="M7" s="4"/>
    </row>
    <row r="8" spans="1:13" x14ac:dyDescent="0.25">
      <c r="A8" s="17"/>
      <c r="B8" s="18">
        <v>4</v>
      </c>
      <c r="C8" s="19" t="s">
        <v>103</v>
      </c>
      <c r="D8" s="20">
        <v>213.7937960000001</v>
      </c>
      <c r="E8" s="21">
        <v>251.21830100000003</v>
      </c>
      <c r="F8" s="21">
        <f t="shared" ref="F8:F14" si="0">SUM(G8,H8,I8)</f>
        <v>102.16116547481398</v>
      </c>
      <c r="G8" s="21">
        <v>58.373438824814002</v>
      </c>
      <c r="H8" s="21">
        <v>23.03040463</v>
      </c>
      <c r="I8" s="21">
        <v>20.757322019999993</v>
      </c>
      <c r="J8" s="22">
        <f t="shared" ref="J8:J14" si="1">IFERROR(G8/E8,0)</f>
        <v>0.23236141074297767</v>
      </c>
      <c r="K8" s="22">
        <f t="shared" ref="K8:K14" si="2">IFERROR(SUM(G8,H8)/E8,0)</f>
        <v>0.32403627892863579</v>
      </c>
      <c r="L8" s="23">
        <f t="shared" ref="L8:L14" si="3">IFERROR(SUM(G8,H8,I8)/E8,0)</f>
        <v>0.4066629105767815</v>
      </c>
      <c r="M8" s="4"/>
    </row>
    <row r="9" spans="1:13" ht="25.5" x14ac:dyDescent="0.25">
      <c r="A9" s="17"/>
      <c r="B9" s="18">
        <v>6</v>
      </c>
      <c r="C9" s="19" t="s">
        <v>105</v>
      </c>
      <c r="D9" s="20">
        <v>101.303646</v>
      </c>
      <c r="E9" s="21">
        <v>114.130182</v>
      </c>
      <c r="F9" s="21">
        <f t="shared" si="0"/>
        <v>26.162958328873966</v>
      </c>
      <c r="G9" s="21">
        <v>14.669079028873966</v>
      </c>
      <c r="H9" s="21">
        <v>5.5225650600000007</v>
      </c>
      <c r="I9" s="21">
        <v>5.9713142399999981</v>
      </c>
      <c r="J9" s="22">
        <f t="shared" si="1"/>
        <v>0.12852935807001487</v>
      </c>
      <c r="K9" s="22">
        <f t="shared" si="2"/>
        <v>0.17691765434032136</v>
      </c>
      <c r="L9" s="23">
        <f t="shared" si="3"/>
        <v>0.2292378568963814</v>
      </c>
      <c r="M9" s="4"/>
    </row>
    <row r="10" spans="1:13" x14ac:dyDescent="0.25">
      <c r="A10" s="17"/>
      <c r="B10" s="18">
        <v>7</v>
      </c>
      <c r="C10" s="19" t="s">
        <v>107</v>
      </c>
      <c r="D10" s="20">
        <v>295.46623299999993</v>
      </c>
      <c r="E10" s="21">
        <v>293.20590899999996</v>
      </c>
      <c r="F10" s="21">
        <f t="shared" si="0"/>
        <v>85.742827360051024</v>
      </c>
      <c r="G10" s="21">
        <v>42.454554500051017</v>
      </c>
      <c r="H10" s="21">
        <v>21.32031709</v>
      </c>
      <c r="I10" s="21">
        <v>21.967955770000007</v>
      </c>
      <c r="J10" s="22">
        <f t="shared" si="1"/>
        <v>0.14479433461912605</v>
      </c>
      <c r="K10" s="22">
        <f t="shared" si="2"/>
        <v>0.21750882104511415</v>
      </c>
      <c r="L10" s="23">
        <f t="shared" si="3"/>
        <v>0.29243212612079739</v>
      </c>
      <c r="M10" s="4"/>
    </row>
    <row r="11" spans="1:13" x14ac:dyDescent="0.25">
      <c r="A11" s="17"/>
      <c r="B11" s="18">
        <v>22</v>
      </c>
      <c r="C11" s="19" t="s">
        <v>117</v>
      </c>
      <c r="D11" s="20">
        <v>737.72982000000002</v>
      </c>
      <c r="E11" s="21">
        <v>795.164625</v>
      </c>
      <c r="F11" s="21">
        <f t="shared" si="0"/>
        <v>285.87563871652662</v>
      </c>
      <c r="G11" s="21">
        <v>171.25511007652665</v>
      </c>
      <c r="H11" s="21">
        <v>55.501570580000013</v>
      </c>
      <c r="I11" s="21">
        <v>59.118958059999983</v>
      </c>
      <c r="J11" s="22">
        <f t="shared" si="1"/>
        <v>0.21537063482486618</v>
      </c>
      <c r="K11" s="22">
        <f t="shared" si="2"/>
        <v>0.28516947752363436</v>
      </c>
      <c r="L11" s="23">
        <f t="shared" si="3"/>
        <v>0.35951755111908634</v>
      </c>
      <c r="M11" s="4"/>
    </row>
    <row r="12" spans="1:13" x14ac:dyDescent="0.25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0</v>
      </c>
      <c r="E12" s="38">
        <f ca="1">SUM(E13:OFFSET(E11,(MATCH("GOBIERNOS LOCALES",$A$8:$A$50,0)-MATCH("GOBIERNOS REGIONALES",$A$8:$A$50,0)),0))</f>
        <v>2.6562080000000003</v>
      </c>
      <c r="F12" s="38">
        <f ca="1">SUM(F13:OFFSET(F11,(MATCH("GOBIERNOS LOCALES",$A$8:$A$50,0)-MATCH("GOBIERNOS REGIONALES",$A$8:$A$50,0)),0))</f>
        <v>0.95836960103790103</v>
      </c>
      <c r="G12" s="38">
        <f ca="1">SUM(G13:OFFSET(G11,(MATCH("GOBIERNOS LOCALES",$A$8:$A$50,0)-MATCH("GOBIERNOS REGIONALES",$A$8:$A$50,0)),0))</f>
        <v>0.43624351103790104</v>
      </c>
      <c r="H12" s="38">
        <f ca="1">SUM(H13:OFFSET(H11,(MATCH("GOBIERNOS LOCALES",$A$8:$A$50,0)-MATCH("GOBIERNOS REGIONALES",$A$8:$A$50,0)),0))</f>
        <v>0.28579801999999999</v>
      </c>
      <c r="I12" s="38">
        <f ca="1">SUM(I13:OFFSET(I11,(MATCH("GOBIERNOS LOCALES",$A$8:$A$50,0)-MATCH("GOBIERNOS REGIONALES",$A$8:$A$50,0)),0))</f>
        <v>0.23632807</v>
      </c>
      <c r="J12" s="39">
        <f t="shared" ca="1" si="1"/>
        <v>0.16423544806652979</v>
      </c>
      <c r="K12" s="39">
        <f t="shared" ca="1" si="2"/>
        <v>0.27183169805900026</v>
      </c>
      <c r="L12" s="40">
        <f t="shared" ca="1" si="3"/>
        <v>0.36080367239233557</v>
      </c>
      <c r="M12" s="4"/>
    </row>
    <row r="13" spans="1:13" ht="15.75" thickBot="1" x14ac:dyDescent="0.3">
      <c r="A13" s="24"/>
      <c r="B13" s="25">
        <v>443</v>
      </c>
      <c r="C13" s="26" t="s">
        <v>209</v>
      </c>
      <c r="D13" s="27">
        <v>0</v>
      </c>
      <c r="E13" s="28">
        <v>2.6562080000000003</v>
      </c>
      <c r="F13" s="28">
        <f t="shared" si="0"/>
        <v>0.95836960103790103</v>
      </c>
      <c r="G13" s="28">
        <v>0.43624351103790104</v>
      </c>
      <c r="H13" s="28">
        <v>0.28579801999999999</v>
      </c>
      <c r="I13" s="28">
        <v>0.23632807</v>
      </c>
      <c r="J13" s="29">
        <f t="shared" si="1"/>
        <v>0.16423544806652979</v>
      </c>
      <c r="K13" s="29">
        <f t="shared" si="2"/>
        <v>0.27183169805900026</v>
      </c>
      <c r="L13" s="30">
        <f t="shared" si="3"/>
        <v>0.36080367239233557</v>
      </c>
      <c r="M13" s="4"/>
    </row>
    <row r="14" spans="1:13" x14ac:dyDescent="0.25">
      <c r="A14" t="s">
        <v>232</v>
      </c>
      <c r="D14" s="5"/>
      <c r="E14" s="5"/>
      <c r="F14" s="5">
        <f t="shared" si="0"/>
        <v>0</v>
      </c>
      <c r="G14" s="5"/>
      <c r="H14" s="5"/>
      <c r="I14" s="5"/>
      <c r="J14" s="4">
        <f t="shared" si="1"/>
        <v>0</v>
      </c>
      <c r="K14" s="4">
        <f t="shared" si="2"/>
        <v>0</v>
      </c>
      <c r="L14" s="4">
        <f t="shared" si="3"/>
        <v>0</v>
      </c>
      <c r="M14" s="4"/>
    </row>
    <row r="15" spans="1:13" x14ac:dyDescent="0.25">
      <c r="D15" s="5"/>
      <c r="E15" s="5"/>
      <c r="F15" s="5"/>
      <c r="G15" s="5"/>
      <c r="H15" s="5"/>
      <c r="I15" s="5"/>
      <c r="J15" s="4"/>
      <c r="K15" s="4"/>
      <c r="L15" s="4"/>
      <c r="M1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86</v>
      </c>
      <c r="B1" s="51" t="s">
        <v>51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1282</v>
      </c>
      <c r="N2" s="72" t="s">
        <v>1311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1348.2934950000003</v>
      </c>
      <c r="E6" s="14">
        <f ca="1">SUM(E7:OFFSET(E7,50,0))</f>
        <v>1456.3752250000005</v>
      </c>
      <c r="F6" s="14">
        <f ca="1">SUM(F7:OFFSET(F7,50,0))</f>
        <v>500.90095948130352</v>
      </c>
      <c r="G6" s="14">
        <f ca="1">SUM(G7:OFFSET(G7,50,0))</f>
        <v>287.18842594130354</v>
      </c>
      <c r="H6" s="14">
        <f ca="1">SUM(H7:OFFSET(H7,50,0))</f>
        <v>105.66065537999999</v>
      </c>
      <c r="I6" s="14">
        <f ca="1">SUM(I7:OFFSET(I7,50,0))</f>
        <v>108.05187816</v>
      </c>
      <c r="J6" s="15">
        <f ca="1">IFERROR(G6/E6,0)</f>
        <v>0.1971939792791404</v>
      </c>
      <c r="K6" s="15">
        <f ca="1">IFERROR(SUM(G6,H6)/E6,0)</f>
        <v>0.26974441378684083</v>
      </c>
      <c r="L6" s="16">
        <f ca="1">IFERROR(SUM(G6,H6,I6)/E6,0)</f>
        <v>0.34393674849920863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26.458366000000002</v>
      </c>
      <c r="E7" s="21">
        <v>26.626355999999998</v>
      </c>
      <c r="F7" s="21">
        <f t="shared" ref="F7:F31" si="0">SUM(G7,H7,I7)</f>
        <v>9.8670679781535124</v>
      </c>
      <c r="G7" s="21">
        <v>5.8810172481535119</v>
      </c>
      <c r="H7" s="21">
        <v>1.9747906500000001</v>
      </c>
      <c r="I7" s="21">
        <v>2.01126008</v>
      </c>
      <c r="J7" s="22">
        <f t="shared" ref="J7:J31" si="1">IFERROR(G7/E7,0)</f>
        <v>0.22087202800689335</v>
      </c>
      <c r="K7" s="22">
        <f t="shared" ref="K7:K31" si="2">IFERROR(SUM(G7,H7)/E7,0)</f>
        <v>0.29503879157003354</v>
      </c>
      <c r="L7" s="23">
        <f t="shared" ref="L7:L31" si="3">IFERROR(SUM(G7,H7,I7)/E7,0)</f>
        <v>0.37057522922601627</v>
      </c>
      <c r="M7" s="4"/>
      <c r="N7" t="s">
        <v>270</v>
      </c>
      <c r="O7" s="5">
        <v>16.002430874834324</v>
      </c>
      <c r="P7" s="71">
        <v>0.43365612252421187</v>
      </c>
    </row>
    <row r="8" spans="1:16" x14ac:dyDescent="0.25">
      <c r="A8" s="17"/>
      <c r="B8" s="55">
        <v>2</v>
      </c>
      <c r="C8" s="19" t="s">
        <v>250</v>
      </c>
      <c r="D8" s="20">
        <v>86.916329000000019</v>
      </c>
      <c r="E8" s="21">
        <v>102.31352199999998</v>
      </c>
      <c r="F8" s="21">
        <f t="shared" si="0"/>
        <v>36.075329413775208</v>
      </c>
      <c r="G8" s="21">
        <v>21.754989273775209</v>
      </c>
      <c r="H8" s="21">
        <v>7.240641870000001</v>
      </c>
      <c r="I8" s="21">
        <v>7.0796982699999988</v>
      </c>
      <c r="J8" s="22">
        <f t="shared" si="1"/>
        <v>0.21263063619073941</v>
      </c>
      <c r="K8" s="22">
        <f t="shared" si="2"/>
        <v>0.28339979483626043</v>
      </c>
      <c r="L8" s="23">
        <f t="shared" si="3"/>
        <v>0.35259591018453273</v>
      </c>
      <c r="M8" s="4"/>
      <c r="N8" t="s">
        <v>269</v>
      </c>
      <c r="O8" s="5">
        <v>17.319802879675752</v>
      </c>
      <c r="P8" s="71">
        <v>0.41367253146528321</v>
      </c>
    </row>
    <row r="9" spans="1:16" x14ac:dyDescent="0.25">
      <c r="A9" s="17"/>
      <c r="B9" s="55">
        <v>3</v>
      </c>
      <c r="C9" s="19" t="s">
        <v>251</v>
      </c>
      <c r="D9" s="20">
        <v>14.076904000000003</v>
      </c>
      <c r="E9" s="21">
        <v>32.055561000000004</v>
      </c>
      <c r="F9" s="21">
        <f t="shared" si="0"/>
        <v>8.7863141453397926</v>
      </c>
      <c r="G9" s="21">
        <v>3.2919123053397925</v>
      </c>
      <c r="H9" s="21">
        <v>2.3198669100000004</v>
      </c>
      <c r="I9" s="21">
        <v>3.1745349300000001</v>
      </c>
      <c r="J9" s="22">
        <f t="shared" si="1"/>
        <v>0.10269395395512786</v>
      </c>
      <c r="K9" s="22">
        <f t="shared" si="2"/>
        <v>0.17506413989572017</v>
      </c>
      <c r="L9" s="23">
        <f t="shared" si="3"/>
        <v>0.27409640858694662</v>
      </c>
      <c r="M9" s="4"/>
      <c r="N9" t="s">
        <v>261</v>
      </c>
      <c r="O9" s="5">
        <v>20.031303384943858</v>
      </c>
      <c r="P9" s="71">
        <v>0.40634168610935889</v>
      </c>
    </row>
    <row r="10" spans="1:16" x14ac:dyDescent="0.25">
      <c r="A10" s="17"/>
      <c r="B10" s="55">
        <v>4</v>
      </c>
      <c r="C10" s="19" t="s">
        <v>252</v>
      </c>
      <c r="D10" s="20">
        <v>67.633657999999997</v>
      </c>
      <c r="E10" s="21">
        <v>67.644851000000003</v>
      </c>
      <c r="F10" s="21">
        <f t="shared" si="0"/>
        <v>21.499604359926092</v>
      </c>
      <c r="G10" s="21">
        <v>12.660803859926091</v>
      </c>
      <c r="H10" s="21">
        <v>4.3621786999999994</v>
      </c>
      <c r="I10" s="21">
        <v>4.4766217999999993</v>
      </c>
      <c r="J10" s="22">
        <f t="shared" si="1"/>
        <v>0.1871658178377256</v>
      </c>
      <c r="K10" s="22">
        <f t="shared" si="2"/>
        <v>0.25165230329099392</v>
      </c>
      <c r="L10" s="23">
        <f t="shared" si="3"/>
        <v>0.31783061152616171</v>
      </c>
      <c r="M10" s="4"/>
      <c r="N10" t="s">
        <v>256</v>
      </c>
      <c r="O10" s="5">
        <v>18.961844941350549</v>
      </c>
      <c r="P10" s="71">
        <v>0.40442154697114752</v>
      </c>
    </row>
    <row r="11" spans="1:16" x14ac:dyDescent="0.25">
      <c r="A11" s="17"/>
      <c r="B11" s="55">
        <v>5</v>
      </c>
      <c r="C11" s="19" t="s">
        <v>253</v>
      </c>
      <c r="D11" s="20">
        <v>27.719053000000006</v>
      </c>
      <c r="E11" s="21">
        <v>35.894917</v>
      </c>
      <c r="F11" s="21">
        <f t="shared" si="0"/>
        <v>8.5755311085006731</v>
      </c>
      <c r="G11" s="21">
        <v>4.1222214385006737</v>
      </c>
      <c r="H11" s="21">
        <v>1.9294701300000001</v>
      </c>
      <c r="I11" s="21">
        <v>2.52383954</v>
      </c>
      <c r="J11" s="22">
        <f t="shared" si="1"/>
        <v>0.11484136983798218</v>
      </c>
      <c r="K11" s="22">
        <f t="shared" si="2"/>
        <v>0.16859466671842907</v>
      </c>
      <c r="L11" s="23">
        <f t="shared" si="3"/>
        <v>0.23890655906797814</v>
      </c>
      <c r="M11" s="4"/>
      <c r="N11" t="s">
        <v>262</v>
      </c>
      <c r="O11" s="5">
        <v>20.873164082739187</v>
      </c>
      <c r="P11" s="71">
        <v>0.39992460413732556</v>
      </c>
    </row>
    <row r="12" spans="1:16" x14ac:dyDescent="0.25">
      <c r="A12" s="17"/>
      <c r="B12" s="55">
        <v>6</v>
      </c>
      <c r="C12" s="19" t="s">
        <v>254</v>
      </c>
      <c r="D12" s="20">
        <v>40.005101999999994</v>
      </c>
      <c r="E12" s="21">
        <v>45.219370000000005</v>
      </c>
      <c r="F12" s="21">
        <f t="shared" si="0"/>
        <v>16.759939779394578</v>
      </c>
      <c r="G12" s="21">
        <v>10.216936049394576</v>
      </c>
      <c r="H12" s="21">
        <v>3.1835309799999996</v>
      </c>
      <c r="I12" s="21">
        <v>3.3594727500000001</v>
      </c>
      <c r="J12" s="22">
        <f t="shared" si="1"/>
        <v>0.22594158320636876</v>
      </c>
      <c r="K12" s="22">
        <f t="shared" si="2"/>
        <v>0.29634351450262519</v>
      </c>
      <c r="L12" s="23">
        <f t="shared" si="3"/>
        <v>0.37063629545025895</v>
      </c>
      <c r="M12" s="4"/>
      <c r="N12" t="s">
        <v>259</v>
      </c>
      <c r="O12" s="5">
        <v>16.137711831538631</v>
      </c>
      <c r="P12" s="71">
        <v>0.39951977132193578</v>
      </c>
    </row>
    <row r="13" spans="1:16" x14ac:dyDescent="0.25">
      <c r="A13" s="17"/>
      <c r="B13" s="55">
        <v>7</v>
      </c>
      <c r="C13" s="19" t="s">
        <v>255</v>
      </c>
      <c r="D13" s="20">
        <v>10.547609</v>
      </c>
      <c r="E13" s="21">
        <v>26.646310999999997</v>
      </c>
      <c r="F13" s="21">
        <f t="shared" si="0"/>
        <v>9.6454369140988199</v>
      </c>
      <c r="G13" s="21">
        <v>6.3629465640988201</v>
      </c>
      <c r="H13" s="21">
        <v>1.6270145</v>
      </c>
      <c r="I13" s="21">
        <v>1.65547585</v>
      </c>
      <c r="J13" s="22">
        <f t="shared" si="1"/>
        <v>0.23879277563407636</v>
      </c>
      <c r="K13" s="22">
        <f t="shared" si="2"/>
        <v>0.29985242850685112</v>
      </c>
      <c r="L13" s="23">
        <f t="shared" si="3"/>
        <v>0.36198019733759096</v>
      </c>
      <c r="M13" s="4"/>
      <c r="N13" t="s">
        <v>272</v>
      </c>
      <c r="O13" s="5">
        <v>6.6849582623819961</v>
      </c>
      <c r="P13" s="71">
        <v>0.3973027853257719</v>
      </c>
    </row>
    <row r="14" spans="1:16" x14ac:dyDescent="0.25">
      <c r="A14" s="17"/>
      <c r="B14" s="55">
        <v>8</v>
      </c>
      <c r="C14" s="19" t="s">
        <v>256</v>
      </c>
      <c r="D14" s="20">
        <v>39.839801000000001</v>
      </c>
      <c r="E14" s="21">
        <v>46.88633699999999</v>
      </c>
      <c r="F14" s="21">
        <f t="shared" si="0"/>
        <v>18.961844941350549</v>
      </c>
      <c r="G14" s="21">
        <v>11.383631751350549</v>
      </c>
      <c r="H14" s="21">
        <v>3.8716404700000004</v>
      </c>
      <c r="I14" s="21">
        <v>3.7065727199999996</v>
      </c>
      <c r="J14" s="22">
        <f t="shared" si="1"/>
        <v>0.24279208997176621</v>
      </c>
      <c r="K14" s="22">
        <f t="shared" si="2"/>
        <v>0.32536711539974966</v>
      </c>
      <c r="L14" s="23">
        <f t="shared" si="3"/>
        <v>0.40442154697114752</v>
      </c>
      <c r="M14" s="4"/>
      <c r="N14" t="s">
        <v>273</v>
      </c>
      <c r="O14" s="5">
        <v>12.195121928463442</v>
      </c>
      <c r="P14" s="71">
        <v>0.39621763376852431</v>
      </c>
    </row>
    <row r="15" spans="1:16" x14ac:dyDescent="0.25">
      <c r="A15" s="17"/>
      <c r="B15" s="55">
        <v>9</v>
      </c>
      <c r="C15" s="19" t="s">
        <v>257</v>
      </c>
      <c r="D15" s="20">
        <v>10.842076</v>
      </c>
      <c r="E15" s="21">
        <v>29.824635999999998</v>
      </c>
      <c r="F15" s="21">
        <f t="shared" si="0"/>
        <v>5.5078388857316307</v>
      </c>
      <c r="G15" s="21">
        <v>1.6665038157316303</v>
      </c>
      <c r="H15" s="21">
        <v>1.50481942</v>
      </c>
      <c r="I15" s="21">
        <v>2.3365156500000004</v>
      </c>
      <c r="J15" s="22">
        <f t="shared" si="1"/>
        <v>5.5876752887499798E-2</v>
      </c>
      <c r="K15" s="22">
        <f t="shared" si="2"/>
        <v>0.10633233665388676</v>
      </c>
      <c r="L15" s="23">
        <f t="shared" si="3"/>
        <v>0.18467413603075092</v>
      </c>
      <c r="M15" s="4"/>
      <c r="N15" t="s">
        <v>271</v>
      </c>
      <c r="O15" s="5">
        <v>8.0473415516656832</v>
      </c>
      <c r="P15" s="71">
        <v>0.38820439146156793</v>
      </c>
    </row>
    <row r="16" spans="1:16" x14ac:dyDescent="0.25">
      <c r="A16" s="17"/>
      <c r="B16" s="55">
        <v>10</v>
      </c>
      <c r="C16" s="19" t="s">
        <v>258</v>
      </c>
      <c r="D16" s="20">
        <v>52.85701199999999</v>
      </c>
      <c r="E16" s="21">
        <v>52.352972000000001</v>
      </c>
      <c r="F16" s="21">
        <f t="shared" si="0"/>
        <v>19.344842052447802</v>
      </c>
      <c r="G16" s="21">
        <v>11.374218392447801</v>
      </c>
      <c r="H16" s="21">
        <v>4.0735196299999998</v>
      </c>
      <c r="I16" s="21">
        <v>3.8971040300000004</v>
      </c>
      <c r="J16" s="22">
        <f t="shared" si="1"/>
        <v>0.21726022340141074</v>
      </c>
      <c r="K16" s="22">
        <f t="shared" si="2"/>
        <v>0.29506897951176109</v>
      </c>
      <c r="L16" s="23">
        <f t="shared" si="3"/>
        <v>0.36950800142631446</v>
      </c>
      <c r="M16" s="4"/>
      <c r="N16" t="s">
        <v>264</v>
      </c>
      <c r="O16" s="5">
        <v>12.238518139072387</v>
      </c>
      <c r="P16" s="71">
        <v>0.38188017941905822</v>
      </c>
    </row>
    <row r="17" spans="1:16" x14ac:dyDescent="0.25">
      <c r="A17" s="17"/>
      <c r="B17" s="55">
        <v>11</v>
      </c>
      <c r="C17" s="19" t="s">
        <v>259</v>
      </c>
      <c r="D17" s="20">
        <v>38.736445000000003</v>
      </c>
      <c r="E17" s="21">
        <v>40.392773999999996</v>
      </c>
      <c r="F17" s="21">
        <f t="shared" si="0"/>
        <v>16.137711831538631</v>
      </c>
      <c r="G17" s="21">
        <v>9.7754253715386312</v>
      </c>
      <c r="H17" s="21">
        <v>3.1570321999999997</v>
      </c>
      <c r="I17" s="21">
        <v>3.2052542600000002</v>
      </c>
      <c r="J17" s="22">
        <f t="shared" si="1"/>
        <v>0.24200926065485456</v>
      </c>
      <c r="K17" s="22">
        <f t="shared" si="2"/>
        <v>0.32016760155018403</v>
      </c>
      <c r="L17" s="23">
        <f t="shared" si="3"/>
        <v>0.39951977132193578</v>
      </c>
      <c r="M17" s="4"/>
      <c r="N17" t="s">
        <v>268</v>
      </c>
      <c r="O17" s="5">
        <v>21.71812462505201</v>
      </c>
      <c r="P17" s="71">
        <v>0.37858235067248469</v>
      </c>
    </row>
    <row r="18" spans="1:16" x14ac:dyDescent="0.25">
      <c r="A18" s="17"/>
      <c r="B18" s="55">
        <v>12</v>
      </c>
      <c r="C18" s="19" t="s">
        <v>260</v>
      </c>
      <c r="D18" s="20">
        <v>15.334778000000002</v>
      </c>
      <c r="E18" s="21">
        <v>45.682066999999989</v>
      </c>
      <c r="F18" s="21">
        <f t="shared" si="0"/>
        <v>10.864302509412799</v>
      </c>
      <c r="G18" s="21">
        <v>4.829124729412797</v>
      </c>
      <c r="H18" s="21">
        <v>2.8904451999999998</v>
      </c>
      <c r="I18" s="21">
        <v>3.1447325800000003</v>
      </c>
      <c r="J18" s="22">
        <f t="shared" si="1"/>
        <v>0.10571160734501786</v>
      </c>
      <c r="K18" s="22">
        <f t="shared" si="2"/>
        <v>0.16898468997501359</v>
      </c>
      <c r="L18" s="23">
        <f t="shared" si="3"/>
        <v>0.23782423219625332</v>
      </c>
      <c r="M18" s="4"/>
      <c r="N18" t="s">
        <v>266</v>
      </c>
      <c r="O18" s="5">
        <v>7.1698046878303323</v>
      </c>
      <c r="P18" s="71">
        <v>0.37279367532479729</v>
      </c>
    </row>
    <row r="19" spans="1:16" x14ac:dyDescent="0.25">
      <c r="A19" s="17"/>
      <c r="B19" s="55">
        <v>13</v>
      </c>
      <c r="C19" s="19" t="s">
        <v>261</v>
      </c>
      <c r="D19" s="20">
        <v>44.036870000000008</v>
      </c>
      <c r="E19" s="21">
        <v>49.296697999999992</v>
      </c>
      <c r="F19" s="21">
        <f t="shared" si="0"/>
        <v>20.031303384943858</v>
      </c>
      <c r="G19" s="21">
        <v>11.768917394943855</v>
      </c>
      <c r="H19" s="21">
        <v>4.0540726400000002</v>
      </c>
      <c r="I19" s="21">
        <v>4.208313350000001</v>
      </c>
      <c r="J19" s="22">
        <f t="shared" si="1"/>
        <v>0.23873642398815145</v>
      </c>
      <c r="K19" s="22">
        <f t="shared" si="2"/>
        <v>0.32097464286439348</v>
      </c>
      <c r="L19" s="23">
        <f t="shared" si="3"/>
        <v>0.40634168610935889</v>
      </c>
      <c r="M19" s="4"/>
      <c r="N19" t="s">
        <v>254</v>
      </c>
      <c r="O19" s="5">
        <v>16.759939779394578</v>
      </c>
      <c r="P19" s="71">
        <v>0.37063629545025895</v>
      </c>
    </row>
    <row r="20" spans="1:16" x14ac:dyDescent="0.25">
      <c r="A20" s="17"/>
      <c r="B20" s="55">
        <v>14</v>
      </c>
      <c r="C20" s="19" t="s">
        <v>262</v>
      </c>
      <c r="D20" s="20">
        <v>53.469185000000017</v>
      </c>
      <c r="E20" s="21">
        <v>52.192747999999995</v>
      </c>
      <c r="F20" s="21">
        <f t="shared" si="0"/>
        <v>20.873164082739187</v>
      </c>
      <c r="G20" s="21">
        <v>12.521662462739187</v>
      </c>
      <c r="H20" s="21">
        <v>4.2558395699999991</v>
      </c>
      <c r="I20" s="21">
        <v>4.0956620499999996</v>
      </c>
      <c r="J20" s="22">
        <f t="shared" si="1"/>
        <v>0.2399119215324548</v>
      </c>
      <c r="K20" s="22">
        <f t="shared" si="2"/>
        <v>0.3214527434489402</v>
      </c>
      <c r="L20" s="23">
        <f t="shared" si="3"/>
        <v>0.39992460413732556</v>
      </c>
      <c r="M20" s="4"/>
      <c r="N20" t="s">
        <v>249</v>
      </c>
      <c r="O20" s="5">
        <v>9.8670679781535124</v>
      </c>
      <c r="P20" s="71">
        <v>0.37057522922601627</v>
      </c>
    </row>
    <row r="21" spans="1:16" x14ac:dyDescent="0.25">
      <c r="A21" s="17"/>
      <c r="B21" s="55">
        <v>15</v>
      </c>
      <c r="C21" s="19" t="s">
        <v>263</v>
      </c>
      <c r="D21" s="20">
        <v>545.95229200000006</v>
      </c>
      <c r="E21" s="21">
        <v>516.97428100000002</v>
      </c>
      <c r="F21" s="21">
        <f t="shared" si="0"/>
        <v>166.55283955698036</v>
      </c>
      <c r="G21" s="21">
        <v>92.411461106980369</v>
      </c>
      <c r="H21" s="21">
        <v>37.054477869999992</v>
      </c>
      <c r="I21" s="21">
        <v>37.086900580000005</v>
      </c>
      <c r="J21" s="22">
        <f t="shared" si="1"/>
        <v>0.17875446517034832</v>
      </c>
      <c r="K21" s="22">
        <f t="shared" si="2"/>
        <v>0.25043013498959799</v>
      </c>
      <c r="L21" s="23">
        <f t="shared" si="3"/>
        <v>0.32216852110091787</v>
      </c>
      <c r="M21" s="4"/>
      <c r="N21" t="s">
        <v>258</v>
      </c>
      <c r="O21" s="5">
        <v>19.344842052447802</v>
      </c>
      <c r="P21" s="71">
        <v>0.36950800142631446</v>
      </c>
    </row>
    <row r="22" spans="1:16" x14ac:dyDescent="0.25">
      <c r="A22" s="17"/>
      <c r="B22" s="55">
        <v>16</v>
      </c>
      <c r="C22" s="19" t="s">
        <v>264</v>
      </c>
      <c r="D22" s="20">
        <v>41.193136000000003</v>
      </c>
      <c r="E22" s="21">
        <v>32.048058000000005</v>
      </c>
      <c r="F22" s="21">
        <f t="shared" si="0"/>
        <v>12.238518139072387</v>
      </c>
      <c r="G22" s="21">
        <v>7.3056417590723868</v>
      </c>
      <c r="H22" s="21">
        <v>2.4464929599999996</v>
      </c>
      <c r="I22" s="21">
        <v>2.4863834199999997</v>
      </c>
      <c r="J22" s="22">
        <f t="shared" si="1"/>
        <v>0.22795895336536104</v>
      </c>
      <c r="K22" s="22">
        <f t="shared" si="2"/>
        <v>0.3042972126133941</v>
      </c>
      <c r="L22" s="23">
        <f t="shared" si="3"/>
        <v>0.38188017941905822</v>
      </c>
      <c r="M22" s="4"/>
      <c r="N22" t="s">
        <v>255</v>
      </c>
      <c r="O22" s="5">
        <v>9.6454369140988199</v>
      </c>
      <c r="P22" s="71">
        <v>0.36198019733759096</v>
      </c>
    </row>
    <row r="23" spans="1:16" x14ac:dyDescent="0.25">
      <c r="A23" s="17"/>
      <c r="B23" s="55">
        <v>17</v>
      </c>
      <c r="C23" s="19" t="s">
        <v>265</v>
      </c>
      <c r="D23" s="20">
        <v>13.131885</v>
      </c>
      <c r="E23" s="21">
        <v>13.347267</v>
      </c>
      <c r="F23" s="21">
        <f t="shared" si="0"/>
        <v>4.7162876226733479</v>
      </c>
      <c r="G23" s="21">
        <v>2.7889260726733482</v>
      </c>
      <c r="H23" s="21">
        <v>0.97361514000000005</v>
      </c>
      <c r="I23" s="21">
        <v>0.95374640999999982</v>
      </c>
      <c r="J23" s="22">
        <f t="shared" si="1"/>
        <v>0.20895109633105774</v>
      </c>
      <c r="K23" s="22">
        <f t="shared" si="2"/>
        <v>0.28189600258040454</v>
      </c>
      <c r="L23" s="23">
        <f t="shared" si="3"/>
        <v>0.35335230970305365</v>
      </c>
      <c r="M23" s="4"/>
      <c r="N23" t="s">
        <v>265</v>
      </c>
      <c r="O23" s="5">
        <v>4.7162876226733479</v>
      </c>
      <c r="P23" s="71">
        <v>0.35335230970305365</v>
      </c>
    </row>
    <row r="24" spans="1:16" x14ac:dyDescent="0.25">
      <c r="A24" s="17"/>
      <c r="B24" s="55">
        <v>18</v>
      </c>
      <c r="C24" s="19" t="s">
        <v>266</v>
      </c>
      <c r="D24" s="20">
        <v>16.598554000000004</v>
      </c>
      <c r="E24" s="21">
        <v>19.232634999999998</v>
      </c>
      <c r="F24" s="21">
        <f t="shared" si="0"/>
        <v>7.1698046878303323</v>
      </c>
      <c r="G24" s="21">
        <v>4.3814374778303318</v>
      </c>
      <c r="H24" s="21">
        <v>1.4539165800000002</v>
      </c>
      <c r="I24" s="21">
        <v>1.3344506299999999</v>
      </c>
      <c r="J24" s="22">
        <f t="shared" si="1"/>
        <v>0.22781264646421731</v>
      </c>
      <c r="K24" s="22">
        <f t="shared" si="2"/>
        <v>0.30340897426849378</v>
      </c>
      <c r="L24" s="23">
        <f t="shared" si="3"/>
        <v>0.37279367532479729</v>
      </c>
      <c r="M24" s="4"/>
      <c r="N24" t="s">
        <v>250</v>
      </c>
      <c r="O24" s="5">
        <v>36.075329413775208</v>
      </c>
      <c r="P24" s="71">
        <v>0.35259591018453273</v>
      </c>
    </row>
    <row r="25" spans="1:16" x14ac:dyDescent="0.25">
      <c r="A25" s="17"/>
      <c r="B25" s="55">
        <v>19</v>
      </c>
      <c r="C25" s="19" t="s">
        <v>267</v>
      </c>
      <c r="D25" s="20">
        <v>14.743361</v>
      </c>
      <c r="E25" s="21">
        <v>17.272948000000003</v>
      </c>
      <c r="F25" s="21">
        <f t="shared" si="0"/>
        <v>5.325497965320773</v>
      </c>
      <c r="G25" s="21">
        <v>3.1510679953207728</v>
      </c>
      <c r="H25" s="21">
        <v>1.17420148</v>
      </c>
      <c r="I25" s="21">
        <v>1.0002284900000002</v>
      </c>
      <c r="J25" s="22">
        <f t="shared" si="1"/>
        <v>0.18242792112387371</v>
      </c>
      <c r="K25" s="22">
        <f t="shared" si="2"/>
        <v>0.25040713810524828</v>
      </c>
      <c r="L25" s="23">
        <f t="shared" si="3"/>
        <v>0.30831436332239132</v>
      </c>
      <c r="M25" s="4"/>
      <c r="N25" t="s">
        <v>263</v>
      </c>
      <c r="O25" s="5">
        <v>166.55283955698036</v>
      </c>
      <c r="P25" s="71">
        <v>0.32216852110091787</v>
      </c>
    </row>
    <row r="26" spans="1:16" x14ac:dyDescent="0.25">
      <c r="A26" s="17"/>
      <c r="B26" s="55">
        <v>20</v>
      </c>
      <c r="C26" s="19" t="s">
        <v>268</v>
      </c>
      <c r="D26" s="20">
        <v>51.477730000000008</v>
      </c>
      <c r="E26" s="21">
        <v>57.366975999999994</v>
      </c>
      <c r="F26" s="21">
        <f t="shared" si="0"/>
        <v>21.71812462505201</v>
      </c>
      <c r="G26" s="21">
        <v>13.09445394505201</v>
      </c>
      <c r="H26" s="21">
        <v>4.2702434200000008</v>
      </c>
      <c r="I26" s="21">
        <v>4.3534272599999992</v>
      </c>
      <c r="J26" s="22">
        <f t="shared" si="1"/>
        <v>0.2282576990819947</v>
      </c>
      <c r="K26" s="22">
        <f t="shared" si="2"/>
        <v>0.30269500984420045</v>
      </c>
      <c r="L26" s="23">
        <f t="shared" si="3"/>
        <v>0.37858235067248469</v>
      </c>
      <c r="M26" s="4"/>
      <c r="N26" t="s">
        <v>252</v>
      </c>
      <c r="O26" s="5">
        <v>21.499604359926092</v>
      </c>
      <c r="P26" s="71">
        <v>0.31783061152616171</v>
      </c>
    </row>
    <row r="27" spans="1:16" x14ac:dyDescent="0.25">
      <c r="A27" s="17"/>
      <c r="B27" s="55">
        <v>21</v>
      </c>
      <c r="C27" s="19" t="s">
        <v>269</v>
      </c>
      <c r="D27" s="20">
        <v>35.935416000000004</v>
      </c>
      <c r="E27" s="21">
        <v>41.868390000000005</v>
      </c>
      <c r="F27" s="21">
        <f t="shared" si="0"/>
        <v>17.319802879675752</v>
      </c>
      <c r="G27" s="21">
        <v>10.678502149675751</v>
      </c>
      <c r="H27" s="21">
        <v>3.3276659700000004</v>
      </c>
      <c r="I27" s="21">
        <v>3.3136347600000002</v>
      </c>
      <c r="J27" s="22">
        <f t="shared" si="1"/>
        <v>0.25504926627643787</v>
      </c>
      <c r="K27" s="22">
        <f t="shared" si="2"/>
        <v>0.33452846215667115</v>
      </c>
      <c r="L27" s="23">
        <f t="shared" si="3"/>
        <v>0.41367253146528321</v>
      </c>
      <c r="M27" s="4"/>
      <c r="N27" t="s">
        <v>267</v>
      </c>
      <c r="O27" s="5">
        <v>5.325497965320773</v>
      </c>
      <c r="P27" s="71">
        <v>0.30831436332239132</v>
      </c>
    </row>
    <row r="28" spans="1:16" x14ac:dyDescent="0.25">
      <c r="A28" s="17"/>
      <c r="B28" s="55">
        <v>22</v>
      </c>
      <c r="C28" s="19" t="s">
        <v>270</v>
      </c>
      <c r="D28" s="20">
        <v>36.159882000000003</v>
      </c>
      <c r="E28" s="21">
        <v>36.901198999999998</v>
      </c>
      <c r="F28" s="21">
        <f t="shared" si="0"/>
        <v>16.002430874834324</v>
      </c>
      <c r="G28" s="21">
        <v>9.6030528248343217</v>
      </c>
      <c r="H28" s="21">
        <v>3.16495953</v>
      </c>
      <c r="I28" s="21">
        <v>3.2344185200000002</v>
      </c>
      <c r="J28" s="22">
        <f t="shared" si="1"/>
        <v>0.26023687807093537</v>
      </c>
      <c r="K28" s="22">
        <f t="shared" si="2"/>
        <v>0.34600535215222472</v>
      </c>
      <c r="L28" s="23">
        <f t="shared" si="3"/>
        <v>0.43365612252421187</v>
      </c>
      <c r="M28" s="4"/>
      <c r="N28" t="s">
        <v>251</v>
      </c>
      <c r="O28" s="5">
        <v>8.7863141453397926</v>
      </c>
      <c r="P28" s="71">
        <v>0.27409640858694662</v>
      </c>
    </row>
    <row r="29" spans="1:16" x14ac:dyDescent="0.25">
      <c r="A29" s="17"/>
      <c r="B29" s="55">
        <v>23</v>
      </c>
      <c r="C29" s="19" t="s">
        <v>271</v>
      </c>
      <c r="D29" s="20">
        <v>20.439437000000002</v>
      </c>
      <c r="E29" s="21">
        <v>20.729651</v>
      </c>
      <c r="F29" s="21">
        <f t="shared" si="0"/>
        <v>8.0473415516656832</v>
      </c>
      <c r="G29" s="21">
        <v>4.8499246616656819</v>
      </c>
      <c r="H29" s="21">
        <v>1.6260238</v>
      </c>
      <c r="I29" s="21">
        <v>1.5713930900000002</v>
      </c>
      <c r="J29" s="22">
        <f t="shared" si="1"/>
        <v>0.23396074838238626</v>
      </c>
      <c r="K29" s="22">
        <f t="shared" si="2"/>
        <v>0.31240026480260968</v>
      </c>
      <c r="L29" s="23">
        <f t="shared" si="3"/>
        <v>0.38820439146156793</v>
      </c>
      <c r="M29" s="4"/>
      <c r="N29" t="s">
        <v>253</v>
      </c>
      <c r="O29" s="5">
        <v>8.5755311085006731</v>
      </c>
      <c r="P29" s="71">
        <v>0.23890655906797814</v>
      </c>
    </row>
    <row r="30" spans="1:16" x14ac:dyDescent="0.25">
      <c r="A30" s="17"/>
      <c r="B30" s="55">
        <v>24</v>
      </c>
      <c r="C30" s="19" t="s">
        <v>272</v>
      </c>
      <c r="D30" s="20">
        <v>15.879632999999998</v>
      </c>
      <c r="E30" s="21">
        <v>16.825853000000002</v>
      </c>
      <c r="F30" s="21">
        <f t="shared" si="0"/>
        <v>6.6849582623819961</v>
      </c>
      <c r="G30" s="21">
        <v>3.9975816523819958</v>
      </c>
      <c r="H30" s="21">
        <v>1.3320123399999999</v>
      </c>
      <c r="I30" s="21">
        <v>1.3553642699999999</v>
      </c>
      <c r="J30" s="22">
        <f t="shared" si="1"/>
        <v>0.23758567558993859</v>
      </c>
      <c r="K30" s="22">
        <f t="shared" si="2"/>
        <v>0.31675030040866253</v>
      </c>
      <c r="L30" s="23">
        <f t="shared" si="3"/>
        <v>0.3973027853257719</v>
      </c>
      <c r="M30" s="4"/>
      <c r="N30" t="s">
        <v>260</v>
      </c>
      <c r="O30" s="5">
        <v>10.864302509412799</v>
      </c>
      <c r="P30" s="71">
        <v>0.23782423219625332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28.308980999999996</v>
      </c>
      <c r="E31" s="28">
        <v>30.778846999999995</v>
      </c>
      <c r="F31" s="28">
        <f t="shared" si="0"/>
        <v>12.195121928463442</v>
      </c>
      <c r="G31" s="28">
        <v>7.3160656384634422</v>
      </c>
      <c r="H31" s="28">
        <v>2.3921834200000003</v>
      </c>
      <c r="I31" s="28">
        <v>2.4868728699999996</v>
      </c>
      <c r="J31" s="29">
        <f t="shared" si="1"/>
        <v>0.23769784613645351</v>
      </c>
      <c r="K31" s="29">
        <f t="shared" si="2"/>
        <v>0.31541951712692307</v>
      </c>
      <c r="L31" s="30">
        <f t="shared" si="3"/>
        <v>0.39621763376852431</v>
      </c>
      <c r="M31" s="4"/>
      <c r="N31" t="s">
        <v>257</v>
      </c>
      <c r="O31" s="5">
        <v>5.5078388857316307</v>
      </c>
      <c r="P31" s="71">
        <v>0.18467413603075092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3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" customWidth="1"/>
    <col min="6" max="6" width="13.5703125" customWidth="1"/>
    <col min="7" max="9" width="0" hidden="1" customWidth="1"/>
  </cols>
  <sheetData>
    <row r="1" spans="1:13" ht="15.75" x14ac:dyDescent="0.25">
      <c r="A1" s="50">
        <v>86</v>
      </c>
      <c r="B1" s="49" t="s">
        <v>51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1283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1348.2934950000003</v>
      </c>
      <c r="E6" s="14">
        <v>1456.3752250000005</v>
      </c>
      <c r="F6" s="14">
        <v>500.90095948130352</v>
      </c>
      <c r="G6" s="14">
        <v>287.18842594130354</v>
      </c>
      <c r="H6" s="14">
        <v>105.66065537999999</v>
      </c>
      <c r="I6" s="14">
        <v>108.05187816</v>
      </c>
      <c r="J6" s="15">
        <v>0.1971939792791404</v>
      </c>
      <c r="K6" s="15">
        <v>0.26974441378684083</v>
      </c>
      <c r="L6" s="16">
        <v>0.34393674849920863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1300.618972</v>
      </c>
      <c r="E7" s="38">
        <f ca="1">SUM(E8:OFFSET(E6,MATCH("PROYECTOS",$A$8:$A$50,0),0))</f>
        <v>1416.772487</v>
      </c>
      <c r="F7" s="38">
        <f ca="1">SUM(F8:OFFSET(F6,MATCH("PROYECTOS",$A$8:$A$50,0),0))</f>
        <v>489.12835705205072</v>
      </c>
      <c r="G7" s="38">
        <f ca="1">SUM(G8:OFFSET(G6,MATCH("PROYECTOS",$A$8:$A$50,0),0))</f>
        <v>279.16396438205072</v>
      </c>
      <c r="H7" s="38">
        <f ca="1">SUM(H8:OFFSET(H6,MATCH("PROYECTOS",$A$8:$A$50,0),0))</f>
        <v>103.33875582</v>
      </c>
      <c r="I7" s="38">
        <f ca="1">SUM(I8:OFFSET(I6,MATCH("PROYECTOS",$A$8:$A$50,0),0))</f>
        <v>106.62563684999999</v>
      </c>
      <c r="J7" s="39">
        <f ca="1">IFERROR(G7/E7,0)</f>
        <v>0.19704219763130587</v>
      </c>
      <c r="K7" s="39">
        <f ca="1">IFERROR(SUM(G7,H7)/E7,0)</f>
        <v>0.26998175339499714</v>
      </c>
      <c r="L7" s="40">
        <f ca="1">IFERROR(SUM(G7,H7,I7)/E7,0)</f>
        <v>0.34524128717926661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4.9820599999999997</v>
      </c>
      <c r="E8" s="21">
        <v>5.6820599999999999</v>
      </c>
      <c r="F8" s="21">
        <f t="shared" ref="F8:F14" si="0">SUM(G8,H8,I8)</f>
        <v>1.0434899571692409</v>
      </c>
      <c r="G8" s="21">
        <v>0.46529451716924086</v>
      </c>
      <c r="H8" s="21">
        <v>0.31167784000000004</v>
      </c>
      <c r="I8" s="21">
        <v>0.26651759999999997</v>
      </c>
      <c r="J8" s="22">
        <f t="shared" ref="J8:J15" si="1">IFERROR(G8/E8,0)</f>
        <v>8.1888349853616621E-2</v>
      </c>
      <c r="K8" s="22">
        <f t="shared" ref="K8:K15" si="2">IFERROR(SUM(G8,H8)/E8,0)</f>
        <v>0.13674131515141355</v>
      </c>
      <c r="L8" s="23">
        <f t="shared" ref="L8:L15" si="3">IFERROR(SUM(G8,H8,I8)/E8,0)</f>
        <v>0.18364641647030142</v>
      </c>
      <c r="M8" s="4"/>
    </row>
    <row r="9" spans="1:13" ht="25.5" x14ac:dyDescent="0.25">
      <c r="A9" s="17"/>
      <c r="B9" s="19">
        <v>3000602</v>
      </c>
      <c r="C9" s="19" t="s">
        <v>1285</v>
      </c>
      <c r="D9" s="20">
        <v>223.44221800000003</v>
      </c>
      <c r="E9" s="21">
        <v>225.41656600000005</v>
      </c>
      <c r="F9" s="21">
        <f t="shared" si="0"/>
        <v>73.018270387022483</v>
      </c>
      <c r="G9" s="21">
        <v>36.346567287022481</v>
      </c>
      <c r="H9" s="21">
        <v>18.127990279999999</v>
      </c>
      <c r="I9" s="21">
        <v>18.54371282</v>
      </c>
      <c r="J9" s="22">
        <f t="shared" si="1"/>
        <v>0.16124177531398678</v>
      </c>
      <c r="K9" s="22">
        <f t="shared" si="2"/>
        <v>0.24166173113923875</v>
      </c>
      <c r="L9" s="23">
        <f t="shared" si="3"/>
        <v>0.32392592826129057</v>
      </c>
      <c r="M9" s="4"/>
    </row>
    <row r="10" spans="1:13" ht="38.25" x14ac:dyDescent="0.25">
      <c r="A10" s="17"/>
      <c r="B10" s="19">
        <v>3000639</v>
      </c>
      <c r="C10" s="19" t="s">
        <v>1286</v>
      </c>
      <c r="D10" s="20">
        <v>700.36933199999987</v>
      </c>
      <c r="E10" s="21">
        <v>755.52640399999996</v>
      </c>
      <c r="F10" s="21">
        <f t="shared" si="0"/>
        <v>267.78681201441879</v>
      </c>
      <c r="G10" s="21">
        <v>159.39076018441881</v>
      </c>
      <c r="H10" s="21">
        <v>52.007816530000021</v>
      </c>
      <c r="I10" s="21">
        <v>56.388235299999984</v>
      </c>
      <c r="J10" s="22">
        <f t="shared" si="1"/>
        <v>0.21096649877562562</v>
      </c>
      <c r="K10" s="22">
        <f t="shared" si="2"/>
        <v>0.27980302951055941</v>
      </c>
      <c r="L10" s="23">
        <f t="shared" si="3"/>
        <v>0.35443739702102961</v>
      </c>
      <c r="M10" s="4"/>
    </row>
    <row r="11" spans="1:13" ht="38.25" x14ac:dyDescent="0.25">
      <c r="A11" s="17"/>
      <c r="B11" s="19">
        <v>3000640</v>
      </c>
      <c r="C11" s="19" t="s">
        <v>1287</v>
      </c>
      <c r="D11" s="20">
        <v>22.746021999999993</v>
      </c>
      <c r="E11" s="21">
        <v>23.857969000000001</v>
      </c>
      <c r="F11" s="21">
        <f t="shared" si="0"/>
        <v>8.0398075661892854</v>
      </c>
      <c r="G11" s="21">
        <v>4.9255405661892837</v>
      </c>
      <c r="H11" s="21">
        <v>1.5502236700000001</v>
      </c>
      <c r="I11" s="21">
        <v>1.5640433300000005</v>
      </c>
      <c r="J11" s="22">
        <f t="shared" si="1"/>
        <v>0.20645263501638733</v>
      </c>
      <c r="K11" s="22">
        <f t="shared" si="2"/>
        <v>0.27142982020763307</v>
      </c>
      <c r="L11" s="23">
        <f t="shared" si="3"/>
        <v>0.33698625252590803</v>
      </c>
      <c r="M11" s="4"/>
    </row>
    <row r="12" spans="1:13" ht="25.5" x14ac:dyDescent="0.25">
      <c r="A12" s="17"/>
      <c r="B12" s="19">
        <v>3000641</v>
      </c>
      <c r="C12" s="19" t="s">
        <v>1288</v>
      </c>
      <c r="D12" s="20">
        <v>98.406721999999988</v>
      </c>
      <c r="E12" s="21">
        <v>111.23325800000002</v>
      </c>
      <c r="F12" s="21">
        <f t="shared" si="0"/>
        <v>25.957109536448918</v>
      </c>
      <c r="G12" s="21">
        <v>14.537701656448917</v>
      </c>
      <c r="H12" s="21">
        <v>5.4765610600000008</v>
      </c>
      <c r="I12" s="21">
        <v>5.9428468200000006</v>
      </c>
      <c r="J12" s="22">
        <f t="shared" si="1"/>
        <v>0.13069563831753372</v>
      </c>
      <c r="K12" s="22">
        <f t="shared" si="2"/>
        <v>0.17993056282185779</v>
      </c>
      <c r="L12" s="23">
        <f t="shared" si="3"/>
        <v>0.2333574508484586</v>
      </c>
      <c r="M12" s="4"/>
    </row>
    <row r="13" spans="1:13" ht="51" x14ac:dyDescent="0.25">
      <c r="A13" s="17"/>
      <c r="B13" s="19">
        <v>3000642</v>
      </c>
      <c r="C13" s="19" t="s">
        <v>1289</v>
      </c>
      <c r="D13" s="20">
        <v>213.7937960000001</v>
      </c>
      <c r="E13" s="21">
        <v>249.11164299999996</v>
      </c>
      <c r="F13" s="21">
        <f t="shared" si="0"/>
        <v>101.5705848817482</v>
      </c>
      <c r="G13" s="21">
        <v>57.783992041748206</v>
      </c>
      <c r="H13" s="21">
        <v>23.030404629999996</v>
      </c>
      <c r="I13" s="21">
        <v>20.756188210000005</v>
      </c>
      <c r="J13" s="22">
        <f t="shared" si="1"/>
        <v>0.23196022211514303</v>
      </c>
      <c r="K13" s="22">
        <f t="shared" si="2"/>
        <v>0.32441035552781533</v>
      </c>
      <c r="L13" s="23">
        <f t="shared" si="3"/>
        <v>0.40773118292888549</v>
      </c>
      <c r="M13" s="4"/>
    </row>
    <row r="14" spans="1:13" x14ac:dyDescent="0.25">
      <c r="A14" s="17"/>
      <c r="B14" s="19">
        <v>3000660</v>
      </c>
      <c r="C14" s="19" t="s">
        <v>1290</v>
      </c>
      <c r="D14" s="20">
        <v>36.878822</v>
      </c>
      <c r="E14" s="21">
        <v>45.944586999999999</v>
      </c>
      <c r="F14" s="21">
        <f t="shared" si="0"/>
        <v>11.712282709053783</v>
      </c>
      <c r="G14" s="21">
        <v>5.7141081290537841</v>
      </c>
      <c r="H14" s="21">
        <v>2.8340818099999994</v>
      </c>
      <c r="I14" s="21">
        <v>3.1640927700000003</v>
      </c>
      <c r="J14" s="22">
        <f t="shared" si="1"/>
        <v>0.12436956129464792</v>
      </c>
      <c r="K14" s="22">
        <f t="shared" si="2"/>
        <v>0.18605434279023519</v>
      </c>
      <c r="L14" s="23">
        <f t="shared" si="3"/>
        <v>0.25492192821438975</v>
      </c>
      <c r="M14" s="4"/>
    </row>
    <row r="15" spans="1:13" ht="15.75" thickBot="1" x14ac:dyDescent="0.3">
      <c r="A15" s="41" t="s">
        <v>293</v>
      </c>
      <c r="B15" s="43"/>
      <c r="C15" s="43"/>
      <c r="D15" s="44">
        <f ca="1">OFFSET(D15,-MATCH("PROYECTOS",$A$8:$A$50,0)-1,0)-(OFFSET(D15,-MATCH("PROYECTOS",$A$8:$A$50,0),0))</f>
        <v>47.674523000000363</v>
      </c>
      <c r="E15" s="45">
        <f t="shared" ref="E15:I15" ca="1" si="4">OFFSET(E15,-MATCH("PROYECTOS",$A$8:$A$50,0)-1,0)-(OFFSET(E15,-MATCH("PROYECTOS",$A$8:$A$50,0),0))</f>
        <v>39.6027380000005</v>
      </c>
      <c r="F15" s="45">
        <f t="shared" ca="1" si="4"/>
        <v>11.7726024292528</v>
      </c>
      <c r="G15" s="45">
        <f t="shared" ca="1" si="4"/>
        <v>8.0244615592528135</v>
      </c>
      <c r="H15" s="45">
        <f t="shared" ca="1" si="4"/>
        <v>2.3218995599999914</v>
      </c>
      <c r="I15" s="45">
        <f t="shared" ca="1" si="4"/>
        <v>1.4262413100000089</v>
      </c>
      <c r="J15" s="46">
        <f t="shared" ca="1" si="1"/>
        <v>0.20262390845937753</v>
      </c>
      <c r="K15" s="46">
        <f t="shared" ca="1" si="2"/>
        <v>0.26125368198665139</v>
      </c>
      <c r="L15" s="47">
        <f t="shared" ca="1" si="3"/>
        <v>0.29726738664515229</v>
      </c>
      <c r="M15" s="4"/>
    </row>
    <row r="16" spans="1:13" ht="15.75" thickBot="1" x14ac:dyDescent="0.3"/>
    <row r="17" spans="1:4" ht="15.75" thickBot="1" x14ac:dyDescent="0.3">
      <c r="A17" s="87" t="s">
        <v>315</v>
      </c>
      <c r="B17" s="88"/>
      <c r="C17" s="88"/>
      <c r="D17" s="89"/>
    </row>
    <row r="18" spans="1:4" ht="15.75" thickBot="1" x14ac:dyDescent="0.3">
      <c r="A18" s="1" t="s">
        <v>1312</v>
      </c>
    </row>
    <row r="19" spans="1:4" ht="45" customHeight="1" x14ac:dyDescent="0.25">
      <c r="A19" s="80" t="s">
        <v>317</v>
      </c>
      <c r="B19" s="81"/>
      <c r="C19" s="81"/>
      <c r="D19" s="92" t="s">
        <v>318</v>
      </c>
    </row>
    <row r="20" spans="1:4" ht="15.75" thickBot="1" x14ac:dyDescent="0.3">
      <c r="A20" s="90"/>
      <c r="B20" s="91"/>
      <c r="C20" s="91"/>
      <c r="D20" s="93"/>
    </row>
    <row r="21" spans="1:4" x14ac:dyDescent="0.25">
      <c r="A21" s="17"/>
      <c r="B21" s="19">
        <v>3000001</v>
      </c>
      <c r="C21" s="19" t="s">
        <v>275</v>
      </c>
      <c r="D21" s="23">
        <v>0.18364641647030142</v>
      </c>
    </row>
    <row r="22" spans="1:4" ht="25.5" x14ac:dyDescent="0.25">
      <c r="A22" s="17"/>
      <c r="B22" s="19">
        <v>3000641</v>
      </c>
      <c r="C22" s="19" t="s">
        <v>1288</v>
      </c>
      <c r="D22" s="23">
        <v>0.2333574508484586</v>
      </c>
    </row>
    <row r="23" spans="1:4" ht="15.75" thickBot="1" x14ac:dyDescent="0.3">
      <c r="A23" s="24"/>
      <c r="B23" s="26">
        <v>3000660</v>
      </c>
      <c r="C23" s="26" t="s">
        <v>1290</v>
      </c>
      <c r="D23" s="30">
        <v>0.25492192821438975</v>
      </c>
    </row>
  </sheetData>
  <mergeCells count="10">
    <mergeCell ref="A17:D17"/>
    <mergeCell ref="A19:C20"/>
    <mergeCell ref="D19:D20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topLeftCell="A13" workbookViewId="0">
      <selection activeCell="H6" sqref="H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86</v>
      </c>
      <c r="B1" s="49" t="s">
        <v>51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1284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1348.2934950000003</v>
      </c>
      <c r="I6" s="14">
        <v>1456.3752250000005</v>
      </c>
      <c r="J6" s="14">
        <v>500.90095948130352</v>
      </c>
      <c r="K6" s="14">
        <v>287.18842594130354</v>
      </c>
      <c r="L6" s="14">
        <v>105.66065537999999</v>
      </c>
      <c r="M6" s="14">
        <v>108.05187816</v>
      </c>
      <c r="N6" s="15">
        <v>0.1971939792791404</v>
      </c>
      <c r="O6" s="15">
        <v>0.26974441378684083</v>
      </c>
      <c r="P6" s="16">
        <v>0.34393674849920863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SUM(H8:OFFSET(H6,MATCH("PROYECTOS",$A$8:$A$26,0),0))</f>
        <v>1300.6189720000002</v>
      </c>
      <c r="I7" s="38">
        <f ca="1">SUM(I8:OFFSET(I6,MATCH("PROYECTOS",$A$8:$A$26,0),0))</f>
        <v>1416.7724870000002</v>
      </c>
      <c r="J7" s="38">
        <f ca="1">SUM(J8:OFFSET(J6,MATCH("PROYECTOS",$A$8:$A$26,0),0))</f>
        <v>489.12835705205072</v>
      </c>
      <c r="K7" s="38">
        <f ca="1">SUM(K8:OFFSET(K6,MATCH("PROYECTOS",$A$8:$A$26,0),0))</f>
        <v>279.16396438205072</v>
      </c>
      <c r="L7" s="38">
        <f ca="1">SUM(L8:OFFSET(L6,MATCH("PROYECTOS",$A$8:$A$26,0),0))</f>
        <v>103.33875582</v>
      </c>
      <c r="M7" s="38">
        <f ca="1">SUM(M8:OFFSET(M6,MATCH("PROYECTOS",$A$8:$A$26,0),0))</f>
        <v>106.62563685000002</v>
      </c>
      <c r="N7" s="39">
        <f ca="1">IFERROR(K7/I7,0)</f>
        <v>0.19704219763130584</v>
      </c>
      <c r="O7" s="39">
        <f ca="1">IFERROR(SUM(K7,L7)/I7,0)</f>
        <v>0.26998175339499708</v>
      </c>
      <c r="P7" s="40">
        <f ca="1">IFERROR(SUM(K7,L7,M7)/I7,0)</f>
        <v>0.34524128717926655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2.3851360000000001</v>
      </c>
      <c r="I8" s="21">
        <v>3.0851360000000003</v>
      </c>
      <c r="J8" s="21">
        <f t="shared" ref="J8:J25" si="0">SUM(K8,L8,M8)</f>
        <v>0.84124116474419131</v>
      </c>
      <c r="K8" s="21">
        <v>0.33391714474419132</v>
      </c>
      <c r="L8" s="21">
        <v>0.26567384000000005</v>
      </c>
      <c r="M8" s="21">
        <v>0.24165017999999996</v>
      </c>
      <c r="N8" s="22">
        <f t="shared" ref="N8:N26" si="1">IFERROR(K8/I8,0)</f>
        <v>0.10823417338625957</v>
      </c>
      <c r="O8" s="22">
        <f t="shared" ref="O8:O26" si="2">IFERROR(SUM(K8,L8)/I8,0)</f>
        <v>0.19434831551808132</v>
      </c>
      <c r="P8" s="23">
        <f t="shared" ref="P8:P26" si="3">IFERROR(SUM(K8,L8,M8)/I8,0)</f>
        <v>0.27267555295591223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5001196</v>
      </c>
      <c r="C9" s="19" t="s">
        <v>1291</v>
      </c>
      <c r="D9" s="68">
        <v>3000639</v>
      </c>
      <c r="E9" s="19" t="s">
        <v>1286</v>
      </c>
      <c r="F9" s="69">
        <v>107</v>
      </c>
      <c r="G9" s="19" t="s">
        <v>1306</v>
      </c>
      <c r="H9" s="20">
        <v>118.33971400000003</v>
      </c>
      <c r="I9" s="21">
        <v>147.10621199999997</v>
      </c>
      <c r="J9" s="21">
        <f t="shared" si="0"/>
        <v>43.357644531758339</v>
      </c>
      <c r="K9" s="21">
        <v>26.295406981758333</v>
      </c>
      <c r="L9" s="21">
        <v>8.8341827199999994</v>
      </c>
      <c r="M9" s="21">
        <v>8.2280548300000032</v>
      </c>
      <c r="N9" s="22">
        <f t="shared" si="1"/>
        <v>0.17875116641408956</v>
      </c>
      <c r="O9" s="22">
        <f t="shared" si="2"/>
        <v>0.23880425730599564</v>
      </c>
      <c r="P9" s="23">
        <f t="shared" si="3"/>
        <v>0.2947370062914702</v>
      </c>
      <c r="Q9" s="70">
        <v>0</v>
      </c>
      <c r="R9" s="21">
        <v>0</v>
      </c>
      <c r="S9" s="23">
        <f t="shared" ref="S9:S25" si="4">IFERROR(R9/Q9,0)</f>
        <v>0</v>
      </c>
    </row>
    <row r="10" spans="1:19" ht="25.5" x14ac:dyDescent="0.25">
      <c r="A10" s="17"/>
      <c r="B10" s="19">
        <v>5001763</v>
      </c>
      <c r="C10" s="19" t="s">
        <v>1292</v>
      </c>
      <c r="D10" s="68">
        <v>3000641</v>
      </c>
      <c r="E10" s="19" t="s">
        <v>1288</v>
      </c>
      <c r="F10" s="69">
        <v>60</v>
      </c>
      <c r="G10" s="19" t="s">
        <v>309</v>
      </c>
      <c r="H10" s="20">
        <v>1.749968</v>
      </c>
      <c r="I10" s="21">
        <v>1.795968</v>
      </c>
      <c r="J10" s="21">
        <f t="shared" si="0"/>
        <v>0.59399783847598697</v>
      </c>
      <c r="K10" s="21">
        <v>0.35869822847598698</v>
      </c>
      <c r="L10" s="21">
        <v>0.12202900999999999</v>
      </c>
      <c r="M10" s="21">
        <v>0.1132706</v>
      </c>
      <c r="N10" s="22">
        <f t="shared" si="1"/>
        <v>0.19972417575145379</v>
      </c>
      <c r="O10" s="22">
        <f t="shared" si="2"/>
        <v>0.26767026944577349</v>
      </c>
      <c r="P10" s="23">
        <f t="shared" si="3"/>
        <v>0.33073965598272742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5001766</v>
      </c>
      <c r="C11" s="19" t="s">
        <v>1293</v>
      </c>
      <c r="D11" s="68">
        <v>3000642</v>
      </c>
      <c r="E11" s="19" t="s">
        <v>1289</v>
      </c>
      <c r="F11" s="69">
        <v>105</v>
      </c>
      <c r="G11" s="19" t="s">
        <v>662</v>
      </c>
      <c r="H11" s="20">
        <v>21.598519999999994</v>
      </c>
      <c r="I11" s="21">
        <v>38.124952000000008</v>
      </c>
      <c r="J11" s="21">
        <f t="shared" si="0"/>
        <v>14.604031562778813</v>
      </c>
      <c r="K11" s="21">
        <v>7.5787318827788113</v>
      </c>
      <c r="L11" s="21">
        <v>3.8612280300000008</v>
      </c>
      <c r="M11" s="21">
        <v>3.1640716500000003</v>
      </c>
      <c r="N11" s="22">
        <f t="shared" si="1"/>
        <v>0.19878666031576406</v>
      </c>
      <c r="O11" s="22">
        <f t="shared" si="2"/>
        <v>0.30006490008902331</v>
      </c>
      <c r="P11" s="23">
        <f t="shared" si="3"/>
        <v>0.38305704785618644</v>
      </c>
      <c r="Q11" s="70">
        <v>180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5001767</v>
      </c>
      <c r="C12" s="19" t="s">
        <v>1294</v>
      </c>
      <c r="D12" s="68">
        <v>3000642</v>
      </c>
      <c r="E12" s="19" t="s">
        <v>1289</v>
      </c>
      <c r="F12" s="69">
        <v>105</v>
      </c>
      <c r="G12" s="19" t="s">
        <v>662</v>
      </c>
      <c r="H12" s="20">
        <v>22.047315000000001</v>
      </c>
      <c r="I12" s="21">
        <v>35.739659999999994</v>
      </c>
      <c r="J12" s="21">
        <f t="shared" si="0"/>
        <v>13.381535236108396</v>
      </c>
      <c r="K12" s="21">
        <v>6.8641353961083951</v>
      </c>
      <c r="L12" s="21">
        <v>3.6427480299999995</v>
      </c>
      <c r="M12" s="21">
        <v>2.8746518100000009</v>
      </c>
      <c r="N12" s="22">
        <f t="shared" si="1"/>
        <v>0.19205933677344431</v>
      </c>
      <c r="O12" s="22">
        <f t="shared" si="2"/>
        <v>0.29398386627372497</v>
      </c>
      <c r="P12" s="23">
        <f t="shared" si="3"/>
        <v>0.37441697084159165</v>
      </c>
      <c r="Q12" s="70">
        <v>31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5002360</v>
      </c>
      <c r="C13" s="19" t="s">
        <v>1096</v>
      </c>
      <c r="D13" s="68">
        <v>3000642</v>
      </c>
      <c r="E13" s="19" t="s">
        <v>1289</v>
      </c>
      <c r="F13" s="69">
        <v>105</v>
      </c>
      <c r="G13" s="19" t="s">
        <v>662</v>
      </c>
      <c r="H13" s="20">
        <v>153.44439400000002</v>
      </c>
      <c r="I13" s="21">
        <v>147.99876700000002</v>
      </c>
      <c r="J13" s="21">
        <f t="shared" si="0"/>
        <v>63.086899764398353</v>
      </c>
      <c r="K13" s="21">
        <v>37.491390874398348</v>
      </c>
      <c r="L13" s="21">
        <v>13.202957100000004</v>
      </c>
      <c r="M13" s="21">
        <v>12.392551790000002</v>
      </c>
      <c r="N13" s="22">
        <f t="shared" si="1"/>
        <v>0.25332231905957936</v>
      </c>
      <c r="O13" s="22">
        <f t="shared" si="2"/>
        <v>0.34253223186919085</v>
      </c>
      <c r="P13" s="23">
        <f t="shared" si="3"/>
        <v>0.42626638750577123</v>
      </c>
      <c r="Q13" s="70">
        <v>18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5003033</v>
      </c>
      <c r="C14" s="19" t="s">
        <v>1295</v>
      </c>
      <c r="D14" s="68">
        <v>3000641</v>
      </c>
      <c r="E14" s="19" t="s">
        <v>1288</v>
      </c>
      <c r="F14" s="69">
        <v>457</v>
      </c>
      <c r="G14" s="19" t="s">
        <v>1307</v>
      </c>
      <c r="H14" s="20">
        <v>96.508044999999981</v>
      </c>
      <c r="I14" s="21">
        <v>109.28858099999999</v>
      </c>
      <c r="J14" s="21">
        <f t="shared" si="0"/>
        <v>25.33225170819162</v>
      </c>
      <c r="K14" s="21">
        <v>14.163650238191622</v>
      </c>
      <c r="L14" s="21">
        <v>5.3463975100000001</v>
      </c>
      <c r="M14" s="21">
        <v>5.8222039599999995</v>
      </c>
      <c r="N14" s="22">
        <f t="shared" si="1"/>
        <v>0.12959862877340883</v>
      </c>
      <c r="O14" s="22">
        <f t="shared" si="2"/>
        <v>0.17851862993986189</v>
      </c>
      <c r="P14" s="23">
        <f t="shared" si="3"/>
        <v>0.23179230141337109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5003034</v>
      </c>
      <c r="C15" s="19" t="s">
        <v>1296</v>
      </c>
      <c r="D15" s="68">
        <v>3000641</v>
      </c>
      <c r="E15" s="19" t="s">
        <v>1288</v>
      </c>
      <c r="F15" s="69">
        <v>599</v>
      </c>
      <c r="G15" s="19" t="s">
        <v>1308</v>
      </c>
      <c r="H15" s="20">
        <v>0.14870899999999998</v>
      </c>
      <c r="I15" s="21">
        <v>0.14870899999999998</v>
      </c>
      <c r="J15" s="21">
        <f t="shared" si="0"/>
        <v>3.0859989781308175E-2</v>
      </c>
      <c r="K15" s="21">
        <v>1.5353189781308174E-2</v>
      </c>
      <c r="L15" s="21">
        <v>8.1345399999999991E-3</v>
      </c>
      <c r="M15" s="21">
        <v>7.3722600000000003E-3</v>
      </c>
      <c r="N15" s="22">
        <f t="shared" si="1"/>
        <v>0.103243178162103</v>
      </c>
      <c r="O15" s="22">
        <f t="shared" si="2"/>
        <v>0.15794423862246521</v>
      </c>
      <c r="P15" s="23">
        <f t="shared" si="3"/>
        <v>0.20751931477790975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5004393</v>
      </c>
      <c r="C16" s="19" t="s">
        <v>1297</v>
      </c>
      <c r="D16" s="68">
        <v>3000001</v>
      </c>
      <c r="E16" s="19" t="s">
        <v>275</v>
      </c>
      <c r="F16" s="69">
        <v>86</v>
      </c>
      <c r="G16" s="19" t="s">
        <v>500</v>
      </c>
      <c r="H16" s="20">
        <v>1.667203</v>
      </c>
      <c r="I16" s="21">
        <v>1.6672029999999998</v>
      </c>
      <c r="J16" s="21">
        <f t="shared" si="0"/>
        <v>8.394202220664515E-2</v>
      </c>
      <c r="K16" s="21">
        <v>8.2382202206645161E-2</v>
      </c>
      <c r="L16" s="21">
        <v>8.7240000000000009E-3</v>
      </c>
      <c r="M16" s="21">
        <v>-7.16418E-3</v>
      </c>
      <c r="N16" s="22">
        <f t="shared" si="1"/>
        <v>4.9413420085403621E-2</v>
      </c>
      <c r="O16" s="22">
        <f t="shared" si="2"/>
        <v>5.4646136197358794E-2</v>
      </c>
      <c r="P16" s="23">
        <f t="shared" si="3"/>
        <v>5.0349011012243358E-2</v>
      </c>
      <c r="Q16" s="70">
        <v>0</v>
      </c>
      <c r="R16" s="21">
        <v>0</v>
      </c>
      <c r="S16" s="23">
        <f t="shared" si="4"/>
        <v>0</v>
      </c>
    </row>
    <row r="17" spans="1:19" ht="63.75" x14ac:dyDescent="0.25">
      <c r="A17" s="17"/>
      <c r="B17" s="19">
        <v>5004394</v>
      </c>
      <c r="C17" s="19" t="s">
        <v>1298</v>
      </c>
      <c r="D17" s="68">
        <v>3000001</v>
      </c>
      <c r="E17" s="19" t="s">
        <v>275</v>
      </c>
      <c r="F17" s="69">
        <v>86</v>
      </c>
      <c r="G17" s="19" t="s">
        <v>500</v>
      </c>
      <c r="H17" s="20">
        <v>0.92972100000000002</v>
      </c>
      <c r="I17" s="21">
        <v>0.92972100000000002</v>
      </c>
      <c r="J17" s="21">
        <f t="shared" si="0"/>
        <v>0.11830677021840438</v>
      </c>
      <c r="K17" s="21">
        <v>4.8995170218404382E-2</v>
      </c>
      <c r="L17" s="21">
        <v>3.7280000000000001E-2</v>
      </c>
      <c r="M17" s="21">
        <v>3.20316E-2</v>
      </c>
      <c r="N17" s="22">
        <f t="shared" si="1"/>
        <v>5.269878836597687E-2</v>
      </c>
      <c r="O17" s="22">
        <f t="shared" si="2"/>
        <v>9.2796839286629421E-2</v>
      </c>
      <c r="P17" s="23">
        <f t="shared" si="3"/>
        <v>0.12724975580674674</v>
      </c>
      <c r="Q17" s="70">
        <v>0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5004395</v>
      </c>
      <c r="C18" s="19" t="s">
        <v>1299</v>
      </c>
      <c r="D18" s="68">
        <v>3000660</v>
      </c>
      <c r="E18" s="19" t="s">
        <v>1290</v>
      </c>
      <c r="F18" s="69">
        <v>598</v>
      </c>
      <c r="G18" s="19" t="s">
        <v>1309</v>
      </c>
      <c r="H18" s="20">
        <v>36.836821999999998</v>
      </c>
      <c r="I18" s="21">
        <v>45.902586999999997</v>
      </c>
      <c r="J18" s="21">
        <f t="shared" si="0"/>
        <v>11.712282709053783</v>
      </c>
      <c r="K18" s="21">
        <v>5.7141081290537841</v>
      </c>
      <c r="L18" s="21">
        <v>2.8340818099999994</v>
      </c>
      <c r="M18" s="21">
        <v>3.1640927699999999</v>
      </c>
      <c r="N18" s="22">
        <f t="shared" si="1"/>
        <v>0.12448335709387762</v>
      </c>
      <c r="O18" s="22">
        <f t="shared" si="2"/>
        <v>0.18622457899930092</v>
      </c>
      <c r="P18" s="23">
        <f t="shared" si="3"/>
        <v>0.25515517696320217</v>
      </c>
      <c r="Q18" s="70">
        <v>0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5004396</v>
      </c>
      <c r="C19" s="19" t="s">
        <v>1300</v>
      </c>
      <c r="D19" s="68">
        <v>3000602</v>
      </c>
      <c r="E19" s="19" t="s">
        <v>1285</v>
      </c>
      <c r="F19" s="69">
        <v>60</v>
      </c>
      <c r="G19" s="19" t="s">
        <v>309</v>
      </c>
      <c r="H19" s="20">
        <v>29.728200999999999</v>
      </c>
      <c r="I19" s="21">
        <v>30.082343000000002</v>
      </c>
      <c r="J19" s="21">
        <f t="shared" si="0"/>
        <v>8.9580507690769604</v>
      </c>
      <c r="K19" s="21">
        <v>4.6061031690769596</v>
      </c>
      <c r="L19" s="21">
        <v>2.1466942599999999</v>
      </c>
      <c r="M19" s="21">
        <v>2.2052533400000005</v>
      </c>
      <c r="N19" s="22">
        <f t="shared" si="1"/>
        <v>0.15311650322838746</v>
      </c>
      <c r="O19" s="22">
        <f t="shared" si="2"/>
        <v>0.22447711034599133</v>
      </c>
      <c r="P19" s="23">
        <f t="shared" si="3"/>
        <v>0.29778434376195234</v>
      </c>
      <c r="Q19" s="70">
        <v>50</v>
      </c>
      <c r="R19" s="21">
        <v>0</v>
      </c>
      <c r="S19" s="23">
        <f t="shared" si="4"/>
        <v>0</v>
      </c>
    </row>
    <row r="20" spans="1:19" ht="25.5" x14ac:dyDescent="0.25">
      <c r="A20" s="17"/>
      <c r="B20" s="19">
        <v>5004397</v>
      </c>
      <c r="C20" s="19" t="s">
        <v>1301</v>
      </c>
      <c r="D20" s="68">
        <v>3000602</v>
      </c>
      <c r="E20" s="19" t="s">
        <v>1285</v>
      </c>
      <c r="F20" s="69">
        <v>60</v>
      </c>
      <c r="G20" s="19" t="s">
        <v>309</v>
      </c>
      <c r="H20" s="20">
        <v>193.71401700000001</v>
      </c>
      <c r="I20" s="21">
        <v>195.33422300000004</v>
      </c>
      <c r="J20" s="21">
        <f t="shared" si="0"/>
        <v>64.060219617945535</v>
      </c>
      <c r="K20" s="21">
        <v>31.740464117945521</v>
      </c>
      <c r="L20" s="21">
        <v>15.981296020000002</v>
      </c>
      <c r="M20" s="21">
        <v>16.338459480000004</v>
      </c>
      <c r="N20" s="22">
        <f t="shared" si="1"/>
        <v>0.16249310351492025</v>
      </c>
      <c r="O20" s="22">
        <f t="shared" si="2"/>
        <v>0.24430823951389979</v>
      </c>
      <c r="P20" s="23">
        <f t="shared" si="3"/>
        <v>0.32795184906203312</v>
      </c>
      <c r="Q20" s="70">
        <v>0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5004402</v>
      </c>
      <c r="C21" s="19" t="s">
        <v>1302</v>
      </c>
      <c r="D21" s="68">
        <v>3000639</v>
      </c>
      <c r="E21" s="19" t="s">
        <v>1286</v>
      </c>
      <c r="F21" s="69">
        <v>173</v>
      </c>
      <c r="G21" s="19" t="s">
        <v>1310</v>
      </c>
      <c r="H21" s="20">
        <v>141.38562300000001</v>
      </c>
      <c r="I21" s="21">
        <v>173.78965100000008</v>
      </c>
      <c r="J21" s="21">
        <f t="shared" si="0"/>
        <v>67.799663545965501</v>
      </c>
      <c r="K21" s="21">
        <v>42.455495245965494</v>
      </c>
      <c r="L21" s="21">
        <v>12.778893290000001</v>
      </c>
      <c r="M21" s="21">
        <v>12.565275010000002</v>
      </c>
      <c r="N21" s="22">
        <f t="shared" si="1"/>
        <v>0.24429242478866289</v>
      </c>
      <c r="O21" s="22">
        <f t="shared" si="2"/>
        <v>0.31782323181007749</v>
      </c>
      <c r="P21" s="23">
        <f t="shared" si="3"/>
        <v>0.39012486161195797</v>
      </c>
      <c r="Q21" s="70">
        <v>0</v>
      </c>
      <c r="R21" s="21">
        <v>0</v>
      </c>
      <c r="S21" s="23">
        <f t="shared" si="4"/>
        <v>0</v>
      </c>
    </row>
    <row r="22" spans="1:19" ht="51" x14ac:dyDescent="0.25">
      <c r="A22" s="17"/>
      <c r="B22" s="19">
        <v>5004404</v>
      </c>
      <c r="C22" s="19" t="s">
        <v>1303</v>
      </c>
      <c r="D22" s="68">
        <v>3000642</v>
      </c>
      <c r="E22" s="19" t="s">
        <v>1289</v>
      </c>
      <c r="F22" s="69">
        <v>105</v>
      </c>
      <c r="G22" s="19" t="s">
        <v>662</v>
      </c>
      <c r="H22" s="20">
        <v>16.703567</v>
      </c>
      <c r="I22" s="21">
        <v>27.248264000000006</v>
      </c>
      <c r="J22" s="21">
        <f t="shared" si="0"/>
        <v>10.498118318462652</v>
      </c>
      <c r="K22" s="21">
        <v>5.8497338884626515</v>
      </c>
      <c r="L22" s="21">
        <v>2.3234714699999999</v>
      </c>
      <c r="M22" s="21">
        <v>2.3249129599999998</v>
      </c>
      <c r="N22" s="22">
        <f t="shared" si="1"/>
        <v>0.21468281019527152</v>
      </c>
      <c r="O22" s="22">
        <f t="shared" si="2"/>
        <v>0.2999532505433245</v>
      </c>
      <c r="P22" s="23">
        <f t="shared" si="3"/>
        <v>0.38527659297717642</v>
      </c>
      <c r="Q22" s="70">
        <v>43</v>
      </c>
      <c r="R22" s="21">
        <v>0</v>
      </c>
      <c r="S22" s="23">
        <f t="shared" si="4"/>
        <v>0</v>
      </c>
    </row>
    <row r="23" spans="1:19" ht="25.5" x14ac:dyDescent="0.25">
      <c r="A23" s="17"/>
      <c r="B23" s="19">
        <v>5004971</v>
      </c>
      <c r="C23" s="19" t="s">
        <v>1304</v>
      </c>
      <c r="D23" s="68">
        <v>3000660</v>
      </c>
      <c r="E23" s="19" t="s">
        <v>1290</v>
      </c>
      <c r="F23" s="69">
        <v>598</v>
      </c>
      <c r="G23" s="19" t="s">
        <v>1309</v>
      </c>
      <c r="H23" s="20">
        <v>4.1999999999999996E-2</v>
      </c>
      <c r="I23" s="21">
        <v>4.1999999999999996E-2</v>
      </c>
      <c r="J23" s="21">
        <f t="shared" si="0"/>
        <v>0</v>
      </c>
      <c r="K23" s="21">
        <v>0</v>
      </c>
      <c r="L23" s="21">
        <v>0</v>
      </c>
      <c r="M23" s="21">
        <v>0</v>
      </c>
      <c r="N23" s="22">
        <f t="shared" si="1"/>
        <v>0</v>
      </c>
      <c r="O23" s="22">
        <f t="shared" si="2"/>
        <v>0</v>
      </c>
      <c r="P23" s="23">
        <f t="shared" si="3"/>
        <v>0</v>
      </c>
      <c r="Q23" s="70">
        <v>0</v>
      </c>
      <c r="R23" s="21">
        <v>0</v>
      </c>
      <c r="S23" s="23">
        <f t="shared" si="4"/>
        <v>0</v>
      </c>
    </row>
    <row r="24" spans="1:19" ht="51" x14ac:dyDescent="0.25">
      <c r="A24" s="17"/>
      <c r="B24" s="19">
        <v>5004972</v>
      </c>
      <c r="C24" s="19" t="s">
        <v>1305</v>
      </c>
      <c r="D24" s="68">
        <v>3000639</v>
      </c>
      <c r="E24" s="19" t="s">
        <v>1286</v>
      </c>
      <c r="F24" s="69">
        <v>173</v>
      </c>
      <c r="G24" s="19" t="s">
        <v>1310</v>
      </c>
      <c r="H24" s="20">
        <v>440.64399500000013</v>
      </c>
      <c r="I24" s="21">
        <v>434.63054100000016</v>
      </c>
      <c r="J24" s="21">
        <f t="shared" si="0"/>
        <v>156.62950393669496</v>
      </c>
      <c r="K24" s="21">
        <v>90.639857956694982</v>
      </c>
      <c r="L24" s="21">
        <v>30.394740520000003</v>
      </c>
      <c r="M24" s="21">
        <v>35.594905459999993</v>
      </c>
      <c r="N24" s="22">
        <f t="shared" si="1"/>
        <v>0.20854461296748805</v>
      </c>
      <c r="O24" s="22">
        <f t="shared" si="2"/>
        <v>0.2784769754058653</v>
      </c>
      <c r="P24" s="23">
        <f t="shared" si="3"/>
        <v>0.36037390188071228</v>
      </c>
      <c r="Q24" s="70">
        <v>0</v>
      </c>
      <c r="R24" s="21">
        <v>0</v>
      </c>
      <c r="S24" s="23">
        <f t="shared" si="4"/>
        <v>0</v>
      </c>
    </row>
    <row r="25" spans="1:19" x14ac:dyDescent="0.25">
      <c r="A25" s="17"/>
      <c r="B25" s="19">
        <v>9000000</v>
      </c>
      <c r="C25" s="19" t="s">
        <v>303</v>
      </c>
      <c r="D25" s="68">
        <v>9000000</v>
      </c>
      <c r="E25" s="19" t="s">
        <v>304</v>
      </c>
      <c r="F25" s="69"/>
      <c r="G25" s="19" t="s">
        <v>311</v>
      </c>
      <c r="H25" s="20">
        <v>22.746022000000004</v>
      </c>
      <c r="I25" s="21">
        <v>23.857969000000004</v>
      </c>
      <c r="J25" s="21">
        <f t="shared" si="0"/>
        <v>8.0398075661892836</v>
      </c>
      <c r="K25" s="21">
        <v>4.9255405661892837</v>
      </c>
      <c r="L25" s="21">
        <v>1.5502236699999998</v>
      </c>
      <c r="M25" s="21">
        <v>1.5640433300000005</v>
      </c>
      <c r="N25" s="22">
        <f t="shared" si="1"/>
        <v>0.2064526350163873</v>
      </c>
      <c r="O25" s="22">
        <f t="shared" si="2"/>
        <v>0.27142982020763301</v>
      </c>
      <c r="P25" s="23">
        <f t="shared" si="3"/>
        <v>0.33698625252590791</v>
      </c>
      <c r="Q25" s="70"/>
      <c r="R25" s="21"/>
      <c r="S25" s="23">
        <f t="shared" si="4"/>
        <v>0</v>
      </c>
    </row>
    <row r="26" spans="1:19" ht="15.75" thickBot="1" x14ac:dyDescent="0.3">
      <c r="A26" s="41" t="s">
        <v>293</v>
      </c>
      <c r="B26" s="43"/>
      <c r="C26" s="43"/>
      <c r="D26" s="65"/>
      <c r="E26" s="43"/>
      <c r="F26" s="66"/>
      <c r="G26" s="43"/>
      <c r="H26" s="44">
        <f t="shared" ref="H26:M26" ca="1" si="5">OFFSET(H26,-MATCH("PROYECTOS",$A$8:$A$26,0)-1,0)-(OFFSET(H26,-MATCH("PROYECTOS",$A$8:$A$26,0),0))</f>
        <v>47.674523000000136</v>
      </c>
      <c r="I26" s="45">
        <f t="shared" ca="1" si="5"/>
        <v>39.602738000000272</v>
      </c>
      <c r="J26" s="45">
        <f t="shared" ca="1" si="5"/>
        <v>11.7726024292528</v>
      </c>
      <c r="K26" s="45">
        <f t="shared" ca="1" si="5"/>
        <v>8.0244615592528135</v>
      </c>
      <c r="L26" s="45">
        <f t="shared" ca="1" si="5"/>
        <v>2.3218995599999914</v>
      </c>
      <c r="M26" s="45">
        <f t="shared" ca="1" si="5"/>
        <v>1.4262413099999804</v>
      </c>
      <c r="N26" s="46">
        <f t="shared" ca="1" si="1"/>
        <v>0.20262390845937869</v>
      </c>
      <c r="O26" s="46">
        <f t="shared" ca="1" si="2"/>
        <v>0.26125368198665289</v>
      </c>
      <c r="P26" s="47">
        <f t="shared" ca="1" si="3"/>
        <v>0.29726738664515329</v>
      </c>
      <c r="Q26" s="67"/>
      <c r="R26" s="45"/>
      <c r="S2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87</v>
      </c>
      <c r="B1" s="50" t="s">
        <v>52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1313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20.510118000000002</v>
      </c>
      <c r="E6" s="14">
        <v>20.510117999999999</v>
      </c>
      <c r="F6" s="14">
        <v>9.4328465716718028</v>
      </c>
      <c r="G6" s="14">
        <v>4.4444498116718023</v>
      </c>
      <c r="H6" s="14">
        <v>3.2851383099999998</v>
      </c>
      <c r="I6" s="14">
        <v>1.7032584500000001</v>
      </c>
      <c r="J6" s="15">
        <v>0.21669547740640999</v>
      </c>
      <c r="K6" s="15">
        <v>0.3768670722260985</v>
      </c>
      <c r="L6" s="16">
        <v>0.45991186260711925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19.700691000000003</v>
      </c>
      <c r="E7" s="38">
        <f ca="1">SUM(E8:OFFSET(E6,MATCH("GOBIERNOS REGIONALES",$A$8:$A$50,0),0))</f>
        <v>19.700690999999999</v>
      </c>
      <c r="F7" s="38">
        <f ca="1">SUM(F8:OFFSET(F6,MATCH("GOBIERNOS REGIONALES",$A$8:$A$50,0),0))</f>
        <v>9.2045359424010975</v>
      </c>
      <c r="G7" s="38">
        <f ca="1">SUM(G8:OFFSET(G6,MATCH("GOBIERNOS REGIONALES",$A$8:$A$50,0),0))</f>
        <v>4.3976400124010979</v>
      </c>
      <c r="H7" s="38">
        <f ca="1">SUM(H8:OFFSET(H6,MATCH("GOBIERNOS REGIONALES",$A$8:$A$50,0),0))</f>
        <v>3.2517401800000001</v>
      </c>
      <c r="I7" s="38">
        <f ca="1">SUM(I8:OFFSET(I6,MATCH("GOBIERNOS REGIONALES",$A$8:$A$50,0),0))</f>
        <v>1.5551557499999997</v>
      </c>
      <c r="J7" s="39">
        <f ca="1">IFERROR(G7/E7,0)</f>
        <v>0.22322262769367318</v>
      </c>
      <c r="K7" s="39">
        <f ca="1">IFERROR(SUM(G7,H7)/E7,0)</f>
        <v>0.3882797914246307</v>
      </c>
      <c r="L7" s="40">
        <f ca="1">IFERROR(SUM(G7,H7,I7)/E7,0)</f>
        <v>0.46721893878753279</v>
      </c>
      <c r="M7" s="4"/>
    </row>
    <row r="8" spans="1:13" ht="25.5" x14ac:dyDescent="0.25">
      <c r="A8" s="17"/>
      <c r="B8" s="18">
        <v>35</v>
      </c>
      <c r="C8" s="19" t="s">
        <v>122</v>
      </c>
      <c r="D8" s="20">
        <v>19.700691000000003</v>
      </c>
      <c r="E8" s="21">
        <v>19.700690999999999</v>
      </c>
      <c r="F8" s="21">
        <f t="shared" ref="F8:F12" si="0">SUM(G8,H8,I8)</f>
        <v>9.2045359424010975</v>
      </c>
      <c r="G8" s="21">
        <v>4.3976400124010979</v>
      </c>
      <c r="H8" s="21">
        <v>3.2517401800000001</v>
      </c>
      <c r="I8" s="21">
        <v>1.5551557499999997</v>
      </c>
      <c r="J8" s="22">
        <f t="shared" ref="J8:J12" si="1">IFERROR(G8/E8,0)</f>
        <v>0.22322262769367318</v>
      </c>
      <c r="K8" s="22">
        <f t="shared" ref="K8:K12" si="2">IFERROR(SUM(G8,H8)/E8,0)</f>
        <v>0.3882797914246307</v>
      </c>
      <c r="L8" s="23">
        <f t="shared" ref="L8:L12" si="3">IFERROR(SUM(G8,H8,I8)/E8,0)</f>
        <v>0.46721893878753279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0.80942700000000012</v>
      </c>
      <c r="E9" s="38">
        <f ca="1">SUM(E10:OFFSET(E8,(MATCH("GOBIERNOS LOCALES",$A$8:$A$50,0)-MATCH("GOBIERNOS REGIONALES",$A$8:$A$50,0)),0))</f>
        <v>0.80942700000000001</v>
      </c>
      <c r="F9" s="38">
        <f ca="1">SUM(F10:OFFSET(F8,(MATCH("GOBIERNOS LOCALES",$A$8:$A$50,0)-MATCH("GOBIERNOS REGIONALES",$A$8:$A$50,0)),0))</f>
        <v>0.22831062927070439</v>
      </c>
      <c r="G9" s="38">
        <f ca="1">SUM(G10:OFFSET(G8,(MATCH("GOBIERNOS LOCALES",$A$8:$A$50,0)-MATCH("GOBIERNOS REGIONALES",$A$8:$A$50,0)),0))</f>
        <v>4.6809799270704389E-2</v>
      </c>
      <c r="H9" s="38">
        <f ca="1">SUM(H10:OFFSET(H8,(MATCH("GOBIERNOS LOCALES",$A$8:$A$50,0)-MATCH("GOBIERNOS REGIONALES",$A$8:$A$50,0)),0))</f>
        <v>3.3398129999999998E-2</v>
      </c>
      <c r="I9" s="38">
        <f ca="1">SUM(I10:OFFSET(I8,(MATCH("GOBIERNOS LOCALES",$A$8:$A$50,0)-MATCH("GOBIERNOS REGIONALES",$A$8:$A$50,0)),0))</f>
        <v>0.14810269999999998</v>
      </c>
      <c r="J9" s="39">
        <f t="shared" ca="1" si="1"/>
        <v>5.7830785568932577E-2</v>
      </c>
      <c r="K9" s="39">
        <f t="shared" ca="1" si="2"/>
        <v>9.9092233482085956E-2</v>
      </c>
      <c r="L9" s="40">
        <f t="shared" ca="1" si="3"/>
        <v>0.28206450893126167</v>
      </c>
      <c r="M9" s="4"/>
    </row>
    <row r="10" spans="1:13" x14ac:dyDescent="0.25">
      <c r="A10" s="17"/>
      <c r="B10" s="18">
        <v>457</v>
      </c>
      <c r="C10" s="19" t="s">
        <v>223</v>
      </c>
      <c r="D10" s="20">
        <v>0.10645399999999999</v>
      </c>
      <c r="E10" s="21">
        <v>0.10645400000000001</v>
      </c>
      <c r="F10" s="21">
        <f t="shared" si="0"/>
        <v>4.9295600469711418E-2</v>
      </c>
      <c r="G10" s="21">
        <v>1.5533800469711423E-2</v>
      </c>
      <c r="H10" s="21">
        <v>1.2004299999999999E-2</v>
      </c>
      <c r="I10" s="21">
        <v>2.1757499999999999E-2</v>
      </c>
      <c r="J10" s="22">
        <f t="shared" si="1"/>
        <v>0.14592030801765479</v>
      </c>
      <c r="K10" s="22">
        <f t="shared" si="2"/>
        <v>0.25868544601153004</v>
      </c>
      <c r="L10" s="23">
        <f t="shared" si="3"/>
        <v>0.46306949921760959</v>
      </c>
      <c r="M10" s="4"/>
    </row>
    <row r="11" spans="1:13" ht="15.75" thickBot="1" x14ac:dyDescent="0.3">
      <c r="A11" s="24"/>
      <c r="B11" s="25">
        <v>458</v>
      </c>
      <c r="C11" s="26" t="s">
        <v>224</v>
      </c>
      <c r="D11" s="27">
        <v>0.70297300000000007</v>
      </c>
      <c r="E11" s="28">
        <v>0.70297299999999996</v>
      </c>
      <c r="F11" s="28">
        <f t="shared" si="0"/>
        <v>0.17901502880099296</v>
      </c>
      <c r="G11" s="28">
        <v>3.1275998800992966E-2</v>
      </c>
      <c r="H11" s="28">
        <v>2.1393829999999999E-2</v>
      </c>
      <c r="I11" s="28">
        <v>0.12634519999999999</v>
      </c>
      <c r="J11" s="29">
        <f t="shared" si="1"/>
        <v>4.4491038490799745E-2</v>
      </c>
      <c r="K11" s="29">
        <f t="shared" si="2"/>
        <v>7.492439795126267E-2</v>
      </c>
      <c r="L11" s="30">
        <f t="shared" si="3"/>
        <v>0.25465420265215444</v>
      </c>
      <c r="M11" s="4"/>
    </row>
    <row r="12" spans="1:13" x14ac:dyDescent="0.25">
      <c r="A12" t="s">
        <v>232</v>
      </c>
      <c r="D12" s="5"/>
      <c r="E12" s="5"/>
      <c r="F12" s="5">
        <f t="shared" si="0"/>
        <v>0</v>
      </c>
      <c r="G12" s="5"/>
      <c r="H12" s="5"/>
      <c r="I12" s="5"/>
      <c r="J12" s="4">
        <f t="shared" si="1"/>
        <v>0</v>
      </c>
      <c r="K12" s="4">
        <f t="shared" si="2"/>
        <v>0</v>
      </c>
      <c r="L12" s="4">
        <f t="shared" si="3"/>
        <v>0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17</v>
      </c>
      <c r="B1" s="51" t="s">
        <v>16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400</v>
      </c>
      <c r="N2" s="72" t="s">
        <v>422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265.01292900000004</v>
      </c>
      <c r="E6" s="14">
        <f ca="1">SUM(E7:OFFSET(E7,50,0))</f>
        <v>267.98521799999997</v>
      </c>
      <c r="F6" s="14">
        <f ca="1">SUM(F7:OFFSET(F7,50,0))</f>
        <v>84.441722149253494</v>
      </c>
      <c r="G6" s="14">
        <f ca="1">SUM(G7:OFFSET(G7,50,0))</f>
        <v>41.43857766925349</v>
      </c>
      <c r="H6" s="14">
        <f ca="1">SUM(H7:OFFSET(H7,50,0))</f>
        <v>18.890147810000002</v>
      </c>
      <c r="I6" s="14">
        <f ca="1">SUM(I7:OFFSET(I7,50,0))</f>
        <v>24.112996669999994</v>
      </c>
      <c r="J6" s="15">
        <f ca="1">IFERROR(G6/E6,0)</f>
        <v>0.15463008735524172</v>
      </c>
      <c r="K6" s="15">
        <f ca="1">IFERROR(SUM(G6,H6)/E6,0)</f>
        <v>0.22511960148209928</v>
      </c>
      <c r="L6" s="16">
        <f ca="1">IFERROR(SUM(G6,H6,I6)/E6,0)</f>
        <v>0.3150984325906121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3.3966900000000004</v>
      </c>
      <c r="E7" s="21">
        <v>3.9255490000000011</v>
      </c>
      <c r="F7" s="21">
        <f t="shared" ref="F7:F31" si="0">SUM(G7,H7,I7)</f>
        <v>1.6074938863017181</v>
      </c>
      <c r="G7" s="21">
        <v>0.74128399630171771</v>
      </c>
      <c r="H7" s="21">
        <v>0.27222888000000001</v>
      </c>
      <c r="I7" s="21">
        <v>0.59398101000000014</v>
      </c>
      <c r="J7" s="22">
        <f t="shared" ref="J7:J31" si="1">IFERROR(G7/E7,0)</f>
        <v>0.18883575171312789</v>
      </c>
      <c r="K7" s="22">
        <f t="shared" ref="K7:K31" si="2">IFERROR(SUM(G7,H7)/E7,0)</f>
        <v>0.25818372826366898</v>
      </c>
      <c r="L7" s="23">
        <f t="shared" ref="L7:L31" si="3">IFERROR(SUM(G7,H7,I7)/E7,0)</f>
        <v>0.40949530531951522</v>
      </c>
      <c r="M7" s="4"/>
      <c r="N7" t="s">
        <v>257</v>
      </c>
      <c r="O7" s="5">
        <v>0.58141929051560526</v>
      </c>
      <c r="P7" s="71">
        <v>0.48188378525272807</v>
      </c>
    </row>
    <row r="8" spans="1:16" x14ac:dyDescent="0.25">
      <c r="A8" s="17"/>
      <c r="B8" s="55">
        <v>2</v>
      </c>
      <c r="C8" s="19" t="s">
        <v>250</v>
      </c>
      <c r="D8" s="20">
        <v>3.1890229999999993</v>
      </c>
      <c r="E8" s="21">
        <v>3.3489809999999993</v>
      </c>
      <c r="F8" s="21">
        <f t="shared" si="0"/>
        <v>1.2332995625886232</v>
      </c>
      <c r="G8" s="21">
        <v>0.64586631258862326</v>
      </c>
      <c r="H8" s="21">
        <v>0.26530715999999999</v>
      </c>
      <c r="I8" s="21">
        <v>0.32212608999999998</v>
      </c>
      <c r="J8" s="22">
        <f t="shared" si="1"/>
        <v>0.19285457653794494</v>
      </c>
      <c r="K8" s="22">
        <f t="shared" si="2"/>
        <v>0.27207484085117933</v>
      </c>
      <c r="L8" s="23">
        <f t="shared" si="3"/>
        <v>0.36826114050471576</v>
      </c>
      <c r="M8" s="4"/>
      <c r="N8" t="s">
        <v>251</v>
      </c>
      <c r="O8" s="5">
        <v>1.2237037013127119</v>
      </c>
      <c r="P8" s="71">
        <v>0.41958485374671722</v>
      </c>
    </row>
    <row r="9" spans="1:16" x14ac:dyDescent="0.25">
      <c r="A9" s="17"/>
      <c r="B9" s="55">
        <v>3</v>
      </c>
      <c r="C9" s="19" t="s">
        <v>251</v>
      </c>
      <c r="D9" s="20">
        <v>2.688936</v>
      </c>
      <c r="E9" s="21">
        <v>2.9164629999999994</v>
      </c>
      <c r="F9" s="21">
        <f t="shared" si="0"/>
        <v>1.2237037013127119</v>
      </c>
      <c r="G9" s="21">
        <v>0.85912325131271183</v>
      </c>
      <c r="H9" s="21">
        <v>8.6603299999999994E-2</v>
      </c>
      <c r="I9" s="21">
        <v>0.27797715000000001</v>
      </c>
      <c r="J9" s="22">
        <f t="shared" si="1"/>
        <v>0.29457711320620628</v>
      </c>
      <c r="K9" s="22">
        <f t="shared" si="2"/>
        <v>0.32427174674004505</v>
      </c>
      <c r="L9" s="23">
        <f t="shared" si="3"/>
        <v>0.41958485374671722</v>
      </c>
      <c r="M9" s="4"/>
      <c r="N9" t="s">
        <v>249</v>
      </c>
      <c r="O9" s="5">
        <v>1.6074938863017181</v>
      </c>
      <c r="P9" s="71">
        <v>0.40949530531951522</v>
      </c>
    </row>
    <row r="10" spans="1:16" x14ac:dyDescent="0.25">
      <c r="A10" s="17"/>
      <c r="B10" s="55">
        <v>4</v>
      </c>
      <c r="C10" s="19" t="s">
        <v>252</v>
      </c>
      <c r="D10" s="20">
        <v>10.244200999999999</v>
      </c>
      <c r="E10" s="21">
        <v>12.662156</v>
      </c>
      <c r="F10" s="21">
        <f t="shared" si="0"/>
        <v>3.2757260729617137</v>
      </c>
      <c r="G10" s="21">
        <v>1.7427006329617143</v>
      </c>
      <c r="H10" s="21">
        <v>0.68158154999999998</v>
      </c>
      <c r="I10" s="21">
        <v>0.85144388999999987</v>
      </c>
      <c r="J10" s="22">
        <f t="shared" si="1"/>
        <v>0.13763063991327498</v>
      </c>
      <c r="K10" s="22">
        <f t="shared" si="2"/>
        <v>0.19145887816906648</v>
      </c>
      <c r="L10" s="23">
        <f t="shared" si="3"/>
        <v>0.25870207830022895</v>
      </c>
      <c r="M10" s="4"/>
      <c r="N10" t="s">
        <v>259</v>
      </c>
      <c r="O10" s="5">
        <v>1.2923629990887191</v>
      </c>
      <c r="P10" s="71">
        <v>0.38419904931162946</v>
      </c>
    </row>
    <row r="11" spans="1:16" x14ac:dyDescent="0.25">
      <c r="A11" s="17"/>
      <c r="B11" s="55">
        <v>5</v>
      </c>
      <c r="C11" s="19" t="s">
        <v>253</v>
      </c>
      <c r="D11" s="20">
        <v>5.8109559999999982</v>
      </c>
      <c r="E11" s="21">
        <v>7.5417549999999984</v>
      </c>
      <c r="F11" s="21">
        <f t="shared" si="0"/>
        <v>2.8798090059377324</v>
      </c>
      <c r="G11" s="21">
        <v>1.6509326859377325</v>
      </c>
      <c r="H11" s="21">
        <v>0.67277176000000005</v>
      </c>
      <c r="I11" s="21">
        <v>0.55610456000000008</v>
      </c>
      <c r="J11" s="22">
        <f t="shared" si="1"/>
        <v>0.21890563747267483</v>
      </c>
      <c r="K11" s="22">
        <f t="shared" si="2"/>
        <v>0.3081118978192387</v>
      </c>
      <c r="L11" s="23">
        <f t="shared" si="3"/>
        <v>0.3818486553776585</v>
      </c>
      <c r="M11" s="4"/>
      <c r="N11" t="s">
        <v>253</v>
      </c>
      <c r="O11" s="5">
        <v>2.8798090059377324</v>
      </c>
      <c r="P11" s="71">
        <v>0.3818486553776585</v>
      </c>
    </row>
    <row r="12" spans="1:16" x14ac:dyDescent="0.25">
      <c r="A12" s="17"/>
      <c r="B12" s="55">
        <v>6</v>
      </c>
      <c r="C12" s="19" t="s">
        <v>254</v>
      </c>
      <c r="D12" s="20">
        <v>10.330880000000001</v>
      </c>
      <c r="E12" s="21">
        <v>12.249231000000004</v>
      </c>
      <c r="F12" s="21">
        <f t="shared" si="0"/>
        <v>4.4156558961232371</v>
      </c>
      <c r="G12" s="21">
        <v>2.4407905261232372</v>
      </c>
      <c r="H12" s="21">
        <v>0.80055225000000008</v>
      </c>
      <c r="I12" s="21">
        <v>1.1743131199999994</v>
      </c>
      <c r="J12" s="22">
        <f t="shared" si="1"/>
        <v>0.19926071490718369</v>
      </c>
      <c r="K12" s="22">
        <f t="shared" si="2"/>
        <v>0.26461602170154486</v>
      </c>
      <c r="L12" s="23">
        <f t="shared" si="3"/>
        <v>0.36048433539405339</v>
      </c>
      <c r="M12" s="4"/>
      <c r="N12" t="s">
        <v>250</v>
      </c>
      <c r="O12" s="5">
        <v>1.2332995625886232</v>
      </c>
      <c r="P12" s="71">
        <v>0.36826114050471576</v>
      </c>
    </row>
    <row r="13" spans="1:16" x14ac:dyDescent="0.25">
      <c r="A13" s="17"/>
      <c r="B13" s="55">
        <v>7</v>
      </c>
      <c r="C13" s="19" t="s">
        <v>255</v>
      </c>
      <c r="D13" s="20">
        <v>4.7882749999999996</v>
      </c>
      <c r="E13" s="21">
        <v>4.8286239999999996</v>
      </c>
      <c r="F13" s="21">
        <f t="shared" si="0"/>
        <v>1.721998819398828</v>
      </c>
      <c r="G13" s="21">
        <v>0.94019612939882791</v>
      </c>
      <c r="H13" s="21">
        <v>0.36657687000000005</v>
      </c>
      <c r="I13" s="21">
        <v>0.41522581999999997</v>
      </c>
      <c r="J13" s="22">
        <f t="shared" si="1"/>
        <v>0.19471305477478221</v>
      </c>
      <c r="K13" s="22">
        <f t="shared" si="2"/>
        <v>0.27063051490421042</v>
      </c>
      <c r="L13" s="23">
        <f t="shared" si="3"/>
        <v>0.35662309167142198</v>
      </c>
      <c r="M13" s="4"/>
      <c r="N13" t="s">
        <v>254</v>
      </c>
      <c r="O13" s="5">
        <v>4.4156558961232371</v>
      </c>
      <c r="P13" s="71">
        <v>0.36048433539405339</v>
      </c>
    </row>
    <row r="14" spans="1:16" x14ac:dyDescent="0.25">
      <c r="A14" s="17"/>
      <c r="B14" s="55">
        <v>8</v>
      </c>
      <c r="C14" s="19" t="s">
        <v>256</v>
      </c>
      <c r="D14" s="20">
        <v>8.6495879999999996</v>
      </c>
      <c r="E14" s="21">
        <v>9.3657489999999974</v>
      </c>
      <c r="F14" s="21">
        <f t="shared" si="0"/>
        <v>3.0282355432536967</v>
      </c>
      <c r="G14" s="21">
        <v>1.5919574532536966</v>
      </c>
      <c r="H14" s="21">
        <v>0.60435092000000012</v>
      </c>
      <c r="I14" s="21">
        <v>0.83192717000000005</v>
      </c>
      <c r="J14" s="22">
        <f t="shared" si="1"/>
        <v>0.16997652331422688</v>
      </c>
      <c r="K14" s="22">
        <f t="shared" si="2"/>
        <v>0.23450429573264212</v>
      </c>
      <c r="L14" s="23">
        <f t="shared" si="3"/>
        <v>0.32333084553661406</v>
      </c>
      <c r="M14" s="4"/>
      <c r="N14" t="s">
        <v>261</v>
      </c>
      <c r="O14" s="5">
        <v>2.8159922659301064</v>
      </c>
      <c r="P14" s="71">
        <v>0.35972819827543417</v>
      </c>
    </row>
    <row r="15" spans="1:16" x14ac:dyDescent="0.25">
      <c r="A15" s="17"/>
      <c r="B15" s="55">
        <v>9</v>
      </c>
      <c r="C15" s="19" t="s">
        <v>257</v>
      </c>
      <c r="D15" s="20">
        <v>1.037884</v>
      </c>
      <c r="E15" s="21">
        <v>1.2065549999999998</v>
      </c>
      <c r="F15" s="21">
        <f t="shared" si="0"/>
        <v>0.58141929051560526</v>
      </c>
      <c r="G15" s="21">
        <v>4.7105920515605249E-2</v>
      </c>
      <c r="H15" s="21">
        <v>3.6893909999999995E-2</v>
      </c>
      <c r="I15" s="21">
        <v>0.49741946000000004</v>
      </c>
      <c r="J15" s="22">
        <f t="shared" si="1"/>
        <v>3.9041668648014602E-2</v>
      </c>
      <c r="K15" s="22">
        <f t="shared" si="2"/>
        <v>6.961956190609235E-2</v>
      </c>
      <c r="L15" s="23">
        <f t="shared" si="3"/>
        <v>0.48188378525272807</v>
      </c>
      <c r="M15" s="4"/>
      <c r="N15" t="s">
        <v>255</v>
      </c>
      <c r="O15" s="5">
        <v>1.721998819398828</v>
      </c>
      <c r="P15" s="71">
        <v>0.35662309167142198</v>
      </c>
    </row>
    <row r="16" spans="1:16" x14ac:dyDescent="0.25">
      <c r="A16" s="17"/>
      <c r="B16" s="55">
        <v>10</v>
      </c>
      <c r="C16" s="19" t="s">
        <v>258</v>
      </c>
      <c r="D16" s="20">
        <v>4.885141</v>
      </c>
      <c r="E16" s="21">
        <v>5.3791329999999995</v>
      </c>
      <c r="F16" s="21">
        <f t="shared" si="0"/>
        <v>1.6589406534129991</v>
      </c>
      <c r="G16" s="21">
        <v>0.78998429341299925</v>
      </c>
      <c r="H16" s="21">
        <v>0.45724221999999987</v>
      </c>
      <c r="I16" s="21">
        <v>0.41171414000000001</v>
      </c>
      <c r="J16" s="22">
        <f t="shared" si="1"/>
        <v>0.14686089624722037</v>
      </c>
      <c r="K16" s="22">
        <f t="shared" si="2"/>
        <v>0.23186385490245348</v>
      </c>
      <c r="L16" s="23">
        <f t="shared" si="3"/>
        <v>0.30840298118916176</v>
      </c>
      <c r="M16" s="4"/>
      <c r="N16" t="s">
        <v>269</v>
      </c>
      <c r="O16" s="5">
        <v>2.6635049763514336</v>
      </c>
      <c r="P16" s="71">
        <v>0.35380529286302037</v>
      </c>
    </row>
    <row r="17" spans="1:16" x14ac:dyDescent="0.25">
      <c r="A17" s="17"/>
      <c r="B17" s="55">
        <v>11</v>
      </c>
      <c r="C17" s="19" t="s">
        <v>259</v>
      </c>
      <c r="D17" s="20">
        <v>3.3124159999999989</v>
      </c>
      <c r="E17" s="21">
        <v>3.3637849999999991</v>
      </c>
      <c r="F17" s="21">
        <f t="shared" si="0"/>
        <v>1.2923629990887191</v>
      </c>
      <c r="G17" s="21">
        <v>0.70126943908871908</v>
      </c>
      <c r="H17" s="21">
        <v>0.24171977999999997</v>
      </c>
      <c r="I17" s="21">
        <v>0.34937378000000008</v>
      </c>
      <c r="J17" s="22">
        <f t="shared" si="1"/>
        <v>0.20847629651975952</v>
      </c>
      <c r="K17" s="22">
        <f t="shared" si="2"/>
        <v>0.28033575840570052</v>
      </c>
      <c r="L17" s="23">
        <f t="shared" si="3"/>
        <v>0.38419904931162946</v>
      </c>
      <c r="M17" s="4"/>
      <c r="N17" t="s">
        <v>262</v>
      </c>
      <c r="O17" s="5">
        <v>3.0137346427993763</v>
      </c>
      <c r="P17" s="71">
        <v>0.33450987909959151</v>
      </c>
    </row>
    <row r="18" spans="1:16" x14ac:dyDescent="0.25">
      <c r="A18" s="17"/>
      <c r="B18" s="55">
        <v>12</v>
      </c>
      <c r="C18" s="19" t="s">
        <v>260</v>
      </c>
      <c r="D18" s="20">
        <v>7.3499059999999989</v>
      </c>
      <c r="E18" s="21">
        <v>7.5197449999999995</v>
      </c>
      <c r="F18" s="21">
        <f t="shared" si="0"/>
        <v>2.3404990410986426</v>
      </c>
      <c r="G18" s="21">
        <v>1.1894032910986425</v>
      </c>
      <c r="H18" s="21">
        <v>0.46508586000000002</v>
      </c>
      <c r="I18" s="21">
        <v>0.68600989000000001</v>
      </c>
      <c r="J18" s="22">
        <f t="shared" si="1"/>
        <v>0.15817069476407014</v>
      </c>
      <c r="K18" s="22">
        <f t="shared" si="2"/>
        <v>0.22001931596066657</v>
      </c>
      <c r="L18" s="23">
        <f t="shared" si="3"/>
        <v>0.31124712887187567</v>
      </c>
      <c r="M18" s="4"/>
      <c r="N18" t="s">
        <v>264</v>
      </c>
      <c r="O18" s="5">
        <v>8.4994012798676408</v>
      </c>
      <c r="P18" s="71">
        <v>0.32557983551496672</v>
      </c>
    </row>
    <row r="19" spans="1:16" x14ac:dyDescent="0.25">
      <c r="A19" s="17"/>
      <c r="B19" s="55">
        <v>13</v>
      </c>
      <c r="C19" s="19" t="s">
        <v>261</v>
      </c>
      <c r="D19" s="20">
        <v>7.0473089999999967</v>
      </c>
      <c r="E19" s="21">
        <v>7.8281109999999972</v>
      </c>
      <c r="F19" s="21">
        <f t="shared" si="0"/>
        <v>2.8159922659301064</v>
      </c>
      <c r="G19" s="21">
        <v>1.6224283859301067</v>
      </c>
      <c r="H19" s="21">
        <v>0.47869617999999997</v>
      </c>
      <c r="I19" s="21">
        <v>0.71486769999999977</v>
      </c>
      <c r="J19" s="22">
        <f t="shared" si="1"/>
        <v>0.20725669142020436</v>
      </c>
      <c r="K19" s="22">
        <f t="shared" si="2"/>
        <v>0.26840761020508108</v>
      </c>
      <c r="L19" s="23">
        <f t="shared" si="3"/>
        <v>0.35972819827543417</v>
      </c>
      <c r="M19" s="4"/>
      <c r="N19" t="s">
        <v>256</v>
      </c>
      <c r="O19" s="5">
        <v>3.0282355432536967</v>
      </c>
      <c r="P19" s="71">
        <v>0.32333084553661406</v>
      </c>
    </row>
    <row r="20" spans="1:16" x14ac:dyDescent="0.25">
      <c r="A20" s="17"/>
      <c r="B20" s="55">
        <v>14</v>
      </c>
      <c r="C20" s="19" t="s">
        <v>262</v>
      </c>
      <c r="D20" s="20">
        <v>8.3662820000000018</v>
      </c>
      <c r="E20" s="21">
        <v>9.009404</v>
      </c>
      <c r="F20" s="21">
        <f t="shared" si="0"/>
        <v>3.0137346427993763</v>
      </c>
      <c r="G20" s="21">
        <v>1.5652893627993762</v>
      </c>
      <c r="H20" s="21">
        <v>0.90851608999999989</v>
      </c>
      <c r="I20" s="21">
        <v>0.53992918999999995</v>
      </c>
      <c r="J20" s="22">
        <f t="shared" si="1"/>
        <v>0.17373950183601228</v>
      </c>
      <c r="K20" s="22">
        <f t="shared" si="2"/>
        <v>0.27458036655913937</v>
      </c>
      <c r="L20" s="23">
        <f t="shared" si="3"/>
        <v>0.33450987909959151</v>
      </c>
      <c r="M20" s="4"/>
      <c r="N20" t="s">
        <v>273</v>
      </c>
      <c r="O20" s="5">
        <v>2.3599057010897289</v>
      </c>
      <c r="P20" s="71">
        <v>0.31438167128107647</v>
      </c>
    </row>
    <row r="21" spans="1:16" x14ac:dyDescent="0.25">
      <c r="A21" s="17"/>
      <c r="B21" s="55">
        <v>15</v>
      </c>
      <c r="C21" s="19" t="s">
        <v>263</v>
      </c>
      <c r="D21" s="20">
        <v>94.130966000000043</v>
      </c>
      <c r="E21" s="21">
        <v>72.988174999999998</v>
      </c>
      <c r="F21" s="21">
        <f t="shared" si="0"/>
        <v>22.331817937353868</v>
      </c>
      <c r="G21" s="21">
        <v>11.466093977353875</v>
      </c>
      <c r="H21" s="21">
        <v>5.0131700399999977</v>
      </c>
      <c r="I21" s="21">
        <v>5.8525539199999947</v>
      </c>
      <c r="J21" s="22">
        <f t="shared" si="1"/>
        <v>0.15709522778660892</v>
      </c>
      <c r="K21" s="22">
        <f t="shared" si="2"/>
        <v>0.22577991595698721</v>
      </c>
      <c r="L21" s="23">
        <f t="shared" si="3"/>
        <v>0.30596487632899261</v>
      </c>
      <c r="M21" s="4"/>
      <c r="N21" t="s">
        <v>260</v>
      </c>
      <c r="O21" s="5">
        <v>2.3404990410986426</v>
      </c>
      <c r="P21" s="71">
        <v>0.31124712887187567</v>
      </c>
    </row>
    <row r="22" spans="1:16" x14ac:dyDescent="0.25">
      <c r="A22" s="17"/>
      <c r="B22" s="55">
        <v>16</v>
      </c>
      <c r="C22" s="19" t="s">
        <v>264</v>
      </c>
      <c r="D22" s="20">
        <v>25.363996000000004</v>
      </c>
      <c r="E22" s="21">
        <v>26.105428999999997</v>
      </c>
      <c r="F22" s="21">
        <f t="shared" si="0"/>
        <v>8.4994012798676408</v>
      </c>
      <c r="G22" s="21">
        <v>4.5444198898676404</v>
      </c>
      <c r="H22" s="21">
        <v>1.5320805300000004</v>
      </c>
      <c r="I22" s="21">
        <v>2.4229008599999999</v>
      </c>
      <c r="J22" s="22">
        <f t="shared" si="1"/>
        <v>0.17407949472378489</v>
      </c>
      <c r="K22" s="22">
        <f t="shared" si="2"/>
        <v>0.23276769057760519</v>
      </c>
      <c r="L22" s="23">
        <f t="shared" si="3"/>
        <v>0.32557983551496672</v>
      </c>
      <c r="M22" s="4"/>
      <c r="N22" t="s">
        <v>258</v>
      </c>
      <c r="O22" s="5">
        <v>1.6589406534129991</v>
      </c>
      <c r="P22" s="71">
        <v>0.30840298118916176</v>
      </c>
    </row>
    <row r="23" spans="1:16" x14ac:dyDescent="0.25">
      <c r="A23" s="17"/>
      <c r="B23" s="55">
        <v>17</v>
      </c>
      <c r="C23" s="19" t="s">
        <v>265</v>
      </c>
      <c r="D23" s="20">
        <v>6.1273229999999996</v>
      </c>
      <c r="E23" s="21">
        <v>7.5024990000000011</v>
      </c>
      <c r="F23" s="21">
        <f t="shared" si="0"/>
        <v>1.9621413404996755</v>
      </c>
      <c r="G23" s="21">
        <v>0.9957658804996754</v>
      </c>
      <c r="H23" s="21">
        <v>0.48400005000000001</v>
      </c>
      <c r="I23" s="21">
        <v>0.48237541000000006</v>
      </c>
      <c r="J23" s="22">
        <f t="shared" si="1"/>
        <v>0.13272456024315035</v>
      </c>
      <c r="K23" s="22">
        <f t="shared" si="2"/>
        <v>0.19723640489651187</v>
      </c>
      <c r="L23" s="23">
        <f t="shared" si="3"/>
        <v>0.26153170303650491</v>
      </c>
      <c r="M23" s="4"/>
      <c r="N23" t="s">
        <v>263</v>
      </c>
      <c r="O23" s="5">
        <v>22.331817937353868</v>
      </c>
      <c r="P23" s="71">
        <v>0.30596487632899261</v>
      </c>
    </row>
    <row r="24" spans="1:16" x14ac:dyDescent="0.25">
      <c r="A24" s="17"/>
      <c r="B24" s="55">
        <v>18</v>
      </c>
      <c r="C24" s="19" t="s">
        <v>266</v>
      </c>
      <c r="D24" s="20">
        <v>0.62933300000000003</v>
      </c>
      <c r="E24" s="21">
        <v>0.58002900000000002</v>
      </c>
      <c r="F24" s="21">
        <f t="shared" si="0"/>
        <v>0.14027657032377389</v>
      </c>
      <c r="G24" s="21">
        <v>6.7064330323773902E-2</v>
      </c>
      <c r="H24" s="21">
        <v>2.9962299999999997E-2</v>
      </c>
      <c r="I24" s="21">
        <v>4.3249940000000001E-2</v>
      </c>
      <c r="J24" s="22">
        <f t="shared" si="1"/>
        <v>0.11562237461191406</v>
      </c>
      <c r="K24" s="22">
        <f t="shared" si="2"/>
        <v>0.16727892971519337</v>
      </c>
      <c r="L24" s="23">
        <f t="shared" si="3"/>
        <v>0.24184406352746826</v>
      </c>
      <c r="M24" s="4"/>
      <c r="N24" t="s">
        <v>270</v>
      </c>
      <c r="O24" s="5">
        <v>4.075791416949917</v>
      </c>
      <c r="P24" s="71">
        <v>0.29785150940102967</v>
      </c>
    </row>
    <row r="25" spans="1:16" x14ac:dyDescent="0.25">
      <c r="A25" s="17"/>
      <c r="B25" s="55">
        <v>19</v>
      </c>
      <c r="C25" s="19" t="s">
        <v>267</v>
      </c>
      <c r="D25" s="20">
        <v>1.381607</v>
      </c>
      <c r="E25" s="21">
        <v>1.5898649999999999</v>
      </c>
      <c r="F25" s="21">
        <f t="shared" si="0"/>
        <v>0.38274015823861507</v>
      </c>
      <c r="G25" s="21">
        <v>0.15899881823861506</v>
      </c>
      <c r="H25" s="21">
        <v>6.2225049999999997E-2</v>
      </c>
      <c r="I25" s="21">
        <v>0.16151628999999998</v>
      </c>
      <c r="J25" s="22">
        <f t="shared" si="1"/>
        <v>0.10000774797773086</v>
      </c>
      <c r="K25" s="22">
        <f t="shared" si="2"/>
        <v>0.13914632263658555</v>
      </c>
      <c r="L25" s="23">
        <f t="shared" si="3"/>
        <v>0.24073752063138387</v>
      </c>
      <c r="M25" s="4"/>
      <c r="N25" t="s">
        <v>268</v>
      </c>
      <c r="O25" s="5">
        <v>7.8941816847176156</v>
      </c>
      <c r="P25" s="71">
        <v>0.29352057951384369</v>
      </c>
    </row>
    <row r="26" spans="1:16" x14ac:dyDescent="0.25">
      <c r="A26" s="17"/>
      <c r="B26" s="55">
        <v>20</v>
      </c>
      <c r="C26" s="19" t="s">
        <v>268</v>
      </c>
      <c r="D26" s="20">
        <v>21.605627999999999</v>
      </c>
      <c r="E26" s="21">
        <v>26.894814999999998</v>
      </c>
      <c r="F26" s="21">
        <f t="shared" si="0"/>
        <v>7.8941816847176156</v>
      </c>
      <c r="G26" s="21">
        <v>2.175092294717615</v>
      </c>
      <c r="H26" s="21">
        <v>2.7851478400000005</v>
      </c>
      <c r="I26" s="21">
        <v>2.9339415500000001</v>
      </c>
      <c r="J26" s="22">
        <f t="shared" si="1"/>
        <v>8.0874038163773018E-2</v>
      </c>
      <c r="K26" s="22">
        <f t="shared" si="2"/>
        <v>0.18443109330618618</v>
      </c>
      <c r="L26" s="23">
        <f t="shared" si="3"/>
        <v>0.29352057951384369</v>
      </c>
      <c r="M26" s="4"/>
      <c r="N26" t="s">
        <v>265</v>
      </c>
      <c r="O26" s="5">
        <v>1.9621413404996755</v>
      </c>
      <c r="P26" s="71">
        <v>0.26153170303650491</v>
      </c>
    </row>
    <row r="27" spans="1:16" x14ac:dyDescent="0.25">
      <c r="A27" s="17"/>
      <c r="B27" s="55">
        <v>21</v>
      </c>
      <c r="C27" s="19" t="s">
        <v>269</v>
      </c>
      <c r="D27" s="20">
        <v>5.8157060000000014</v>
      </c>
      <c r="E27" s="21">
        <v>7.5281660000000024</v>
      </c>
      <c r="F27" s="21">
        <f t="shared" si="0"/>
        <v>2.6635049763514336</v>
      </c>
      <c r="G27" s="21">
        <v>1.0925832763514336</v>
      </c>
      <c r="H27" s="21">
        <v>0.47305860000000011</v>
      </c>
      <c r="I27" s="21">
        <v>1.0978630999999999</v>
      </c>
      <c r="J27" s="22">
        <f t="shared" si="1"/>
        <v>0.1451327290539865</v>
      </c>
      <c r="K27" s="22">
        <f t="shared" si="2"/>
        <v>0.2079712211913809</v>
      </c>
      <c r="L27" s="23">
        <f t="shared" si="3"/>
        <v>0.35380529286302037</v>
      </c>
      <c r="M27" s="4"/>
      <c r="N27" t="s">
        <v>252</v>
      </c>
      <c r="O27" s="5">
        <v>3.2757260729617137</v>
      </c>
      <c r="P27" s="71">
        <v>0.25870207830022895</v>
      </c>
    </row>
    <row r="28" spans="1:16" x14ac:dyDescent="0.25">
      <c r="A28" s="17"/>
      <c r="B28" s="55">
        <v>22</v>
      </c>
      <c r="C28" s="19" t="s">
        <v>270</v>
      </c>
      <c r="D28" s="20">
        <v>12.858186999999996</v>
      </c>
      <c r="E28" s="21">
        <v>13.683970999999998</v>
      </c>
      <c r="F28" s="21">
        <f t="shared" si="0"/>
        <v>4.075791416949917</v>
      </c>
      <c r="G28" s="21">
        <v>2.1433128369499173</v>
      </c>
      <c r="H28" s="21">
        <v>0.82071605000000003</v>
      </c>
      <c r="I28" s="21">
        <v>1.1117625299999998</v>
      </c>
      <c r="J28" s="22">
        <f t="shared" si="1"/>
        <v>0.15662944893334818</v>
      </c>
      <c r="K28" s="22">
        <f t="shared" si="2"/>
        <v>0.21660590240580879</v>
      </c>
      <c r="L28" s="23">
        <f t="shared" si="3"/>
        <v>0.29785150940102967</v>
      </c>
      <c r="M28" s="4"/>
      <c r="N28" t="s">
        <v>271</v>
      </c>
      <c r="O28" s="5">
        <v>0.34042471455298989</v>
      </c>
      <c r="P28" s="71">
        <v>0.24451881239786291</v>
      </c>
    </row>
    <row r="29" spans="1:16" x14ac:dyDescent="0.25">
      <c r="A29" s="17"/>
      <c r="B29" s="55">
        <v>23</v>
      </c>
      <c r="C29" s="19" t="s">
        <v>271</v>
      </c>
      <c r="D29" s="20">
        <v>1.001215</v>
      </c>
      <c r="E29" s="21">
        <v>1.392223</v>
      </c>
      <c r="F29" s="21">
        <f t="shared" si="0"/>
        <v>0.34042471455298989</v>
      </c>
      <c r="G29" s="21">
        <v>0.17556994455298991</v>
      </c>
      <c r="H29" s="21">
        <v>6.6424090000000005E-2</v>
      </c>
      <c r="I29" s="21">
        <v>9.8430680000000007E-2</v>
      </c>
      <c r="J29" s="22">
        <f t="shared" si="1"/>
        <v>0.12610763114313578</v>
      </c>
      <c r="K29" s="22">
        <f t="shared" si="2"/>
        <v>0.17381844327596219</v>
      </c>
      <c r="L29" s="23">
        <f t="shared" si="3"/>
        <v>0.24451881239786291</v>
      </c>
      <c r="M29" s="4"/>
      <c r="N29" t="s">
        <v>272</v>
      </c>
      <c r="O29" s="5">
        <v>2.7026649885845129</v>
      </c>
      <c r="P29" s="71">
        <v>0.24418054475404932</v>
      </c>
    </row>
    <row r="30" spans="1:16" x14ac:dyDescent="0.25">
      <c r="A30" s="17"/>
      <c r="B30" s="55">
        <v>24</v>
      </c>
      <c r="C30" s="19" t="s">
        <v>272</v>
      </c>
      <c r="D30" s="20">
        <v>7.5927080000000018</v>
      </c>
      <c r="E30" s="21">
        <v>11.068306000000002</v>
      </c>
      <c r="F30" s="21">
        <f t="shared" si="0"/>
        <v>2.7026649885845129</v>
      </c>
      <c r="G30" s="21">
        <v>0.9316718285845127</v>
      </c>
      <c r="H30" s="21">
        <v>0.46540723000000001</v>
      </c>
      <c r="I30" s="21">
        <v>1.3055859300000001</v>
      </c>
      <c r="J30" s="22">
        <f t="shared" si="1"/>
        <v>8.4174744408449909E-2</v>
      </c>
      <c r="K30" s="22">
        <f t="shared" si="2"/>
        <v>0.12622338581753273</v>
      </c>
      <c r="L30" s="23">
        <f t="shared" si="3"/>
        <v>0.24418054475404932</v>
      </c>
      <c r="M30" s="4"/>
      <c r="N30" t="s">
        <v>266</v>
      </c>
      <c r="O30" s="5">
        <v>0.14027657032377389</v>
      </c>
      <c r="P30" s="71">
        <v>0.24184406352746826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7.4087729999999992</v>
      </c>
      <c r="E31" s="28">
        <v>7.5064989999999989</v>
      </c>
      <c r="F31" s="28">
        <f t="shared" si="0"/>
        <v>2.3599057010897289</v>
      </c>
      <c r="G31" s="28">
        <v>1.1596729110897286</v>
      </c>
      <c r="H31" s="28">
        <v>0.81982930000000009</v>
      </c>
      <c r="I31" s="28">
        <v>0.38040348999999996</v>
      </c>
      <c r="J31" s="29">
        <f t="shared" si="1"/>
        <v>0.15448918478370927</v>
      </c>
      <c r="K31" s="29">
        <f t="shared" si="2"/>
        <v>0.26370511886962605</v>
      </c>
      <c r="L31" s="30">
        <f t="shared" si="3"/>
        <v>0.31438167128107647</v>
      </c>
      <c r="M31" s="4"/>
      <c r="N31" t="s">
        <v>267</v>
      </c>
      <c r="O31" s="5">
        <v>0.38274015823861507</v>
      </c>
      <c r="P31" s="71">
        <v>0.24073752063138387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87</v>
      </c>
      <c r="B1" s="51" t="s">
        <v>52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1314</v>
      </c>
      <c r="N2" s="72" t="s">
        <v>1330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20.510118000000002</v>
      </c>
      <c r="E6" s="14">
        <f ca="1">SUM(E7:OFFSET(E7,50,0))</f>
        <v>20.510117999999999</v>
      </c>
      <c r="F6" s="14">
        <f ca="1">SUM(F7:OFFSET(F7,50,0))</f>
        <v>9.4328465716718028</v>
      </c>
      <c r="G6" s="14">
        <f ca="1">SUM(G7:OFFSET(G7,50,0))</f>
        <v>4.4444498116718023</v>
      </c>
      <c r="H6" s="14">
        <f ca="1">SUM(H7:OFFSET(H7,50,0))</f>
        <v>3.2851383099999998</v>
      </c>
      <c r="I6" s="14">
        <f ca="1">SUM(I7:OFFSET(I7,50,0))</f>
        <v>1.7032584500000001</v>
      </c>
      <c r="J6" s="15">
        <f ca="1">IFERROR(G6/E6,0)</f>
        <v>0.21669547740640999</v>
      </c>
      <c r="K6" s="15">
        <f ca="1">IFERROR(SUM(G6,H6)/E6,0)</f>
        <v>0.3768670722260985</v>
      </c>
      <c r="L6" s="16">
        <f ca="1">IFERROR(SUM(G6,H6,I6)/E6,0)</f>
        <v>0.45991186260711925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15</v>
      </c>
      <c r="C7" s="19" t="s">
        <v>263</v>
      </c>
      <c r="D7" s="20">
        <v>19.700691000000003</v>
      </c>
      <c r="E7" s="21">
        <v>19.700690999999999</v>
      </c>
      <c r="F7" s="21">
        <f t="shared" ref="F7:F9" si="0">SUM(G7,H7,I7)</f>
        <v>9.2045359424010975</v>
      </c>
      <c r="G7" s="21">
        <v>4.3976400124010979</v>
      </c>
      <c r="H7" s="21">
        <v>3.2517401799999996</v>
      </c>
      <c r="I7" s="21">
        <v>1.5551557499999999</v>
      </c>
      <c r="J7" s="22">
        <f t="shared" ref="J7:J9" si="1">IFERROR(G7/E7,0)</f>
        <v>0.22322262769367318</v>
      </c>
      <c r="K7" s="22">
        <f t="shared" ref="K7:K9" si="2">IFERROR(SUM(G7,H7)/E7,0)</f>
        <v>0.38827979142463065</v>
      </c>
      <c r="L7" s="23">
        <f t="shared" ref="L7:L9" si="3">IFERROR(SUM(G7,H7,I7)/E7,0)</f>
        <v>0.46721893878753279</v>
      </c>
      <c r="M7" s="4"/>
      <c r="N7" t="s">
        <v>263</v>
      </c>
      <c r="O7" s="5">
        <v>9.2045359424010975</v>
      </c>
      <c r="P7" s="71">
        <v>0.46721893878753279</v>
      </c>
    </row>
    <row r="8" spans="1:16" x14ac:dyDescent="0.25">
      <c r="A8" s="17"/>
      <c r="B8" s="55">
        <v>20</v>
      </c>
      <c r="C8" s="19" t="s">
        <v>268</v>
      </c>
      <c r="D8" s="20">
        <v>0.10645399999999999</v>
      </c>
      <c r="E8" s="21">
        <v>0.10645399999999999</v>
      </c>
      <c r="F8" s="21">
        <f t="shared" si="0"/>
        <v>4.9295600469711418E-2</v>
      </c>
      <c r="G8" s="21">
        <v>1.5533800469711423E-2</v>
      </c>
      <c r="H8" s="21">
        <v>1.2004299999999999E-2</v>
      </c>
      <c r="I8" s="21">
        <v>2.1757499999999999E-2</v>
      </c>
      <c r="J8" s="22">
        <f t="shared" si="1"/>
        <v>0.14592030801765479</v>
      </c>
      <c r="K8" s="22">
        <f t="shared" si="2"/>
        <v>0.2586854460115301</v>
      </c>
      <c r="L8" s="23">
        <f t="shared" si="3"/>
        <v>0.4630694992176097</v>
      </c>
      <c r="M8" s="4"/>
      <c r="N8" t="s">
        <v>268</v>
      </c>
      <c r="O8" s="5">
        <v>4.9295600469711418E-2</v>
      </c>
      <c r="P8" s="71">
        <v>0.4630694992176097</v>
      </c>
    </row>
    <row r="9" spans="1:16" ht="15.75" thickBot="1" x14ac:dyDescent="0.3">
      <c r="A9" s="24"/>
      <c r="B9" s="56">
        <v>21</v>
      </c>
      <c r="C9" s="26" t="s">
        <v>269</v>
      </c>
      <c r="D9" s="27">
        <v>0.70297300000000007</v>
      </c>
      <c r="E9" s="28">
        <v>0.70297299999999996</v>
      </c>
      <c r="F9" s="28">
        <f t="shared" si="0"/>
        <v>0.17901502880099296</v>
      </c>
      <c r="G9" s="28">
        <v>3.1275998800992966E-2</v>
      </c>
      <c r="H9" s="28">
        <v>2.1393829999999999E-2</v>
      </c>
      <c r="I9" s="28">
        <v>0.12634519999999999</v>
      </c>
      <c r="J9" s="29">
        <f t="shared" si="1"/>
        <v>4.4491038490799745E-2</v>
      </c>
      <c r="K9" s="29">
        <f t="shared" si="2"/>
        <v>7.492439795126267E-2</v>
      </c>
      <c r="L9" s="30">
        <f t="shared" si="3"/>
        <v>0.25465420265215444</v>
      </c>
      <c r="M9" s="4"/>
      <c r="N9" t="s">
        <v>269</v>
      </c>
      <c r="O9" s="5">
        <v>0.17901502880099296</v>
      </c>
      <c r="P9" s="71">
        <v>0.25465420265215444</v>
      </c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9" width="0" hidden="1" customWidth="1"/>
  </cols>
  <sheetData>
    <row r="1" spans="1:13" ht="15.75" x14ac:dyDescent="0.25">
      <c r="A1" s="50">
        <v>87</v>
      </c>
      <c r="B1" s="49" t="s">
        <v>52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1315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20.510118000000002</v>
      </c>
      <c r="E6" s="14">
        <v>20.510117999999999</v>
      </c>
      <c r="F6" s="14">
        <v>9.4328465716718028</v>
      </c>
      <c r="G6" s="14">
        <v>4.4444498116718023</v>
      </c>
      <c r="H6" s="14">
        <v>3.2851383099999998</v>
      </c>
      <c r="I6" s="14">
        <v>1.7032584500000001</v>
      </c>
      <c r="J6" s="15">
        <v>0.21669547740640999</v>
      </c>
      <c r="K6" s="15">
        <v>0.3768670722260985</v>
      </c>
      <c r="L6" s="16">
        <v>0.45991186260711925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19.807145000000002</v>
      </c>
      <c r="E7" s="38">
        <f ca="1">SUM(E8:OFFSET(E6,MATCH("PROYECTOS",$A$8:$A$50,0),0))</f>
        <v>19.807144999999998</v>
      </c>
      <c r="F7" s="38">
        <f ca="1">SUM(F8:OFFSET(F6,MATCH("PROYECTOS",$A$8:$A$50,0),0))</f>
        <v>9.2538315428708096</v>
      </c>
      <c r="G7" s="38">
        <f ca="1">SUM(G8:OFFSET(G6,MATCH("PROYECTOS",$A$8:$A$50,0),0))</f>
        <v>4.4131738128708093</v>
      </c>
      <c r="H7" s="38">
        <f ca="1">SUM(H8:OFFSET(H6,MATCH("PROYECTOS",$A$8:$A$50,0),0))</f>
        <v>3.2637444799999997</v>
      </c>
      <c r="I7" s="38">
        <f ca="1">SUM(I8:OFFSET(I6,MATCH("PROYECTOS",$A$8:$A$50,0),0))</f>
        <v>1.57691325</v>
      </c>
      <c r="J7" s="39">
        <f ca="1">IFERROR(G7/E7,0)</f>
        <v>0.22280716442833179</v>
      </c>
      <c r="K7" s="39">
        <f ca="1">IFERROR(SUM(G7,H7)/E7,0)</f>
        <v>0.38758328334905456</v>
      </c>
      <c r="L7" s="40">
        <f ca="1">IFERROR(SUM(G7,H7,I7)/E7,0)</f>
        <v>0.46719663751998636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4.7053579999999995</v>
      </c>
      <c r="E8" s="21">
        <v>4.7053579999999995</v>
      </c>
      <c r="F8" s="21">
        <f t="shared" ref="F8:F10" si="0">SUM(G8,H8,I8)</f>
        <v>2.0035350410771615</v>
      </c>
      <c r="G8" s="21">
        <v>1.7889052610771614</v>
      </c>
      <c r="H8" s="21">
        <v>0.14190858999999997</v>
      </c>
      <c r="I8" s="21">
        <v>7.2721190000000005E-2</v>
      </c>
      <c r="J8" s="22">
        <f t="shared" ref="J8:J11" si="1">IFERROR(G8/E8,0)</f>
        <v>0.38018473006244408</v>
      </c>
      <c r="K8" s="22">
        <f t="shared" ref="K8:K11" si="2">IFERROR(SUM(G8,H8)/E8,0)</f>
        <v>0.41034366589686938</v>
      </c>
      <c r="L8" s="23">
        <f t="shared" ref="L8:L11" si="3">IFERROR(SUM(G8,H8,I8)/E8,0)</f>
        <v>0.42579864084245272</v>
      </c>
      <c r="M8" s="4"/>
    </row>
    <row r="9" spans="1:13" ht="38.25" x14ac:dyDescent="0.25">
      <c r="A9" s="17"/>
      <c r="B9" s="19">
        <v>3000662</v>
      </c>
      <c r="C9" s="19" t="s">
        <v>1317</v>
      </c>
      <c r="D9" s="20">
        <v>11.169466</v>
      </c>
      <c r="E9" s="21">
        <v>10.086872</v>
      </c>
      <c r="F9" s="21">
        <f t="shared" si="0"/>
        <v>4.2246297524477887</v>
      </c>
      <c r="G9" s="21">
        <v>2.2381035424477886</v>
      </c>
      <c r="H9" s="21">
        <v>1.0756287400000002</v>
      </c>
      <c r="I9" s="21">
        <v>0.9108974700000001</v>
      </c>
      <c r="J9" s="22">
        <f t="shared" si="1"/>
        <v>0.22188281386417799</v>
      </c>
      <c r="K9" s="22">
        <f t="shared" si="2"/>
        <v>0.32851931524934475</v>
      </c>
      <c r="L9" s="23">
        <f t="shared" si="3"/>
        <v>0.41882456250538214</v>
      </c>
      <c r="M9" s="4"/>
    </row>
    <row r="10" spans="1:13" ht="25.5" x14ac:dyDescent="0.25">
      <c r="A10" s="17"/>
      <c r="B10" s="19">
        <v>3000663</v>
      </c>
      <c r="C10" s="19" t="s">
        <v>1318</v>
      </c>
      <c r="D10" s="20">
        <v>3.9323210000000004</v>
      </c>
      <c r="E10" s="21">
        <v>5.0149150000000002</v>
      </c>
      <c r="F10" s="21">
        <f t="shared" si="0"/>
        <v>3.0256667493458593</v>
      </c>
      <c r="G10" s="21">
        <v>0.38616500934585929</v>
      </c>
      <c r="H10" s="21">
        <v>2.0462071499999999</v>
      </c>
      <c r="I10" s="21">
        <v>0.59329459000000007</v>
      </c>
      <c r="J10" s="22">
        <f t="shared" si="1"/>
        <v>7.7003301022222567E-2</v>
      </c>
      <c r="K10" s="22">
        <f t="shared" si="2"/>
        <v>0.48502759455461542</v>
      </c>
      <c r="L10" s="23">
        <f t="shared" si="3"/>
        <v>0.60333360572329919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0.70297300000000007</v>
      </c>
      <c r="E11" s="45">
        <f t="shared" ref="E11:I11" ca="1" si="4">OFFSET(E11,-MATCH("PROYECTOS",$A$8:$A$50,0)-1,0)-(OFFSET(E11,-MATCH("PROYECTOS",$A$8:$A$50,0),0))</f>
        <v>0.70297300000000007</v>
      </c>
      <c r="F11" s="45">
        <f t="shared" ca="1" si="4"/>
        <v>0.17901502880099329</v>
      </c>
      <c r="G11" s="45">
        <f t="shared" ca="1" si="4"/>
        <v>3.1275998800992966E-2</v>
      </c>
      <c r="H11" s="45">
        <f t="shared" ca="1" si="4"/>
        <v>2.1393830000000058E-2</v>
      </c>
      <c r="I11" s="45">
        <f t="shared" ca="1" si="4"/>
        <v>0.12634520000000005</v>
      </c>
      <c r="J11" s="46">
        <f t="shared" ca="1" si="1"/>
        <v>4.4491038490799738E-2</v>
      </c>
      <c r="K11" s="46">
        <f t="shared" ca="1" si="2"/>
        <v>7.4924397951262739E-2</v>
      </c>
      <c r="L11" s="47">
        <f t="shared" ca="1" si="3"/>
        <v>0.25465420265215455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1331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  <c r="E15" s="6"/>
      <c r="F15" s="6"/>
      <c r="G15" s="6"/>
    </row>
    <row r="16" spans="1:13" ht="15.75" thickBot="1" x14ac:dyDescent="0.3">
      <c r="A16" s="90"/>
      <c r="B16" s="91"/>
      <c r="C16" s="91"/>
      <c r="D16" s="93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I10" sqref="I1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87</v>
      </c>
      <c r="B1" s="49" t="s">
        <v>52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1316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20.510118000000002</v>
      </c>
      <c r="I6" s="14">
        <v>20.510117999999999</v>
      </c>
      <c r="J6" s="14">
        <v>9.4328465716718028</v>
      </c>
      <c r="K6" s="14">
        <v>4.4444498116718023</v>
      </c>
      <c r="L6" s="14">
        <v>3.2851383099999998</v>
      </c>
      <c r="M6" s="14">
        <v>1.7032584500000001</v>
      </c>
      <c r="N6" s="15">
        <v>0.21669547740640999</v>
      </c>
      <c r="O6" s="15">
        <v>0.3768670722260985</v>
      </c>
      <c r="P6" s="16">
        <v>0.45991186260711925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SUM(H8:OFFSET(H6,MATCH("PROYECTOS",$A$8:$A$19,0),0))</f>
        <v>19.807144999999998</v>
      </c>
      <c r="I7" s="38">
        <f ca="1">SUM(I8:OFFSET(I6,MATCH("PROYECTOS",$A$8:$A$19,0),0))</f>
        <v>19.807144999999998</v>
      </c>
      <c r="J7" s="38">
        <f ca="1">SUM(J8:OFFSET(J6,MATCH("PROYECTOS",$A$8:$A$19,0),0))</f>
        <v>9.2538315428708096</v>
      </c>
      <c r="K7" s="38">
        <f ca="1">SUM(K8:OFFSET(K6,MATCH("PROYECTOS",$A$8:$A$19,0),0))</f>
        <v>4.4131738128708093</v>
      </c>
      <c r="L7" s="38">
        <f ca="1">SUM(L8:OFFSET(L6,MATCH("PROYECTOS",$A$8:$A$19,0),0))</f>
        <v>3.2637444799999997</v>
      </c>
      <c r="M7" s="38">
        <f ca="1">SUM(M8:OFFSET(M6,MATCH("PROYECTOS",$A$8:$A$19,0),0))</f>
        <v>1.57691325</v>
      </c>
      <c r="N7" s="39">
        <f ca="1">IFERROR(K7/I7,0)</f>
        <v>0.22280716442833179</v>
      </c>
      <c r="O7" s="39">
        <f ca="1">IFERROR(SUM(K7,L7)/I7,0)</f>
        <v>0.38758328334905456</v>
      </c>
      <c r="P7" s="40">
        <f ca="1">IFERROR(SUM(K7,L7,M7)/I7,0)</f>
        <v>0.46719663751998636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4.7053579999999995</v>
      </c>
      <c r="I8" s="21">
        <v>4.7053579999999995</v>
      </c>
      <c r="J8" s="21">
        <f t="shared" ref="J8:J18" si="0">SUM(K8,L8,M8)</f>
        <v>2.0035350410771615</v>
      </c>
      <c r="K8" s="21">
        <v>1.7889052610771614</v>
      </c>
      <c r="L8" s="21">
        <v>0.14190858999999997</v>
      </c>
      <c r="M8" s="21">
        <v>7.2721190000000005E-2</v>
      </c>
      <c r="N8" s="22">
        <f t="shared" ref="N8:N19" si="1">IFERROR(K8/I8,0)</f>
        <v>0.38018473006244408</v>
      </c>
      <c r="O8" s="22">
        <f t="shared" ref="O8:O19" si="2">IFERROR(SUM(K8,L8)/I8,0)</f>
        <v>0.41034366589686938</v>
      </c>
      <c r="P8" s="23">
        <f t="shared" ref="P8:P19" si="3">IFERROR(SUM(K8,L8,M8)/I8,0)</f>
        <v>0.42579864084245272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5002720</v>
      </c>
      <c r="C9" s="19" t="s">
        <v>1319</v>
      </c>
      <c r="D9" s="68">
        <v>3000662</v>
      </c>
      <c r="E9" s="19" t="s">
        <v>1317</v>
      </c>
      <c r="F9" s="69">
        <v>416</v>
      </c>
      <c r="G9" s="19" t="s">
        <v>663</v>
      </c>
      <c r="H9" s="20">
        <v>0.4798</v>
      </c>
      <c r="I9" s="21">
        <v>0.4798</v>
      </c>
      <c r="J9" s="21">
        <f t="shared" si="0"/>
        <v>5.0659999999999997E-2</v>
      </c>
      <c r="K9" s="21">
        <v>0</v>
      </c>
      <c r="L9" s="21">
        <v>9.1199999999999996E-3</v>
      </c>
      <c r="M9" s="21">
        <v>4.1540000000000001E-2</v>
      </c>
      <c r="N9" s="22">
        <f t="shared" si="1"/>
        <v>0</v>
      </c>
      <c r="O9" s="22">
        <f t="shared" si="2"/>
        <v>1.900791996665277E-2</v>
      </c>
      <c r="P9" s="23">
        <f t="shared" si="3"/>
        <v>0.10558566069195498</v>
      </c>
      <c r="Q9" s="70">
        <v>0</v>
      </c>
      <c r="R9" s="21">
        <v>0</v>
      </c>
      <c r="S9" s="23">
        <f t="shared" ref="S9:S18" si="4">IFERROR(R9/Q9,0)</f>
        <v>0</v>
      </c>
    </row>
    <row r="10" spans="1:19" ht="38.25" x14ac:dyDescent="0.25">
      <c r="A10" s="17"/>
      <c r="B10" s="19">
        <v>5005034</v>
      </c>
      <c r="C10" s="19" t="s">
        <v>1320</v>
      </c>
      <c r="D10" s="68">
        <v>3000662</v>
      </c>
      <c r="E10" s="19" t="s">
        <v>1317</v>
      </c>
      <c r="F10" s="69">
        <v>86</v>
      </c>
      <c r="G10" s="19" t="s">
        <v>500</v>
      </c>
      <c r="H10" s="20">
        <v>1.50024</v>
      </c>
      <c r="I10" s="21">
        <v>1.5002400000000002</v>
      </c>
      <c r="J10" s="21">
        <f t="shared" si="0"/>
        <v>0.54615886403980551</v>
      </c>
      <c r="K10" s="21">
        <v>0.63671266403980553</v>
      </c>
      <c r="L10" s="21">
        <v>-0.1080817</v>
      </c>
      <c r="M10" s="21">
        <v>1.7527899999999999E-2</v>
      </c>
      <c r="N10" s="22">
        <f t="shared" si="1"/>
        <v>0.42440720420719713</v>
      </c>
      <c r="O10" s="22">
        <f t="shared" si="2"/>
        <v>0.35236426441089785</v>
      </c>
      <c r="P10" s="23">
        <f t="shared" si="3"/>
        <v>0.36404766173399283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5005035</v>
      </c>
      <c r="C11" s="19" t="s">
        <v>1321</v>
      </c>
      <c r="D11" s="68">
        <v>3000662</v>
      </c>
      <c r="E11" s="19" t="s">
        <v>1317</v>
      </c>
      <c r="F11" s="69">
        <v>86</v>
      </c>
      <c r="G11" s="19" t="s">
        <v>500</v>
      </c>
      <c r="H11" s="20">
        <v>1.2838959999999999</v>
      </c>
      <c r="I11" s="21">
        <v>0.98749600000000015</v>
      </c>
      <c r="J11" s="21">
        <f t="shared" si="0"/>
        <v>0.34671799454116825</v>
      </c>
      <c r="K11" s="21">
        <v>0.44742399454116821</v>
      </c>
      <c r="L11" s="21">
        <v>7.4999999999999997E-3</v>
      </c>
      <c r="M11" s="21">
        <v>-0.108206</v>
      </c>
      <c r="N11" s="22">
        <f t="shared" si="1"/>
        <v>0.45308942470771341</v>
      </c>
      <c r="O11" s="22">
        <f t="shared" si="2"/>
        <v>0.46068439218099938</v>
      </c>
      <c r="P11" s="23">
        <f t="shared" si="3"/>
        <v>0.35110825212574853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5005036</v>
      </c>
      <c r="C12" s="19" t="s">
        <v>1322</v>
      </c>
      <c r="D12" s="68">
        <v>3000662</v>
      </c>
      <c r="E12" s="19" t="s">
        <v>1317</v>
      </c>
      <c r="F12" s="69">
        <v>117</v>
      </c>
      <c r="G12" s="19" t="s">
        <v>687</v>
      </c>
      <c r="H12" s="20">
        <v>0.34053000000000005</v>
      </c>
      <c r="I12" s="21">
        <v>0.34053000000000005</v>
      </c>
      <c r="J12" s="21">
        <f t="shared" si="0"/>
        <v>0.15650594987006189</v>
      </c>
      <c r="K12" s="21">
        <v>1.5386249870061874E-2</v>
      </c>
      <c r="L12" s="21">
        <v>0.1153247</v>
      </c>
      <c r="M12" s="21">
        <v>2.5794999999999998E-2</v>
      </c>
      <c r="N12" s="22">
        <f t="shared" si="1"/>
        <v>4.5183243385492823E-2</v>
      </c>
      <c r="O12" s="22">
        <f t="shared" si="2"/>
        <v>0.38384562261786587</v>
      </c>
      <c r="P12" s="23">
        <f t="shared" si="3"/>
        <v>0.45959518946953826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5005037</v>
      </c>
      <c r="C13" s="19" t="s">
        <v>1323</v>
      </c>
      <c r="D13" s="68">
        <v>3000662</v>
      </c>
      <c r="E13" s="19" t="s">
        <v>1317</v>
      </c>
      <c r="F13" s="69">
        <v>46</v>
      </c>
      <c r="G13" s="19" t="s">
        <v>736</v>
      </c>
      <c r="H13" s="20">
        <v>0.155</v>
      </c>
      <c r="I13" s="21">
        <v>0.155</v>
      </c>
      <c r="J13" s="21">
        <f t="shared" si="0"/>
        <v>5.9471998363733292E-2</v>
      </c>
      <c r="K13" s="21">
        <v>5.9471998363733292E-2</v>
      </c>
      <c r="L13" s="21">
        <v>0</v>
      </c>
      <c r="M13" s="21">
        <v>0</v>
      </c>
      <c r="N13" s="22">
        <f t="shared" si="1"/>
        <v>0.38369031202408577</v>
      </c>
      <c r="O13" s="22">
        <f t="shared" si="2"/>
        <v>0.38369031202408577</v>
      </c>
      <c r="P13" s="23">
        <f t="shared" si="3"/>
        <v>0.38369031202408577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5005038</v>
      </c>
      <c r="C14" s="19" t="s">
        <v>1324</v>
      </c>
      <c r="D14" s="68">
        <v>3000662</v>
      </c>
      <c r="E14" s="19" t="s">
        <v>1317</v>
      </c>
      <c r="F14" s="69">
        <v>120</v>
      </c>
      <c r="G14" s="19" t="s">
        <v>689</v>
      </c>
      <c r="H14" s="20">
        <v>3.26</v>
      </c>
      <c r="I14" s="21">
        <v>2.1774059999999995</v>
      </c>
      <c r="J14" s="21">
        <f t="shared" si="0"/>
        <v>0.47136493371209082</v>
      </c>
      <c r="K14" s="21">
        <v>0.56035862371209078</v>
      </c>
      <c r="L14" s="21">
        <v>1.4265739999999999E-2</v>
      </c>
      <c r="M14" s="21">
        <v>-0.10325943</v>
      </c>
      <c r="N14" s="22">
        <f t="shared" si="1"/>
        <v>0.25735146486787069</v>
      </c>
      <c r="O14" s="22">
        <f t="shared" si="2"/>
        <v>0.26390317823689791</v>
      </c>
      <c r="P14" s="23">
        <f t="shared" si="3"/>
        <v>0.21648003804163804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5005039</v>
      </c>
      <c r="C15" s="19" t="s">
        <v>1325</v>
      </c>
      <c r="D15" s="68">
        <v>3000662</v>
      </c>
      <c r="E15" s="19" t="s">
        <v>1317</v>
      </c>
      <c r="F15" s="69">
        <v>86</v>
      </c>
      <c r="G15" s="19" t="s">
        <v>500</v>
      </c>
      <c r="H15" s="20">
        <v>4.1500000000000004</v>
      </c>
      <c r="I15" s="21">
        <v>4.4464000000000006</v>
      </c>
      <c r="J15" s="21">
        <f t="shared" si="0"/>
        <v>2.5937500119209291</v>
      </c>
      <c r="K15" s="21">
        <v>0.51875001192092896</v>
      </c>
      <c r="L15" s="21">
        <v>1.0375000000000001</v>
      </c>
      <c r="M15" s="21">
        <v>1.0375000000000001</v>
      </c>
      <c r="N15" s="22">
        <f t="shared" si="1"/>
        <v>0.11666741901784115</v>
      </c>
      <c r="O15" s="22">
        <f t="shared" si="2"/>
        <v>0.35000225169146476</v>
      </c>
      <c r="P15" s="23">
        <f t="shared" si="3"/>
        <v>0.58333708436508835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5005040</v>
      </c>
      <c r="C16" s="19" t="s">
        <v>1326</v>
      </c>
      <c r="D16" s="68">
        <v>3000663</v>
      </c>
      <c r="E16" s="19" t="s">
        <v>1318</v>
      </c>
      <c r="F16" s="69">
        <v>245</v>
      </c>
      <c r="G16" s="19" t="s">
        <v>1329</v>
      </c>
      <c r="H16" s="20">
        <v>1.7853570000000003</v>
      </c>
      <c r="I16" s="21">
        <v>1.8341240000000001</v>
      </c>
      <c r="J16" s="21">
        <f t="shared" si="0"/>
        <v>1.3973599999999999E-2</v>
      </c>
      <c r="K16" s="21">
        <v>0</v>
      </c>
      <c r="L16" s="21">
        <v>1E-3</v>
      </c>
      <c r="M16" s="21">
        <v>1.29736E-2</v>
      </c>
      <c r="N16" s="22">
        <f t="shared" si="1"/>
        <v>0</v>
      </c>
      <c r="O16" s="22">
        <f t="shared" si="2"/>
        <v>5.4521940719384288E-4</v>
      </c>
      <c r="P16" s="23">
        <f t="shared" si="3"/>
        <v>7.6186779083638832E-3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5005041</v>
      </c>
      <c r="C17" s="19" t="s">
        <v>1327</v>
      </c>
      <c r="D17" s="68">
        <v>3000663</v>
      </c>
      <c r="E17" s="19" t="s">
        <v>1318</v>
      </c>
      <c r="F17" s="69">
        <v>14</v>
      </c>
      <c r="G17" s="19" t="s">
        <v>690</v>
      </c>
      <c r="H17" s="20">
        <v>1.9969640000000002</v>
      </c>
      <c r="I17" s="21">
        <v>3.031266</v>
      </c>
      <c r="J17" s="21">
        <f t="shared" si="0"/>
        <v>2.9924281495687808</v>
      </c>
      <c r="K17" s="21">
        <v>0.36690000956878066</v>
      </c>
      <c r="L17" s="21">
        <v>2.04520715</v>
      </c>
      <c r="M17" s="21">
        <v>0.58032099000000004</v>
      </c>
      <c r="N17" s="22">
        <f t="shared" si="1"/>
        <v>0.12103853953060559</v>
      </c>
      <c r="O17" s="22">
        <f t="shared" si="2"/>
        <v>0.79574249160871424</v>
      </c>
      <c r="P17" s="23">
        <f t="shared" si="3"/>
        <v>0.98718758088824299</v>
      </c>
      <c r="Q17" s="70">
        <v>0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5005042</v>
      </c>
      <c r="C18" s="19" t="s">
        <v>1328</v>
      </c>
      <c r="D18" s="68">
        <v>3000663</v>
      </c>
      <c r="E18" s="19" t="s">
        <v>1318</v>
      </c>
      <c r="F18" s="69">
        <v>486</v>
      </c>
      <c r="G18" s="19" t="s">
        <v>773</v>
      </c>
      <c r="H18" s="20">
        <v>0.15</v>
      </c>
      <c r="I18" s="21">
        <v>0.14952500000000002</v>
      </c>
      <c r="J18" s="21">
        <f t="shared" si="0"/>
        <v>1.9264999777078629E-2</v>
      </c>
      <c r="K18" s="21">
        <v>1.9264999777078629E-2</v>
      </c>
      <c r="L18" s="21">
        <v>0</v>
      </c>
      <c r="M18" s="21">
        <v>0</v>
      </c>
      <c r="N18" s="22">
        <f t="shared" si="1"/>
        <v>0.12884132939026</v>
      </c>
      <c r="O18" s="22">
        <f t="shared" si="2"/>
        <v>0.12884132939026</v>
      </c>
      <c r="P18" s="23">
        <f t="shared" si="3"/>
        <v>0.12884132939026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293</v>
      </c>
      <c r="B19" s="43"/>
      <c r="C19" s="43"/>
      <c r="D19" s="65"/>
      <c r="E19" s="43"/>
      <c r="F19" s="66"/>
      <c r="G19" s="43"/>
      <c r="H19" s="44">
        <f t="shared" ref="H19:M19" ca="1" si="5">OFFSET(H19,-MATCH("PROYECTOS",$A$8:$A$19,0)-1,0)-(OFFSET(H19,-MATCH("PROYECTOS",$A$8:$A$19,0),0))</f>
        <v>0.70297300000000362</v>
      </c>
      <c r="I19" s="45">
        <f t="shared" ca="1" si="5"/>
        <v>0.70297300000000007</v>
      </c>
      <c r="J19" s="45">
        <f t="shared" ca="1" si="5"/>
        <v>0.17901502880099329</v>
      </c>
      <c r="K19" s="45">
        <f t="shared" ca="1" si="5"/>
        <v>3.1275998800992966E-2</v>
      </c>
      <c r="L19" s="45">
        <f t="shared" ca="1" si="5"/>
        <v>2.1393830000000058E-2</v>
      </c>
      <c r="M19" s="45">
        <f t="shared" ca="1" si="5"/>
        <v>0.12634520000000005</v>
      </c>
      <c r="N19" s="46">
        <f t="shared" ca="1" si="1"/>
        <v>4.4491038490799738E-2</v>
      </c>
      <c r="O19" s="46">
        <f t="shared" ca="1" si="2"/>
        <v>7.4924397951262739E-2</v>
      </c>
      <c r="P19" s="47">
        <f t="shared" ca="1" si="3"/>
        <v>0.25465420265215455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88</v>
      </c>
      <c r="B1" s="50" t="s">
        <v>53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1332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14.881080000000001</v>
      </c>
      <c r="E6" s="14">
        <v>15.043583999999999</v>
      </c>
      <c r="F6" s="14">
        <v>3.8173297580038033</v>
      </c>
      <c r="G6" s="14">
        <v>1.7932908080038032</v>
      </c>
      <c r="H6" s="14">
        <v>0.96783342999999999</v>
      </c>
      <c r="I6" s="14">
        <v>1.05620552</v>
      </c>
      <c r="J6" s="15">
        <v>0.11920635454980696</v>
      </c>
      <c r="K6" s="15">
        <v>0.18354165058032734</v>
      </c>
      <c r="L6" s="16">
        <v>0.25375135060925663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14.87608</v>
      </c>
      <c r="E7" s="38">
        <f ca="1">SUM(E8:OFFSET(E6,MATCH("GOBIERNOS REGIONALES",$A$8:$A$50,0),0))</f>
        <v>14.87608</v>
      </c>
      <c r="F7" s="38">
        <f ca="1">SUM(F8:OFFSET(F6,MATCH("GOBIERNOS REGIONALES",$A$8:$A$50,0),0))</f>
        <v>3.7766907078420511</v>
      </c>
      <c r="G7" s="38">
        <f ca="1">SUM(G8:OFFSET(G6,MATCH("GOBIERNOS REGIONALES",$A$8:$A$50,0),0))</f>
        <v>1.7848608078420511</v>
      </c>
      <c r="H7" s="38">
        <f ca="1">SUM(H8:OFFSET(H6,MATCH("GOBIERNOS REGIONALES",$A$8:$A$50,0),0))</f>
        <v>0.94313643000000003</v>
      </c>
      <c r="I7" s="38">
        <f ca="1">SUM(I8:OFFSET(I6,MATCH("GOBIERNOS REGIONALES",$A$8:$A$50,0),0))</f>
        <v>1.0486934700000001</v>
      </c>
      <c r="J7" s="39">
        <f ca="1">IFERROR(G7/E7,0)</f>
        <v>0.11998193125084371</v>
      </c>
      <c r="K7" s="39">
        <f ca="1">IFERROR(SUM(G7,H7)/E7,0)</f>
        <v>0.18338145787344859</v>
      </c>
      <c r="L7" s="40">
        <f ca="1">IFERROR(SUM(G7,H7,I7)/E7,0)</f>
        <v>0.2538767409049999</v>
      </c>
      <c r="M7" s="4"/>
    </row>
    <row r="8" spans="1:13" x14ac:dyDescent="0.25">
      <c r="A8" s="17"/>
      <c r="B8" s="18">
        <v>1</v>
      </c>
      <c r="C8" s="19" t="s">
        <v>100</v>
      </c>
      <c r="D8" s="20">
        <v>14.87608</v>
      </c>
      <c r="E8" s="21">
        <v>14.87608</v>
      </c>
      <c r="F8" s="21">
        <f t="shared" ref="F8:F13" si="0">SUM(G8,H8,I8)</f>
        <v>3.7766907078420511</v>
      </c>
      <c r="G8" s="21">
        <v>1.7848608078420511</v>
      </c>
      <c r="H8" s="21">
        <v>0.94313643000000003</v>
      </c>
      <c r="I8" s="21">
        <v>1.0486934700000001</v>
      </c>
      <c r="J8" s="22">
        <f t="shared" ref="J8:J13" si="1">IFERROR(G8/E8,0)</f>
        <v>0.11998193125084371</v>
      </c>
      <c r="K8" s="22">
        <f t="shared" ref="K8:K13" si="2">IFERROR(SUM(G8,H8)/E8,0)</f>
        <v>0.18338145787344859</v>
      </c>
      <c r="L8" s="23">
        <f t="shared" ref="L8:L13" si="3">IFERROR(SUM(G8,H8,I8)/E8,0)</f>
        <v>0.2538767409049999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5.0000000000000001E-3</v>
      </c>
      <c r="E9" s="38">
        <f ca="1">SUM(E10:OFFSET(E8,(MATCH("GOBIERNOS LOCALES",$A$8:$A$50,0)-MATCH("GOBIERNOS REGIONALES",$A$8:$A$50,0)),0))</f>
        <v>0.16750399999999999</v>
      </c>
      <c r="F9" s="38">
        <f ca="1">SUM(F10:OFFSET(F8,(MATCH("GOBIERNOS LOCALES",$A$8:$A$50,0)-MATCH("GOBIERNOS REGIONALES",$A$8:$A$50,0)),0))</f>
        <v>4.0639050161752101E-2</v>
      </c>
      <c r="G9" s="38">
        <f ca="1">SUM(G10:OFFSET(G8,(MATCH("GOBIERNOS LOCALES",$A$8:$A$50,0)-MATCH("GOBIERNOS REGIONALES",$A$8:$A$50,0)),0))</f>
        <v>8.4300001617521048E-3</v>
      </c>
      <c r="H9" s="38">
        <f ca="1">SUM(H10:OFFSET(H8,(MATCH("GOBIERNOS LOCALES",$A$8:$A$50,0)-MATCH("GOBIERNOS REGIONALES",$A$8:$A$50,0)),0))</f>
        <v>2.4696999999999997E-2</v>
      </c>
      <c r="I9" s="38">
        <f ca="1">SUM(I10:OFFSET(I8,(MATCH("GOBIERNOS LOCALES",$A$8:$A$50,0)-MATCH("GOBIERNOS REGIONALES",$A$8:$A$50,0)),0))</f>
        <v>7.5120499999999993E-3</v>
      </c>
      <c r="J9" s="39">
        <f t="shared" ca="1" si="1"/>
        <v>5.0327157332076281E-2</v>
      </c>
      <c r="K9" s="39">
        <f t="shared" ca="1" si="2"/>
        <v>0.19776841246628202</v>
      </c>
      <c r="L9" s="40">
        <f t="shared" ca="1" si="3"/>
        <v>0.2426154011949094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</v>
      </c>
      <c r="E10" s="21">
        <v>3.0485000000000002E-2</v>
      </c>
      <c r="F10" s="21">
        <f t="shared" si="0"/>
        <v>6.097E-3</v>
      </c>
      <c r="G10" s="21">
        <v>0</v>
      </c>
      <c r="H10" s="21">
        <v>6.097E-3</v>
      </c>
      <c r="I10" s="21">
        <v>0</v>
      </c>
      <c r="J10" s="22">
        <f t="shared" si="1"/>
        <v>0</v>
      </c>
      <c r="K10" s="22">
        <f t="shared" si="2"/>
        <v>0.19999999999999998</v>
      </c>
      <c r="L10" s="23">
        <f t="shared" si="3"/>
        <v>0.19999999999999998</v>
      </c>
      <c r="M10" s="4"/>
    </row>
    <row r="11" spans="1:13" x14ac:dyDescent="0.25">
      <c r="A11" s="17"/>
      <c r="B11" s="18">
        <v>442</v>
      </c>
      <c r="C11" s="19" t="s">
        <v>208</v>
      </c>
      <c r="D11" s="20">
        <v>5.0000000000000001E-3</v>
      </c>
      <c r="E11" s="21">
        <v>5.0000000000000001E-3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15.75" thickBot="1" x14ac:dyDescent="0.3">
      <c r="A12" s="24"/>
      <c r="B12" s="25">
        <v>459</v>
      </c>
      <c r="C12" s="26" t="s">
        <v>225</v>
      </c>
      <c r="D12" s="27">
        <v>0</v>
      </c>
      <c r="E12" s="28">
        <v>0.132019</v>
      </c>
      <c r="F12" s="28">
        <f t="shared" si="0"/>
        <v>3.4542050161752103E-2</v>
      </c>
      <c r="G12" s="28">
        <v>8.4300001617521048E-3</v>
      </c>
      <c r="H12" s="28">
        <v>1.8599999999999998E-2</v>
      </c>
      <c r="I12" s="28">
        <v>7.5120499999999993E-3</v>
      </c>
      <c r="J12" s="29">
        <f t="shared" si="1"/>
        <v>6.3854446418713254E-2</v>
      </c>
      <c r="K12" s="29">
        <f t="shared" si="2"/>
        <v>0.20474325787766992</v>
      </c>
      <c r="L12" s="30">
        <f t="shared" si="3"/>
        <v>0.26164453723897396</v>
      </c>
      <c r="M12" s="4"/>
    </row>
    <row r="13" spans="1:13" x14ac:dyDescent="0.25">
      <c r="A13" t="s">
        <v>232</v>
      </c>
      <c r="D13" s="5"/>
      <c r="E13" s="5"/>
      <c r="F13" s="5">
        <f t="shared" si="0"/>
        <v>0</v>
      </c>
      <c r="G13" s="5"/>
      <c r="H13" s="5"/>
      <c r="I13" s="5"/>
      <c r="J13" s="4">
        <f t="shared" si="1"/>
        <v>0</v>
      </c>
      <c r="K13" s="4">
        <f t="shared" si="2"/>
        <v>0</v>
      </c>
      <c r="L13" s="4">
        <f t="shared" si="3"/>
        <v>0</v>
      </c>
      <c r="M13" s="4"/>
    </row>
    <row r="14" spans="1:13" x14ac:dyDescent="0.25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88</v>
      </c>
      <c r="B1" s="51" t="s">
        <v>53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1333</v>
      </c>
      <c r="N2" s="72" t="s">
        <v>1351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14.881080000000001</v>
      </c>
      <c r="E6" s="14">
        <f ca="1">SUM(E7:OFFSET(E7,50,0))</f>
        <v>15.043583999999999</v>
      </c>
      <c r="F6" s="14">
        <f ca="1">SUM(F7:OFFSET(F7,50,0))</f>
        <v>3.8173297580038033</v>
      </c>
      <c r="G6" s="14">
        <f ca="1">SUM(G7:OFFSET(G7,50,0))</f>
        <v>1.7932908080038032</v>
      </c>
      <c r="H6" s="14">
        <f ca="1">SUM(H7:OFFSET(H7,50,0))</f>
        <v>0.96783342999999999</v>
      </c>
      <c r="I6" s="14">
        <f ca="1">SUM(I7:OFFSET(I7,50,0))</f>
        <v>1.05620552</v>
      </c>
      <c r="J6" s="15">
        <f ca="1">IFERROR(G6/E6,0)</f>
        <v>0.11920635454980696</v>
      </c>
      <c r="K6" s="15">
        <f ca="1">IFERROR(SUM(G6,H6)/E6,0)</f>
        <v>0.18354165058032734</v>
      </c>
      <c r="L6" s="16">
        <f ca="1">IFERROR(SUM(G6,H6,I6)/E6,0)</f>
        <v>0.25375135060925663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</v>
      </c>
      <c r="E7" s="21">
        <v>3.0485000000000002E-2</v>
      </c>
      <c r="F7" s="21">
        <f t="shared" ref="F7:F10" si="0">SUM(G7,H7,I7)</f>
        <v>6.097E-3</v>
      </c>
      <c r="G7" s="21">
        <v>0</v>
      </c>
      <c r="H7" s="21">
        <v>6.097E-3</v>
      </c>
      <c r="I7" s="21">
        <v>0</v>
      </c>
      <c r="J7" s="22">
        <f t="shared" ref="J7:J10" si="1">IFERROR(G7/E7,0)</f>
        <v>0</v>
      </c>
      <c r="K7" s="22">
        <f t="shared" ref="K7:K10" si="2">IFERROR(SUM(G7,H7)/E7,0)</f>
        <v>0.19999999999999998</v>
      </c>
      <c r="L7" s="23">
        <f t="shared" ref="L7:L10" si="3">IFERROR(SUM(G7,H7,I7)/E7,0)</f>
        <v>0.19999999999999998</v>
      </c>
      <c r="M7" s="4"/>
      <c r="N7" t="s">
        <v>270</v>
      </c>
      <c r="O7" s="5">
        <v>3.4542050161752103E-2</v>
      </c>
      <c r="P7" s="71">
        <v>0.26164453723897396</v>
      </c>
    </row>
    <row r="8" spans="1:16" x14ac:dyDescent="0.25">
      <c r="A8" s="17"/>
      <c r="B8" s="55">
        <v>3</v>
      </c>
      <c r="C8" s="19" t="s">
        <v>251</v>
      </c>
      <c r="D8" s="20">
        <v>5.0000000000000001E-3</v>
      </c>
      <c r="E8" s="21">
        <v>5.0000000000000001E-3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263</v>
      </c>
      <c r="O8" s="5">
        <v>3.7766907078420511</v>
      </c>
      <c r="P8" s="71">
        <v>0.2538767409049999</v>
      </c>
    </row>
    <row r="9" spans="1:16" x14ac:dyDescent="0.25">
      <c r="A9" s="17"/>
      <c r="B9" s="55">
        <v>15</v>
      </c>
      <c r="C9" s="19" t="s">
        <v>263</v>
      </c>
      <c r="D9" s="20">
        <v>14.87608</v>
      </c>
      <c r="E9" s="21">
        <v>14.87608</v>
      </c>
      <c r="F9" s="21">
        <f t="shared" si="0"/>
        <v>3.7766907078420511</v>
      </c>
      <c r="G9" s="21">
        <v>1.7848608078420511</v>
      </c>
      <c r="H9" s="21">
        <v>0.94313643000000003</v>
      </c>
      <c r="I9" s="21">
        <v>1.0486934699999999</v>
      </c>
      <c r="J9" s="22">
        <f t="shared" si="1"/>
        <v>0.11998193125084371</v>
      </c>
      <c r="K9" s="22">
        <f t="shared" si="2"/>
        <v>0.18338145787344859</v>
      </c>
      <c r="L9" s="23">
        <f t="shared" si="3"/>
        <v>0.2538767409049999</v>
      </c>
      <c r="M9" s="4"/>
      <c r="N9" t="s">
        <v>249</v>
      </c>
      <c r="O9" s="5">
        <v>6.097E-3</v>
      </c>
      <c r="P9" s="71">
        <v>0.19999999999999998</v>
      </c>
    </row>
    <row r="10" spans="1:16" ht="15.75" thickBot="1" x14ac:dyDescent="0.3">
      <c r="A10" s="24"/>
      <c r="B10" s="56">
        <v>22</v>
      </c>
      <c r="C10" s="26" t="s">
        <v>270</v>
      </c>
      <c r="D10" s="27">
        <v>0</v>
      </c>
      <c r="E10" s="28">
        <v>0.132019</v>
      </c>
      <c r="F10" s="28">
        <f t="shared" si="0"/>
        <v>3.4542050161752103E-2</v>
      </c>
      <c r="G10" s="28">
        <v>8.4300001617521048E-3</v>
      </c>
      <c r="H10" s="28">
        <v>1.8599999999999998E-2</v>
      </c>
      <c r="I10" s="28">
        <v>7.5120499999999993E-3</v>
      </c>
      <c r="J10" s="29">
        <f t="shared" si="1"/>
        <v>6.3854446418713254E-2</v>
      </c>
      <c r="K10" s="29">
        <f t="shared" si="2"/>
        <v>0.20474325787766992</v>
      </c>
      <c r="L10" s="30">
        <f t="shared" si="3"/>
        <v>0.26164453723897396</v>
      </c>
      <c r="M10" s="4"/>
      <c r="N10" t="s">
        <v>251</v>
      </c>
      <c r="O10" s="5">
        <v>0</v>
      </c>
      <c r="P10" s="71">
        <v>0</v>
      </c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2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 x14ac:dyDescent="0.25">
      <c r="A1" s="50">
        <v>88</v>
      </c>
      <c r="B1" s="49" t="s">
        <v>53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1334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14.881080000000001</v>
      </c>
      <c r="E6" s="14">
        <v>15.043583999999999</v>
      </c>
      <c r="F6" s="14">
        <v>3.8173297580038033</v>
      </c>
      <c r="G6" s="14">
        <v>1.7932908080038032</v>
      </c>
      <c r="H6" s="14">
        <v>0.96783342999999999</v>
      </c>
      <c r="I6" s="14">
        <v>1.05620552</v>
      </c>
      <c r="J6" s="15">
        <v>0.11920635454980696</v>
      </c>
      <c r="K6" s="15">
        <v>0.18354165058032734</v>
      </c>
      <c r="L6" s="16">
        <v>0.25375135060925663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14.881079999999999</v>
      </c>
      <c r="E7" s="38">
        <f ca="1">SUM(E8:OFFSET(E6,MATCH("PROYECTOS",$A$8:$A$50,0),0))</f>
        <v>14.881080000000001</v>
      </c>
      <c r="F7" s="38">
        <f ca="1">SUM(F8:OFFSET(F6,MATCH("PROYECTOS",$A$8:$A$50,0),0))</f>
        <v>3.7766907078420511</v>
      </c>
      <c r="G7" s="38">
        <f ca="1">SUM(G8:OFFSET(G6,MATCH("PROYECTOS",$A$8:$A$50,0),0))</f>
        <v>1.7848608078420511</v>
      </c>
      <c r="H7" s="38">
        <f ca="1">SUM(H8:OFFSET(H6,MATCH("PROYECTOS",$A$8:$A$50,0),0))</f>
        <v>0.94313643000000003</v>
      </c>
      <c r="I7" s="38">
        <f ca="1">SUM(I8:OFFSET(I6,MATCH("PROYECTOS",$A$8:$A$50,0),0))</f>
        <v>1.0486934699999999</v>
      </c>
      <c r="J7" s="39">
        <f ca="1">IFERROR(G7/E7,0)</f>
        <v>0.11994161766767271</v>
      </c>
      <c r="K7" s="39">
        <f ca="1">IFERROR(SUM(G7,H7)/E7,0)</f>
        <v>0.18331984223201886</v>
      </c>
      <c r="L7" s="40">
        <f ca="1">IFERROR(SUM(G7,H7,I7)/E7,0)</f>
        <v>0.25379143905160451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1.6804839999999999</v>
      </c>
      <c r="E8" s="21">
        <v>1.6804840000000001</v>
      </c>
      <c r="F8" s="21">
        <f t="shared" ref="F8:F12" si="0">SUM(G8,H8,I8)</f>
        <v>0.59067311253628529</v>
      </c>
      <c r="G8" s="21">
        <v>0.32014087253628531</v>
      </c>
      <c r="H8" s="21">
        <v>0.14242527999999999</v>
      </c>
      <c r="I8" s="21">
        <v>0.12810695999999999</v>
      </c>
      <c r="J8" s="22">
        <f t="shared" ref="J8:J13" si="1">IFERROR(G8/E8,0)</f>
        <v>0.19050515954706221</v>
      </c>
      <c r="K8" s="22">
        <f t="shared" ref="K8:K13" si="2">IFERROR(SUM(G8,H8)/E8,0)</f>
        <v>0.27525769512609777</v>
      </c>
      <c r="L8" s="23">
        <f t="shared" ref="L8:L13" si="3">IFERROR(SUM(G8,H8,I8)/E8,0)</f>
        <v>0.35148987585498298</v>
      </c>
      <c r="M8" s="4"/>
    </row>
    <row r="9" spans="1:13" ht="25.5" x14ac:dyDescent="0.25">
      <c r="A9" s="17"/>
      <c r="B9" s="19">
        <v>3000531</v>
      </c>
      <c r="C9" s="19" t="s">
        <v>1336</v>
      </c>
      <c r="D9" s="20">
        <v>3.4784679999999999</v>
      </c>
      <c r="E9" s="21">
        <v>3.1284679999999998</v>
      </c>
      <c r="F9" s="21">
        <f t="shared" si="0"/>
        <v>0.25693654748114542</v>
      </c>
      <c r="G9" s="21">
        <v>0.12767647748114541</v>
      </c>
      <c r="H9" s="21">
        <v>4.9820579999999996E-2</v>
      </c>
      <c r="I9" s="21">
        <v>7.9439490000000001E-2</v>
      </c>
      <c r="J9" s="22">
        <f t="shared" si="1"/>
        <v>4.0811182176434417E-2</v>
      </c>
      <c r="K9" s="22">
        <f t="shared" si="2"/>
        <v>5.6736094945240109E-2</v>
      </c>
      <c r="L9" s="23">
        <f t="shared" si="3"/>
        <v>8.2128552211863895E-2</v>
      </c>
      <c r="M9" s="4"/>
    </row>
    <row r="10" spans="1:13" ht="25.5" x14ac:dyDescent="0.25">
      <c r="A10" s="17"/>
      <c r="B10" s="19">
        <v>3000532</v>
      </c>
      <c r="C10" s="19" t="s">
        <v>1337</v>
      </c>
      <c r="D10" s="20">
        <v>3.0183480000000005</v>
      </c>
      <c r="E10" s="21">
        <v>3.3683480000000001</v>
      </c>
      <c r="F10" s="21">
        <f t="shared" si="0"/>
        <v>0.91529729802444493</v>
      </c>
      <c r="G10" s="21">
        <v>0.42928433802444488</v>
      </c>
      <c r="H10" s="21">
        <v>0.26804644000000005</v>
      </c>
      <c r="I10" s="21">
        <v>0.21796652</v>
      </c>
      <c r="J10" s="22">
        <f t="shared" si="1"/>
        <v>0.12744655184810028</v>
      </c>
      <c r="K10" s="22">
        <f t="shared" si="2"/>
        <v>0.20702456457125121</v>
      </c>
      <c r="L10" s="23">
        <f t="shared" si="3"/>
        <v>0.27173477859901796</v>
      </c>
      <c r="M10" s="4"/>
    </row>
    <row r="11" spans="1:13" ht="25.5" x14ac:dyDescent="0.25">
      <c r="A11" s="17"/>
      <c r="B11" s="19">
        <v>3000533</v>
      </c>
      <c r="C11" s="19" t="s">
        <v>1338</v>
      </c>
      <c r="D11" s="20">
        <v>3.1973919999999998</v>
      </c>
      <c r="E11" s="21">
        <v>3.1973919999999998</v>
      </c>
      <c r="F11" s="21">
        <f t="shared" si="0"/>
        <v>0.77136066106922152</v>
      </c>
      <c r="G11" s="21">
        <v>0.3476070910692215</v>
      </c>
      <c r="H11" s="21">
        <v>0.28349794000000006</v>
      </c>
      <c r="I11" s="21">
        <v>0.14025562999999999</v>
      </c>
      <c r="J11" s="22">
        <f t="shared" si="1"/>
        <v>0.10871581935190353</v>
      </c>
      <c r="K11" s="22">
        <f t="shared" si="2"/>
        <v>0.1973811878772517</v>
      </c>
      <c r="L11" s="23">
        <f t="shared" si="3"/>
        <v>0.24124682274466866</v>
      </c>
      <c r="M11" s="4"/>
    </row>
    <row r="12" spans="1:13" ht="25.5" x14ac:dyDescent="0.25">
      <c r="A12" s="17"/>
      <c r="B12" s="19">
        <v>3000643</v>
      </c>
      <c r="C12" s="19" t="s">
        <v>1339</v>
      </c>
      <c r="D12" s="20">
        <v>3.5063879999999998</v>
      </c>
      <c r="E12" s="21">
        <v>3.5063880000000003</v>
      </c>
      <c r="F12" s="21">
        <f t="shared" si="0"/>
        <v>1.242423088730954</v>
      </c>
      <c r="G12" s="21">
        <v>0.56015202873095404</v>
      </c>
      <c r="H12" s="21">
        <v>0.19934618999999998</v>
      </c>
      <c r="I12" s="21">
        <v>0.48292486999999995</v>
      </c>
      <c r="J12" s="22">
        <f t="shared" si="1"/>
        <v>0.15975186680166428</v>
      </c>
      <c r="K12" s="22">
        <f t="shared" si="2"/>
        <v>0.21660415753503434</v>
      </c>
      <c r="L12" s="23">
        <f t="shared" si="3"/>
        <v>0.35433132007380641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0.16250399999999843</v>
      </c>
      <c r="F13" s="45">
        <f t="shared" ca="1" si="4"/>
        <v>4.0639050161752177E-2</v>
      </c>
      <c r="G13" s="45">
        <f t="shared" ca="1" si="4"/>
        <v>8.4300001617521048E-3</v>
      </c>
      <c r="H13" s="45">
        <f t="shared" ca="1" si="4"/>
        <v>2.4696999999999969E-2</v>
      </c>
      <c r="I13" s="45">
        <f t="shared" ca="1" si="4"/>
        <v>7.5120500000001034E-3</v>
      </c>
      <c r="J13" s="46">
        <f t="shared" ca="1" si="1"/>
        <v>5.1875647133314787E-2</v>
      </c>
      <c r="K13" s="46">
        <f t="shared" ca="1" si="2"/>
        <v>0.20385344460291682</v>
      </c>
      <c r="L13" s="47">
        <f t="shared" ca="1" si="3"/>
        <v>0.25008030671092757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1352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ht="25.5" x14ac:dyDescent="0.25">
      <c r="A19" s="17"/>
      <c r="B19" s="19">
        <v>3000531</v>
      </c>
      <c r="C19" s="19" t="s">
        <v>1336</v>
      </c>
      <c r="D19" s="23">
        <v>8.2128552211863895E-2</v>
      </c>
    </row>
    <row r="20" spans="1:4" ht="25.5" x14ac:dyDescent="0.25">
      <c r="A20" s="17"/>
      <c r="B20" s="19">
        <v>3000532</v>
      </c>
      <c r="C20" s="19" t="s">
        <v>1337</v>
      </c>
      <c r="D20" s="23">
        <v>0.27173477859901796</v>
      </c>
    </row>
    <row r="21" spans="1:4" ht="26.25" thickBot="1" x14ac:dyDescent="0.3">
      <c r="A21" s="24"/>
      <c r="B21" s="26">
        <v>3000533</v>
      </c>
      <c r="C21" s="26" t="s">
        <v>1338</v>
      </c>
      <c r="D21" s="30">
        <v>0.24124682274466866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D4" sqref="D4:E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88</v>
      </c>
      <c r="B1" s="49" t="s">
        <v>53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1335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14.881080000000001</v>
      </c>
      <c r="I6" s="14">
        <v>15.043583999999999</v>
      </c>
      <c r="J6" s="14">
        <v>3.8173297580038033</v>
      </c>
      <c r="K6" s="14">
        <v>1.7932908080038032</v>
      </c>
      <c r="L6" s="14">
        <v>0.96783342999999999</v>
      </c>
      <c r="M6" s="14">
        <v>1.05620552</v>
      </c>
      <c r="N6" s="15">
        <v>0.11920635454980696</v>
      </c>
      <c r="O6" s="15">
        <v>0.18354165058032734</v>
      </c>
      <c r="P6" s="16">
        <v>0.25375135060925663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14.881080000000001</v>
      </c>
      <c r="I7" s="38">
        <f ca="1">SUM(I8:OFFSET(I6,MATCH("PROYECTOS",$A$8:$A$18,0),0))</f>
        <v>14.881080000000001</v>
      </c>
      <c r="J7" s="38">
        <f ca="1">SUM(J8:OFFSET(J6,MATCH("PROYECTOS",$A$8:$A$18,0),0))</f>
        <v>3.7766907078420511</v>
      </c>
      <c r="K7" s="38">
        <f ca="1">SUM(K8:OFFSET(K6,MATCH("PROYECTOS",$A$8:$A$18,0),0))</f>
        <v>1.7848608078420511</v>
      </c>
      <c r="L7" s="38">
        <f ca="1">SUM(L8:OFFSET(L6,MATCH("PROYECTOS",$A$8:$A$18,0),0))</f>
        <v>0.94313643000000014</v>
      </c>
      <c r="M7" s="38">
        <f ca="1">SUM(M8:OFFSET(M6,MATCH("PROYECTOS",$A$8:$A$18,0),0))</f>
        <v>1.0486934699999999</v>
      </c>
      <c r="N7" s="39">
        <f ca="1">IFERROR(K7/I7,0)</f>
        <v>0.11994161766767271</v>
      </c>
      <c r="O7" s="39">
        <f ca="1">IFERROR(SUM(K7,L7)/I7,0)</f>
        <v>0.18331984223201886</v>
      </c>
      <c r="P7" s="40">
        <f ca="1">IFERROR(SUM(K7,L7,M7)/I7,0)</f>
        <v>0.25379143905160451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1.6804839999999999</v>
      </c>
      <c r="I8" s="21">
        <v>1.6804840000000001</v>
      </c>
      <c r="J8" s="21">
        <f t="shared" ref="J8:J17" si="0">SUM(K8,L8,M8)</f>
        <v>0.59067311253628529</v>
      </c>
      <c r="K8" s="21">
        <v>0.32014087253628531</v>
      </c>
      <c r="L8" s="21">
        <v>0.14242527999999999</v>
      </c>
      <c r="M8" s="21">
        <v>0.12810695999999999</v>
      </c>
      <c r="N8" s="22">
        <f t="shared" ref="N8:N18" si="1">IFERROR(K8/I8,0)</f>
        <v>0.19050515954706221</v>
      </c>
      <c r="O8" s="22">
        <f t="shared" ref="O8:O18" si="2">IFERROR(SUM(K8,L8)/I8,0)</f>
        <v>0.27525769512609777</v>
      </c>
      <c r="P8" s="23">
        <f t="shared" ref="P8:P18" si="3">IFERROR(SUM(K8,L8,M8)/I8,0)</f>
        <v>0.35148987585498298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5004181</v>
      </c>
      <c r="C9" s="19" t="s">
        <v>1340</v>
      </c>
      <c r="D9" s="68">
        <v>3000531</v>
      </c>
      <c r="E9" s="19" t="s">
        <v>1336</v>
      </c>
      <c r="F9" s="69">
        <v>416</v>
      </c>
      <c r="G9" s="19" t="s">
        <v>663</v>
      </c>
      <c r="H9" s="20">
        <v>1.72438</v>
      </c>
      <c r="I9" s="21">
        <v>1.8339160000000001</v>
      </c>
      <c r="J9" s="21">
        <f t="shared" si="0"/>
        <v>0.18400491820687698</v>
      </c>
      <c r="K9" s="21">
        <v>9.4271298206876963E-2</v>
      </c>
      <c r="L9" s="21">
        <v>3.7419319999999999E-2</v>
      </c>
      <c r="M9" s="21">
        <v>5.2314300000000001E-2</v>
      </c>
      <c r="N9" s="22">
        <f t="shared" si="1"/>
        <v>5.1404370869154836E-2</v>
      </c>
      <c r="O9" s="22">
        <f t="shared" si="2"/>
        <v>7.1808424271818869E-2</v>
      </c>
      <c r="P9" s="23">
        <f t="shared" si="3"/>
        <v>0.10033443091552556</v>
      </c>
      <c r="Q9" s="70">
        <v>0</v>
      </c>
      <c r="R9" s="21">
        <v>0</v>
      </c>
      <c r="S9" s="23">
        <f t="shared" ref="S9:S17" si="4">IFERROR(R9/Q9,0)</f>
        <v>0</v>
      </c>
    </row>
    <row r="10" spans="1:19" ht="38.25" x14ac:dyDescent="0.25">
      <c r="A10" s="17"/>
      <c r="B10" s="19">
        <v>5004182</v>
      </c>
      <c r="C10" s="19" t="s">
        <v>1341</v>
      </c>
      <c r="D10" s="68">
        <v>3000531</v>
      </c>
      <c r="E10" s="19" t="s">
        <v>1336</v>
      </c>
      <c r="F10" s="69">
        <v>539</v>
      </c>
      <c r="G10" s="19" t="s">
        <v>1349</v>
      </c>
      <c r="H10" s="20">
        <v>0.74775199999999997</v>
      </c>
      <c r="I10" s="21">
        <v>0.49775199999999992</v>
      </c>
      <c r="J10" s="21">
        <f t="shared" si="0"/>
        <v>7.2931629274268439E-2</v>
      </c>
      <c r="K10" s="21">
        <v>3.3405179274268448E-2</v>
      </c>
      <c r="L10" s="21">
        <v>1.2401259999999999E-2</v>
      </c>
      <c r="M10" s="21">
        <v>2.7125189999999997E-2</v>
      </c>
      <c r="N10" s="22">
        <f t="shared" si="1"/>
        <v>6.7112094525523663E-2</v>
      </c>
      <c r="O10" s="22">
        <f t="shared" si="2"/>
        <v>9.2026630278268004E-2</v>
      </c>
      <c r="P10" s="23">
        <f t="shared" si="3"/>
        <v>0.14652202155745925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5004183</v>
      </c>
      <c r="C11" s="19" t="s">
        <v>1342</v>
      </c>
      <c r="D11" s="68">
        <v>3000531</v>
      </c>
      <c r="E11" s="19" t="s">
        <v>1336</v>
      </c>
      <c r="F11" s="69">
        <v>120</v>
      </c>
      <c r="G11" s="19" t="s">
        <v>689</v>
      </c>
      <c r="H11" s="20">
        <v>1.0063359999999999</v>
      </c>
      <c r="I11" s="21">
        <v>0.79679999999999995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5004187</v>
      </c>
      <c r="C12" s="19" t="s">
        <v>1343</v>
      </c>
      <c r="D12" s="68">
        <v>3000533</v>
      </c>
      <c r="E12" s="19" t="s">
        <v>1338</v>
      </c>
      <c r="F12" s="69">
        <v>152</v>
      </c>
      <c r="G12" s="19" t="s">
        <v>1079</v>
      </c>
      <c r="H12" s="20">
        <v>2.9793159999999999</v>
      </c>
      <c r="I12" s="21">
        <v>2.9793159999999999</v>
      </c>
      <c r="J12" s="21">
        <f t="shared" si="0"/>
        <v>0.72140826111934575</v>
      </c>
      <c r="K12" s="21">
        <v>0.31739107111934572</v>
      </c>
      <c r="L12" s="21">
        <v>0.27386551000000003</v>
      </c>
      <c r="M12" s="21">
        <v>0.13015167999999999</v>
      </c>
      <c r="N12" s="22">
        <f t="shared" si="1"/>
        <v>0.10653152304735239</v>
      </c>
      <c r="O12" s="22">
        <f t="shared" si="2"/>
        <v>0.19845379983840108</v>
      </c>
      <c r="P12" s="23">
        <f t="shared" si="3"/>
        <v>0.24213888728800362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5004974</v>
      </c>
      <c r="C13" s="19" t="s">
        <v>1344</v>
      </c>
      <c r="D13" s="68">
        <v>3000532</v>
      </c>
      <c r="E13" s="19" t="s">
        <v>1337</v>
      </c>
      <c r="F13" s="69">
        <v>86</v>
      </c>
      <c r="G13" s="19" t="s">
        <v>500</v>
      </c>
      <c r="H13" s="20">
        <v>0.63991600000000015</v>
      </c>
      <c r="I13" s="21">
        <v>0.594916</v>
      </c>
      <c r="J13" s="21">
        <f t="shared" si="0"/>
        <v>3.0687869974687695E-2</v>
      </c>
      <c r="K13" s="21">
        <v>9.338699746876955E-4</v>
      </c>
      <c r="L13" s="21">
        <v>6.4000000000000003E-3</v>
      </c>
      <c r="M13" s="21">
        <v>2.3354E-2</v>
      </c>
      <c r="N13" s="22">
        <f t="shared" si="1"/>
        <v>1.5697509811262356E-3</v>
      </c>
      <c r="O13" s="22">
        <f t="shared" si="2"/>
        <v>1.2327572253373074E-2</v>
      </c>
      <c r="P13" s="23">
        <f t="shared" si="3"/>
        <v>5.1583534439631297E-2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5004975</v>
      </c>
      <c r="C14" s="19" t="s">
        <v>1345</v>
      </c>
      <c r="D14" s="68">
        <v>3000532</v>
      </c>
      <c r="E14" s="19" t="s">
        <v>1337</v>
      </c>
      <c r="F14" s="69">
        <v>120</v>
      </c>
      <c r="G14" s="19" t="s">
        <v>689</v>
      </c>
      <c r="H14" s="20">
        <v>2.3784320000000001</v>
      </c>
      <c r="I14" s="21">
        <v>2.7734320000000001</v>
      </c>
      <c r="J14" s="21">
        <f t="shared" si="0"/>
        <v>0.88460942804975717</v>
      </c>
      <c r="K14" s="21">
        <v>0.42835046804975718</v>
      </c>
      <c r="L14" s="21">
        <v>0.26164644000000004</v>
      </c>
      <c r="M14" s="21">
        <v>0.19461252000000001</v>
      </c>
      <c r="N14" s="22">
        <f t="shared" si="1"/>
        <v>0.1544477989904772</v>
      </c>
      <c r="O14" s="22">
        <f t="shared" si="2"/>
        <v>0.24878811092168734</v>
      </c>
      <c r="P14" s="23">
        <f t="shared" si="3"/>
        <v>0.31895839813262311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5004976</v>
      </c>
      <c r="C15" s="19" t="s">
        <v>1346</v>
      </c>
      <c r="D15" s="68">
        <v>3000533</v>
      </c>
      <c r="E15" s="19" t="s">
        <v>1338</v>
      </c>
      <c r="F15" s="69">
        <v>120</v>
      </c>
      <c r="G15" s="19" t="s">
        <v>689</v>
      </c>
      <c r="H15" s="20">
        <v>0.21807599999999999</v>
      </c>
      <c r="I15" s="21">
        <v>0.21807599999999999</v>
      </c>
      <c r="J15" s="21">
        <f t="shared" si="0"/>
        <v>4.995239994987577E-2</v>
      </c>
      <c r="K15" s="21">
        <v>3.0216019949875772E-2</v>
      </c>
      <c r="L15" s="21">
        <v>9.6324299999999991E-3</v>
      </c>
      <c r="M15" s="21">
        <v>1.010395E-2</v>
      </c>
      <c r="N15" s="22">
        <f t="shared" si="1"/>
        <v>0.13855729172341649</v>
      </c>
      <c r="O15" s="22">
        <f t="shared" si="2"/>
        <v>0.18272735170250634</v>
      </c>
      <c r="P15" s="23">
        <f t="shared" si="3"/>
        <v>0.22905959367319545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5004977</v>
      </c>
      <c r="C16" s="19" t="s">
        <v>1347</v>
      </c>
      <c r="D16" s="68">
        <v>3000643</v>
      </c>
      <c r="E16" s="19" t="s">
        <v>1339</v>
      </c>
      <c r="F16" s="69">
        <v>509</v>
      </c>
      <c r="G16" s="19" t="s">
        <v>1350</v>
      </c>
      <c r="H16" s="20">
        <v>2.5599569999999998</v>
      </c>
      <c r="I16" s="21">
        <v>2.5599570000000003</v>
      </c>
      <c r="J16" s="21">
        <f t="shared" si="0"/>
        <v>1.1040570067352597</v>
      </c>
      <c r="K16" s="21">
        <v>0.48585770673525985</v>
      </c>
      <c r="L16" s="21">
        <v>0.15537688999999999</v>
      </c>
      <c r="M16" s="21">
        <v>0.46282240999999996</v>
      </c>
      <c r="N16" s="22">
        <f t="shared" si="1"/>
        <v>0.18979135459512009</v>
      </c>
      <c r="O16" s="22">
        <f t="shared" si="2"/>
        <v>0.25048647173966587</v>
      </c>
      <c r="P16" s="23">
        <f t="shared" si="3"/>
        <v>0.43127951240402068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5004978</v>
      </c>
      <c r="C17" s="19" t="s">
        <v>1348</v>
      </c>
      <c r="D17" s="68">
        <v>3000643</v>
      </c>
      <c r="E17" s="19" t="s">
        <v>1339</v>
      </c>
      <c r="F17" s="69">
        <v>152</v>
      </c>
      <c r="G17" s="19" t="s">
        <v>1079</v>
      </c>
      <c r="H17" s="20">
        <v>0.94643099999999991</v>
      </c>
      <c r="I17" s="21">
        <v>0.94643100000000013</v>
      </c>
      <c r="J17" s="21">
        <f t="shared" si="0"/>
        <v>0.13836608199569417</v>
      </c>
      <c r="K17" s="21">
        <v>7.429432199569419E-2</v>
      </c>
      <c r="L17" s="21">
        <v>4.3969299999999996E-2</v>
      </c>
      <c r="M17" s="21">
        <v>2.0102460000000003E-2</v>
      </c>
      <c r="N17" s="22">
        <f t="shared" si="1"/>
        <v>7.8499459544007097E-2</v>
      </c>
      <c r="O17" s="22">
        <f t="shared" si="2"/>
        <v>0.12495746863288941</v>
      </c>
      <c r="P17" s="23">
        <f t="shared" si="3"/>
        <v>0.1461977492238675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OFFSET(H18,-MATCH("PROYECTOS",$A$8:$A$18,0)-1,0)-(OFFSET(H18,-MATCH("PROYECTOS",$A$8:$A$18,0),0))</f>
        <v>0</v>
      </c>
      <c r="I18" s="45">
        <f t="shared" ca="1" si="5"/>
        <v>0.16250399999999843</v>
      </c>
      <c r="J18" s="45">
        <f t="shared" ca="1" si="5"/>
        <v>4.0639050161752177E-2</v>
      </c>
      <c r="K18" s="45">
        <f t="shared" ca="1" si="5"/>
        <v>8.4300001617521048E-3</v>
      </c>
      <c r="L18" s="45">
        <f t="shared" ca="1" si="5"/>
        <v>2.4696999999999858E-2</v>
      </c>
      <c r="M18" s="45">
        <f t="shared" ca="1" si="5"/>
        <v>7.5120500000001034E-3</v>
      </c>
      <c r="N18" s="46">
        <f t="shared" ca="1" si="1"/>
        <v>5.1875647133314787E-2</v>
      </c>
      <c r="O18" s="46">
        <f t="shared" ca="1" si="2"/>
        <v>0.20385344460291613</v>
      </c>
      <c r="P18" s="47">
        <f t="shared" ca="1" si="3"/>
        <v>0.25008030671092685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A13" sqref="A13:L13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89</v>
      </c>
      <c r="B1" s="50" t="s">
        <v>54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1353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29.666166</v>
      </c>
      <c r="E6" s="14">
        <v>46.157796000000005</v>
      </c>
      <c r="F6" s="14">
        <v>8.0271112511141585</v>
      </c>
      <c r="G6" s="14">
        <v>2.8054622811141599</v>
      </c>
      <c r="H6" s="14">
        <v>2.4526263199999994</v>
      </c>
      <c r="I6" s="14">
        <v>2.7690226499999997</v>
      </c>
      <c r="J6" s="15">
        <v>6.0779814554277237E-2</v>
      </c>
      <c r="K6" s="15">
        <v>0.11391550413529621</v>
      </c>
      <c r="L6" s="16">
        <v>0.17390586091056337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8.3776320000000002</v>
      </c>
      <c r="E7" s="38">
        <f ca="1">SUM(E8:OFFSET(E6,MATCH("GOBIERNOS REGIONALES",$A$8:$A$50,0),0))</f>
        <v>9.4578880000000023</v>
      </c>
      <c r="F7" s="38">
        <f ca="1">SUM(F8:OFFSET(F6,MATCH("GOBIERNOS REGIONALES",$A$8:$A$50,0),0))</f>
        <v>2.3818676169956112</v>
      </c>
      <c r="G7" s="38">
        <f ca="1">SUM(G8:OFFSET(G6,MATCH("GOBIERNOS REGIONALES",$A$8:$A$50,0),0))</f>
        <v>0.76482977699561161</v>
      </c>
      <c r="H7" s="38">
        <f ca="1">SUM(H8:OFFSET(H6,MATCH("GOBIERNOS REGIONALES",$A$8:$A$50,0),0))</f>
        <v>0.89562428999999977</v>
      </c>
      <c r="I7" s="38">
        <f ca="1">SUM(I8:OFFSET(I6,MATCH("GOBIERNOS REGIONALES",$A$8:$A$50,0),0))</f>
        <v>0.72141354999999996</v>
      </c>
      <c r="J7" s="39">
        <f ca="1">IFERROR(G7/E7,0)</f>
        <v>8.0866867634255282E-2</v>
      </c>
      <c r="K7" s="39">
        <f ca="1">IFERROR(SUM(G7,H7)/E7,0)</f>
        <v>0.17556288116285698</v>
      </c>
      <c r="L7" s="40">
        <f ca="1">IFERROR(SUM(G7,H7,I7)/E7,0)</f>
        <v>0.25183927077542162</v>
      </c>
      <c r="M7" s="4"/>
    </row>
    <row r="8" spans="1:13" x14ac:dyDescent="0.25">
      <c r="A8" s="17"/>
      <c r="B8" s="18">
        <v>13</v>
      </c>
      <c r="C8" s="19" t="s">
        <v>114</v>
      </c>
      <c r="D8" s="20">
        <v>6.6902400000000002</v>
      </c>
      <c r="E8" s="21">
        <v>6.2598880000000019</v>
      </c>
      <c r="F8" s="21">
        <f t="shared" ref="F8:F14" si="0">SUM(G8,H8,I8)</f>
        <v>1.804180192013185</v>
      </c>
      <c r="G8" s="21">
        <v>0.42318733201318537</v>
      </c>
      <c r="H8" s="21">
        <v>0.77233017999999976</v>
      </c>
      <c r="I8" s="21">
        <v>0.6086626799999999</v>
      </c>
      <c r="J8" s="22">
        <f t="shared" ref="J8:J14" si="1">IFERROR(G8/E8,0)</f>
        <v>6.760301973664469E-2</v>
      </c>
      <c r="K8" s="22">
        <f t="shared" ref="K8:K14" si="2">IFERROR(SUM(G8,H8)/E8,0)</f>
        <v>0.19098065524705629</v>
      </c>
      <c r="L8" s="23">
        <f t="shared" ref="L8:L14" si="3">IFERROR(SUM(G8,H8,I8)/E8,0)</f>
        <v>0.28821285492858412</v>
      </c>
      <c r="M8" s="4"/>
    </row>
    <row r="9" spans="1:13" ht="25.5" x14ac:dyDescent="0.25">
      <c r="A9" s="17"/>
      <c r="B9" s="18">
        <v>163</v>
      </c>
      <c r="C9" s="19" t="s">
        <v>148</v>
      </c>
      <c r="D9" s="20">
        <v>1.3757680000000001</v>
      </c>
      <c r="E9" s="21">
        <v>2.8863760000000003</v>
      </c>
      <c r="F9" s="21">
        <f t="shared" si="0"/>
        <v>0.52515643410340118</v>
      </c>
      <c r="G9" s="21">
        <v>0.31866225410340121</v>
      </c>
      <c r="H9" s="21">
        <v>0.10712947</v>
      </c>
      <c r="I9" s="21">
        <v>9.9364709999999995E-2</v>
      </c>
      <c r="J9" s="22">
        <f t="shared" si="1"/>
        <v>0.11040219780908696</v>
      </c>
      <c r="K9" s="22">
        <f t="shared" si="2"/>
        <v>0.14751776071565215</v>
      </c>
      <c r="L9" s="23">
        <f t="shared" si="3"/>
        <v>0.18194318207447718</v>
      </c>
      <c r="M9" s="4"/>
    </row>
    <row r="10" spans="1:13" ht="25.5" x14ac:dyDescent="0.25">
      <c r="A10" s="17"/>
      <c r="B10" s="18">
        <v>331</v>
      </c>
      <c r="C10" s="19" t="s">
        <v>159</v>
      </c>
      <c r="D10" s="20">
        <v>0.31162400000000001</v>
      </c>
      <c r="E10" s="21">
        <v>0.31162400000000001</v>
      </c>
      <c r="F10" s="21">
        <f t="shared" si="0"/>
        <v>5.2530990879025033E-2</v>
      </c>
      <c r="G10" s="21">
        <v>2.2980190879025031E-2</v>
      </c>
      <c r="H10" s="21">
        <v>1.6164640000000001E-2</v>
      </c>
      <c r="I10" s="21">
        <v>1.3386160000000001E-2</v>
      </c>
      <c r="J10" s="22">
        <f t="shared" si="1"/>
        <v>7.3743328110238718E-2</v>
      </c>
      <c r="K10" s="22">
        <f t="shared" si="2"/>
        <v>0.12561558441912379</v>
      </c>
      <c r="L10" s="23">
        <f t="shared" si="3"/>
        <v>0.1685717110332485</v>
      </c>
      <c r="M10" s="4"/>
    </row>
    <row r="11" spans="1:13" x14ac:dyDescent="0.25">
      <c r="A11" s="34" t="s">
        <v>205</v>
      </c>
      <c r="B11" s="57"/>
      <c r="C11" s="36"/>
      <c r="D11" s="37">
        <f ca="1">SUM(D12:OFFSET(D10,(MATCH("GOBIERNOS LOCALES",$A$8:$A$50,0)-MATCH("GOBIERNOS REGIONALES",$A$8:$A$50,0)),0))</f>
        <v>1.316487</v>
      </c>
      <c r="E11" s="38">
        <f ca="1">SUM(E12:OFFSET(E10,(MATCH("GOBIERNOS LOCALES",$A$8:$A$50,0)-MATCH("GOBIERNOS REGIONALES",$A$8:$A$50,0)),0))</f>
        <v>1.3268969999999998</v>
      </c>
      <c r="F11" s="38">
        <f ca="1">SUM(F12:OFFSET(F10,(MATCH("GOBIERNOS LOCALES",$A$8:$A$50,0)-MATCH("GOBIERNOS REGIONALES",$A$8:$A$50,0)),0))</f>
        <v>0.55517906086137025</v>
      </c>
      <c r="G11" s="38">
        <f ca="1">SUM(G12:OFFSET(G10,(MATCH("GOBIERNOS LOCALES",$A$8:$A$50,0)-MATCH("GOBIERNOS REGIONALES",$A$8:$A$50,0)),0))</f>
        <v>0.19650653086137027</v>
      </c>
      <c r="H11" s="38">
        <f ca="1">SUM(H12:OFFSET(H10,(MATCH("GOBIERNOS LOCALES",$A$8:$A$50,0)-MATCH("GOBIERNOS REGIONALES",$A$8:$A$50,0)),0))</f>
        <v>0.19176312000000001</v>
      </c>
      <c r="I11" s="38">
        <f ca="1">SUM(I12:OFFSET(I10,(MATCH("GOBIERNOS LOCALES",$A$8:$A$50,0)-MATCH("GOBIERNOS REGIONALES",$A$8:$A$50,0)),0))</f>
        <v>0.16690941000000001</v>
      </c>
      <c r="J11" s="39">
        <f t="shared" ca="1" si="1"/>
        <v>0.14809478871485149</v>
      </c>
      <c r="K11" s="39">
        <f t="shared" ca="1" si="2"/>
        <v>0.29261476275955883</v>
      </c>
      <c r="L11" s="40">
        <f t="shared" ca="1" si="3"/>
        <v>0.41840403653137381</v>
      </c>
      <c r="M11" s="4"/>
    </row>
    <row r="12" spans="1:13" x14ac:dyDescent="0.25">
      <c r="A12" s="17"/>
      <c r="B12" s="18">
        <v>454</v>
      </c>
      <c r="C12" s="19" t="s">
        <v>220</v>
      </c>
      <c r="D12" s="20">
        <v>1.296262</v>
      </c>
      <c r="E12" s="21">
        <v>1.3066719999999998</v>
      </c>
      <c r="F12" s="21">
        <f t="shared" si="0"/>
        <v>0.55435726086270387</v>
      </c>
      <c r="G12" s="21">
        <v>0.19633853086270392</v>
      </c>
      <c r="H12" s="21">
        <v>0.19158562000000001</v>
      </c>
      <c r="I12" s="21">
        <v>0.16643311</v>
      </c>
      <c r="J12" s="22">
        <f t="shared" si="1"/>
        <v>0.15025846644200225</v>
      </c>
      <c r="K12" s="22">
        <f t="shared" si="2"/>
        <v>0.29687951594792267</v>
      </c>
      <c r="L12" s="23">
        <f t="shared" si="3"/>
        <v>0.42425127412441987</v>
      </c>
      <c r="M12" s="4"/>
    </row>
    <row r="13" spans="1:13" x14ac:dyDescent="0.25">
      <c r="A13" s="17"/>
      <c r="B13" s="18">
        <v>455</v>
      </c>
      <c r="C13" s="19" t="s">
        <v>221</v>
      </c>
      <c r="D13" s="20">
        <v>2.0224999999999996E-2</v>
      </c>
      <c r="E13" s="21">
        <v>2.0224999999999996E-2</v>
      </c>
      <c r="F13" s="21">
        <f t="shared" si="0"/>
        <v>8.2179999866634614E-4</v>
      </c>
      <c r="G13" s="21">
        <v>1.6799999866634607E-4</v>
      </c>
      <c r="H13" s="21">
        <v>1.775E-4</v>
      </c>
      <c r="I13" s="21">
        <v>4.7630000000000003E-4</v>
      </c>
      <c r="J13" s="22">
        <f t="shared" si="1"/>
        <v>8.3065512319577799E-3</v>
      </c>
      <c r="K13" s="22">
        <f t="shared" si="2"/>
        <v>1.7082818228249502E-2</v>
      </c>
      <c r="L13" s="23">
        <f t="shared" si="3"/>
        <v>4.0632880032946662E-2</v>
      </c>
      <c r="M13" s="4"/>
    </row>
    <row r="14" spans="1:13" ht="15.75" thickBot="1" x14ac:dyDescent="0.3">
      <c r="A14" s="41" t="s">
        <v>232</v>
      </c>
      <c r="B14" s="58"/>
      <c r="C14" s="43"/>
      <c r="D14" s="44">
        <v>19.972046999999996</v>
      </c>
      <c r="E14" s="45">
        <v>35.373010999999991</v>
      </c>
      <c r="F14" s="45">
        <f t="shared" si="0"/>
        <v>5.0900645732571776</v>
      </c>
      <c r="G14" s="45">
        <v>1.844125973257178</v>
      </c>
      <c r="H14" s="45">
        <v>1.3652389099999993</v>
      </c>
      <c r="I14" s="45">
        <v>1.8806996899999999</v>
      </c>
      <c r="J14" s="46">
        <f t="shared" si="1"/>
        <v>5.2133700839240925E-2</v>
      </c>
      <c r="K14" s="46">
        <f t="shared" si="2"/>
        <v>9.0729196993074135E-2</v>
      </c>
      <c r="L14" s="47">
        <f t="shared" si="3"/>
        <v>0.14389684195267344</v>
      </c>
      <c r="M14" s="4"/>
    </row>
    <row r="15" spans="1:13" x14ac:dyDescent="0.25">
      <c r="D15" s="5"/>
      <c r="E15" s="5"/>
      <c r="F15" s="5"/>
      <c r="G15" s="5"/>
      <c r="H15" s="5"/>
      <c r="I15" s="5"/>
      <c r="J15" s="4"/>
      <c r="K15" s="4"/>
      <c r="L15" s="4"/>
      <c r="M1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89</v>
      </c>
      <c r="B1" s="51" t="s">
        <v>54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1354</v>
      </c>
      <c r="N2" s="72" t="s">
        <v>1368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29.666166</v>
      </c>
      <c r="E6" s="14">
        <f ca="1">SUM(E7:OFFSET(E7,50,0))</f>
        <v>46.157796000000005</v>
      </c>
      <c r="F6" s="14">
        <f ca="1">SUM(F7:OFFSET(F7,50,0))</f>
        <v>8.0271112511141585</v>
      </c>
      <c r="G6" s="14">
        <f ca="1">SUM(G7:OFFSET(G7,50,0))</f>
        <v>2.8054622811141599</v>
      </c>
      <c r="H6" s="14">
        <f ca="1">SUM(H7:OFFSET(H7,50,0))</f>
        <v>2.4526263199999994</v>
      </c>
      <c r="I6" s="14">
        <f ca="1">SUM(I7:OFFSET(I7,50,0))</f>
        <v>2.7690226499999997</v>
      </c>
      <c r="J6" s="15">
        <f ca="1">IFERROR(G6/E6,0)</f>
        <v>6.0779814554277237E-2</v>
      </c>
      <c r="K6" s="15">
        <f ca="1">IFERROR(SUM(G6,H6)/E6,0)</f>
        <v>0.11391550413529621</v>
      </c>
      <c r="L6" s="16">
        <f ca="1">IFERROR(SUM(G6,H6,I6)/E6,0)</f>
        <v>0.17390586091056337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</v>
      </c>
      <c r="E7" s="21">
        <v>2.6689999999999998E-2</v>
      </c>
      <c r="F7" s="21">
        <f t="shared" ref="F7:F25" si="0">SUM(G7,H7,I7)</f>
        <v>2.6689999999999998E-2</v>
      </c>
      <c r="G7" s="21">
        <v>0</v>
      </c>
      <c r="H7" s="21">
        <v>0</v>
      </c>
      <c r="I7" s="21">
        <v>2.6689999999999998E-2</v>
      </c>
      <c r="J7" s="22">
        <f t="shared" ref="J7:J25" si="1">IFERROR(G7/E7,0)</f>
        <v>0</v>
      </c>
      <c r="K7" s="22">
        <f t="shared" ref="K7:K25" si="2">IFERROR(SUM(G7,H7)/E7,0)</f>
        <v>0</v>
      </c>
      <c r="L7" s="23">
        <f t="shared" ref="L7:L25" si="3">IFERROR(SUM(G7,H7,I7)/E7,0)</f>
        <v>1</v>
      </c>
      <c r="M7" s="4"/>
      <c r="N7" t="s">
        <v>249</v>
      </c>
      <c r="O7" s="5">
        <v>2.6689999999999998E-2</v>
      </c>
      <c r="P7" s="71">
        <v>1</v>
      </c>
    </row>
    <row r="8" spans="1:16" x14ac:dyDescent="0.25">
      <c r="A8" s="17"/>
      <c r="B8" s="55">
        <v>2</v>
      </c>
      <c r="C8" s="19" t="s">
        <v>250</v>
      </c>
      <c r="D8" s="20">
        <v>1.1613609999999999</v>
      </c>
      <c r="E8" s="21">
        <v>1.5408710000000001</v>
      </c>
      <c r="F8" s="21">
        <f t="shared" si="0"/>
        <v>0.89875100349146186</v>
      </c>
      <c r="G8" s="21">
        <v>0.4635701734914619</v>
      </c>
      <c r="H8" s="21">
        <v>0.26228079999999998</v>
      </c>
      <c r="I8" s="21">
        <v>0.17290003000000001</v>
      </c>
      <c r="J8" s="22">
        <f t="shared" si="1"/>
        <v>0.30084943742303016</v>
      </c>
      <c r="K8" s="22">
        <f t="shared" si="2"/>
        <v>0.47106537373437612</v>
      </c>
      <c r="L8" s="23">
        <f t="shared" si="3"/>
        <v>0.58327465666591283</v>
      </c>
      <c r="M8" s="4"/>
      <c r="N8" t="s">
        <v>257</v>
      </c>
      <c r="O8" s="5">
        <v>0.37971279999999996</v>
      </c>
      <c r="P8" s="71">
        <v>0.65251269925282329</v>
      </c>
    </row>
    <row r="9" spans="1:16" x14ac:dyDescent="0.25">
      <c r="A9" s="17"/>
      <c r="B9" s="55">
        <v>3</v>
      </c>
      <c r="C9" s="19" t="s">
        <v>251</v>
      </c>
      <c r="D9" s="20">
        <v>0.19333400000000001</v>
      </c>
      <c r="E9" s="21">
        <v>0.27979100000000001</v>
      </c>
      <c r="F9" s="21">
        <f t="shared" si="0"/>
        <v>0.10957726958205968</v>
      </c>
      <c r="G9" s="21">
        <v>2.9864999582059681E-2</v>
      </c>
      <c r="H9" s="21">
        <v>6.0771569999999997E-2</v>
      </c>
      <c r="I9" s="21">
        <v>1.8940699999999998E-2</v>
      </c>
      <c r="J9" s="22">
        <f t="shared" si="1"/>
        <v>0.10674038686755356</v>
      </c>
      <c r="K9" s="22">
        <f t="shared" si="2"/>
        <v>0.3239438351557401</v>
      </c>
      <c r="L9" s="23">
        <f t="shared" si="3"/>
        <v>0.39163972244303669</v>
      </c>
      <c r="M9" s="4"/>
      <c r="N9" t="s">
        <v>250</v>
      </c>
      <c r="O9" s="5">
        <v>0.89875100349146186</v>
      </c>
      <c r="P9" s="71">
        <v>0.58327465666591283</v>
      </c>
    </row>
    <row r="10" spans="1:16" x14ac:dyDescent="0.25">
      <c r="A10" s="17"/>
      <c r="B10" s="55">
        <v>5</v>
      </c>
      <c r="C10" s="19" t="s">
        <v>253</v>
      </c>
      <c r="D10" s="20">
        <v>1.5148250000000001</v>
      </c>
      <c r="E10" s="21">
        <v>1.7218539999999998</v>
      </c>
      <c r="F10" s="21">
        <f t="shared" si="0"/>
        <v>0.36702967045116908</v>
      </c>
      <c r="G10" s="21">
        <v>3.6367310451169033E-2</v>
      </c>
      <c r="H10" s="21">
        <v>0.10492874999999999</v>
      </c>
      <c r="I10" s="21">
        <v>0.22573361000000003</v>
      </c>
      <c r="J10" s="22">
        <f t="shared" si="1"/>
        <v>2.1121018652666856E-2</v>
      </c>
      <c r="K10" s="22">
        <f t="shared" si="2"/>
        <v>8.2060418857329967E-2</v>
      </c>
      <c r="L10" s="23">
        <f t="shared" si="3"/>
        <v>0.21315957709025801</v>
      </c>
      <c r="M10" s="4"/>
      <c r="N10" t="s">
        <v>265</v>
      </c>
      <c r="O10" s="5">
        <v>0.55435726086270387</v>
      </c>
      <c r="P10" s="71">
        <v>0.39549713546586074</v>
      </c>
    </row>
    <row r="11" spans="1:16" x14ac:dyDescent="0.25">
      <c r="A11" s="17"/>
      <c r="B11" s="55">
        <v>6</v>
      </c>
      <c r="C11" s="19" t="s">
        <v>254</v>
      </c>
      <c r="D11" s="20">
        <v>1.1081669999999999</v>
      </c>
      <c r="E11" s="21">
        <v>1.246553</v>
      </c>
      <c r="F11" s="21">
        <f t="shared" si="0"/>
        <v>0.13169427988207044</v>
      </c>
      <c r="G11" s="21">
        <v>2.4220079882070422E-2</v>
      </c>
      <c r="H11" s="21">
        <v>9.9300600000000017E-2</v>
      </c>
      <c r="I11" s="21">
        <v>8.1735999999999996E-3</v>
      </c>
      <c r="J11" s="22">
        <f t="shared" si="1"/>
        <v>1.9429643089439775E-2</v>
      </c>
      <c r="K11" s="22">
        <f t="shared" si="2"/>
        <v>9.9089793921373931E-2</v>
      </c>
      <c r="L11" s="23">
        <f t="shared" si="3"/>
        <v>0.10564675539834283</v>
      </c>
      <c r="M11" s="4"/>
      <c r="N11" t="s">
        <v>251</v>
      </c>
      <c r="O11" s="5">
        <v>0.10957726958205968</v>
      </c>
      <c r="P11" s="71">
        <v>0.39163972244303669</v>
      </c>
    </row>
    <row r="12" spans="1:16" x14ac:dyDescent="0.25">
      <c r="A12" s="17"/>
      <c r="B12" s="55">
        <v>8</v>
      </c>
      <c r="C12" s="19" t="s">
        <v>256</v>
      </c>
      <c r="D12" s="20">
        <v>17.879000999999999</v>
      </c>
      <c r="E12" s="21">
        <v>31.271735</v>
      </c>
      <c r="F12" s="21">
        <f t="shared" si="0"/>
        <v>4.2310294430914155</v>
      </c>
      <c r="G12" s="21">
        <v>1.6074336130914162</v>
      </c>
      <c r="H12" s="21">
        <v>1.1447530099999998</v>
      </c>
      <c r="I12" s="21">
        <v>1.4788428199999999</v>
      </c>
      <c r="J12" s="22">
        <f t="shared" si="1"/>
        <v>5.1402124413353345E-2</v>
      </c>
      <c r="K12" s="22">
        <f t="shared" si="2"/>
        <v>8.8008760086110221E-2</v>
      </c>
      <c r="L12" s="23">
        <f t="shared" si="3"/>
        <v>0.13529883913033336</v>
      </c>
      <c r="M12" s="4"/>
      <c r="N12" t="s">
        <v>270</v>
      </c>
      <c r="O12" s="5">
        <v>0.1779735990711879</v>
      </c>
      <c r="P12" s="71">
        <v>0.37931691316230542</v>
      </c>
    </row>
    <row r="13" spans="1:16" x14ac:dyDescent="0.25">
      <c r="A13" s="17"/>
      <c r="B13" s="55">
        <v>9</v>
      </c>
      <c r="C13" s="19" t="s">
        <v>257</v>
      </c>
      <c r="D13" s="20">
        <v>0.253606</v>
      </c>
      <c r="E13" s="21">
        <v>0.581924</v>
      </c>
      <c r="F13" s="21">
        <f t="shared" si="0"/>
        <v>0.37971279999999996</v>
      </c>
      <c r="G13" s="21">
        <v>0</v>
      </c>
      <c r="H13" s="21">
        <v>4.5229999999999999E-2</v>
      </c>
      <c r="I13" s="21">
        <v>0.33448279999999997</v>
      </c>
      <c r="J13" s="22">
        <f t="shared" si="1"/>
        <v>0</v>
      </c>
      <c r="K13" s="22">
        <f t="shared" si="2"/>
        <v>7.7724926279033005E-2</v>
      </c>
      <c r="L13" s="23">
        <f t="shared" si="3"/>
        <v>0.65251269925282329</v>
      </c>
      <c r="M13" s="4"/>
      <c r="N13" t="s">
        <v>269</v>
      </c>
      <c r="O13" s="5">
        <v>0.16855825059605092</v>
      </c>
      <c r="P13" s="71">
        <v>0.27792145471042007</v>
      </c>
    </row>
    <row r="14" spans="1:16" x14ac:dyDescent="0.25">
      <c r="A14" s="17"/>
      <c r="B14" s="55">
        <v>10</v>
      </c>
      <c r="C14" s="19" t="s">
        <v>258</v>
      </c>
      <c r="D14" s="20">
        <v>1.3612660000000001</v>
      </c>
      <c r="E14" s="21">
        <v>2.1459200000000007</v>
      </c>
      <c r="F14" s="21">
        <f t="shared" si="0"/>
        <v>0.21983208937026011</v>
      </c>
      <c r="G14" s="21">
        <v>2.317591937026009E-2</v>
      </c>
      <c r="H14" s="21">
        <v>0.13694438</v>
      </c>
      <c r="I14" s="21">
        <v>5.9711790000000001E-2</v>
      </c>
      <c r="J14" s="22">
        <f t="shared" si="1"/>
        <v>1.0799992250531279E-2</v>
      </c>
      <c r="K14" s="22">
        <f t="shared" si="2"/>
        <v>7.4616155015219593E-2</v>
      </c>
      <c r="L14" s="23">
        <f t="shared" si="3"/>
        <v>0.10244188477215369</v>
      </c>
      <c r="M14" s="4"/>
      <c r="N14" t="s">
        <v>268</v>
      </c>
      <c r="O14" s="5">
        <v>2.8959999788403513E-2</v>
      </c>
      <c r="P14" s="71">
        <v>0.22976650287131581</v>
      </c>
    </row>
    <row r="15" spans="1:16" x14ac:dyDescent="0.25">
      <c r="A15" s="17"/>
      <c r="B15" s="55">
        <v>12</v>
      </c>
      <c r="C15" s="19" t="s">
        <v>260</v>
      </c>
      <c r="D15" s="20">
        <v>0.74870100000000006</v>
      </c>
      <c r="E15" s="21">
        <v>0.72108399999999995</v>
      </c>
      <c r="F15" s="21">
        <f t="shared" si="0"/>
        <v>0.11083983988675505</v>
      </c>
      <c r="G15" s="21">
        <v>5.5733659886755049E-2</v>
      </c>
      <c r="H15" s="21">
        <v>1.589132E-2</v>
      </c>
      <c r="I15" s="21">
        <v>3.9214860000000004E-2</v>
      </c>
      <c r="J15" s="22">
        <f t="shared" si="1"/>
        <v>7.7291494315163078E-2</v>
      </c>
      <c r="K15" s="22">
        <f t="shared" si="2"/>
        <v>9.9329592511767081E-2</v>
      </c>
      <c r="L15" s="23">
        <f t="shared" si="3"/>
        <v>0.15371279890658379</v>
      </c>
      <c r="M15" s="4"/>
      <c r="N15" t="s">
        <v>267</v>
      </c>
      <c r="O15" s="5">
        <v>0.11105999999999999</v>
      </c>
      <c r="P15" s="71">
        <v>0.21976673777193803</v>
      </c>
    </row>
    <row r="16" spans="1:16" x14ac:dyDescent="0.25">
      <c r="A16" s="17"/>
      <c r="B16" s="55">
        <v>13</v>
      </c>
      <c r="C16" s="19" t="s">
        <v>261</v>
      </c>
      <c r="D16" s="20">
        <v>0.16172900000000001</v>
      </c>
      <c r="E16" s="21">
        <v>5.3606000000000001E-2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253</v>
      </c>
      <c r="O16" s="5">
        <v>0.36702967045116908</v>
      </c>
      <c r="P16" s="71">
        <v>0.21315957709025801</v>
      </c>
    </row>
    <row r="17" spans="1:16" x14ac:dyDescent="0.25">
      <c r="A17" s="17"/>
      <c r="B17" s="55">
        <v>15</v>
      </c>
      <c r="C17" s="19" t="s">
        <v>263</v>
      </c>
      <c r="D17" s="20">
        <v>1.6934180000000003</v>
      </c>
      <c r="E17" s="21">
        <v>2.8701789999999998</v>
      </c>
      <c r="F17" s="21">
        <f t="shared" si="0"/>
        <v>0.51022394504195479</v>
      </c>
      <c r="G17" s="21">
        <v>0.26785959504195489</v>
      </c>
      <c r="H17" s="21">
        <v>0.12511154999999999</v>
      </c>
      <c r="I17" s="21">
        <v>0.11725279999999999</v>
      </c>
      <c r="J17" s="22">
        <f t="shared" si="1"/>
        <v>9.3325048731091306E-2</v>
      </c>
      <c r="K17" s="22">
        <f t="shared" si="2"/>
        <v>0.13691520460638687</v>
      </c>
      <c r="L17" s="23">
        <f t="shared" si="3"/>
        <v>0.17776729083515516</v>
      </c>
      <c r="M17" s="4"/>
      <c r="N17" t="s">
        <v>263</v>
      </c>
      <c r="O17" s="5">
        <v>0.51022394504195479</v>
      </c>
      <c r="P17" s="71">
        <v>0.17776729083515516</v>
      </c>
    </row>
    <row r="18" spans="1:16" x14ac:dyDescent="0.25">
      <c r="A18" s="17"/>
      <c r="B18" s="55">
        <v>16</v>
      </c>
      <c r="C18" s="19" t="s">
        <v>264</v>
      </c>
      <c r="D18" s="20">
        <v>5.3606000000000001E-2</v>
      </c>
      <c r="E18" s="21">
        <v>5.3606000000000001E-2</v>
      </c>
      <c r="F18" s="21">
        <f t="shared" si="0"/>
        <v>0</v>
      </c>
      <c r="G18" s="21">
        <v>0</v>
      </c>
      <c r="H18" s="21">
        <v>0</v>
      </c>
      <c r="I18" s="21">
        <v>0</v>
      </c>
      <c r="J18" s="22">
        <f t="shared" si="1"/>
        <v>0</v>
      </c>
      <c r="K18" s="22">
        <f t="shared" si="2"/>
        <v>0</v>
      </c>
      <c r="L18" s="23">
        <f t="shared" si="3"/>
        <v>0</v>
      </c>
      <c r="M18" s="4"/>
      <c r="N18" t="s">
        <v>260</v>
      </c>
      <c r="O18" s="5">
        <v>0.11083983988675505</v>
      </c>
      <c r="P18" s="71">
        <v>0.15371279890658379</v>
      </c>
    </row>
    <row r="19" spans="1:16" x14ac:dyDescent="0.25">
      <c r="A19" s="17"/>
      <c r="B19" s="55">
        <v>17</v>
      </c>
      <c r="C19" s="19" t="s">
        <v>265</v>
      </c>
      <c r="D19" s="20">
        <v>1.391262</v>
      </c>
      <c r="E19" s="21">
        <v>1.4016719999999998</v>
      </c>
      <c r="F19" s="21">
        <f t="shared" si="0"/>
        <v>0.55435726086270387</v>
      </c>
      <c r="G19" s="21">
        <v>0.19633853086270392</v>
      </c>
      <c r="H19" s="21">
        <v>0.19158562000000001</v>
      </c>
      <c r="I19" s="21">
        <v>0.16643311</v>
      </c>
      <c r="J19" s="22">
        <f t="shared" si="1"/>
        <v>0.14007451876238089</v>
      </c>
      <c r="K19" s="22">
        <f t="shared" si="2"/>
        <v>0.2767581508817355</v>
      </c>
      <c r="L19" s="23">
        <f t="shared" si="3"/>
        <v>0.39549713546586074</v>
      </c>
      <c r="M19" s="4"/>
      <c r="N19" t="s">
        <v>256</v>
      </c>
      <c r="O19" s="5">
        <v>4.2310294430914155</v>
      </c>
      <c r="P19" s="71">
        <v>0.13529883913033336</v>
      </c>
    </row>
    <row r="20" spans="1:16" x14ac:dyDescent="0.25">
      <c r="A20" s="17"/>
      <c r="B20" s="55">
        <v>18</v>
      </c>
      <c r="C20" s="19" t="s">
        <v>266</v>
      </c>
      <c r="D20" s="20">
        <v>2.0225000000000003E-2</v>
      </c>
      <c r="E20" s="21">
        <v>2.0225000000000003E-2</v>
      </c>
      <c r="F20" s="21">
        <f t="shared" si="0"/>
        <v>8.2179999866634614E-4</v>
      </c>
      <c r="G20" s="21">
        <v>1.6799999866634607E-4</v>
      </c>
      <c r="H20" s="21">
        <v>1.775E-4</v>
      </c>
      <c r="I20" s="21">
        <v>4.7630000000000003E-4</v>
      </c>
      <c r="J20" s="22">
        <f t="shared" si="1"/>
        <v>8.3065512319577765E-3</v>
      </c>
      <c r="K20" s="22">
        <f t="shared" si="2"/>
        <v>1.7082818228249495E-2</v>
      </c>
      <c r="L20" s="23">
        <f t="shared" si="3"/>
        <v>4.0632880032946649E-2</v>
      </c>
      <c r="M20" s="4"/>
      <c r="N20" t="s">
        <v>254</v>
      </c>
      <c r="O20" s="5">
        <v>0.13169427988207044</v>
      </c>
      <c r="P20" s="71">
        <v>0.10564675539834283</v>
      </c>
    </row>
    <row r="21" spans="1:16" x14ac:dyDescent="0.25">
      <c r="A21" s="17"/>
      <c r="B21" s="55">
        <v>19</v>
      </c>
      <c r="C21" s="19" t="s">
        <v>267</v>
      </c>
      <c r="D21" s="20">
        <v>0.38876500000000003</v>
      </c>
      <c r="E21" s="21">
        <v>0.50535400000000008</v>
      </c>
      <c r="F21" s="21">
        <f t="shared" si="0"/>
        <v>0.11105999999999999</v>
      </c>
      <c r="G21" s="21">
        <v>0</v>
      </c>
      <c r="H21" s="21">
        <v>0.09</v>
      </c>
      <c r="I21" s="21">
        <v>2.1059999999999999E-2</v>
      </c>
      <c r="J21" s="22">
        <f t="shared" si="1"/>
        <v>0</v>
      </c>
      <c r="K21" s="22">
        <f t="shared" si="2"/>
        <v>0.17809298036623827</v>
      </c>
      <c r="L21" s="23">
        <f t="shared" si="3"/>
        <v>0.21976673777193803</v>
      </c>
      <c r="M21" s="4"/>
      <c r="N21" t="s">
        <v>258</v>
      </c>
      <c r="O21" s="5">
        <v>0.21983208937026011</v>
      </c>
      <c r="P21" s="71">
        <v>0.10244188477215369</v>
      </c>
    </row>
    <row r="22" spans="1:16" x14ac:dyDescent="0.25">
      <c r="A22" s="17"/>
      <c r="B22" s="55">
        <v>20</v>
      </c>
      <c r="C22" s="19" t="s">
        <v>268</v>
      </c>
      <c r="D22" s="20">
        <v>0.13639699999999999</v>
      </c>
      <c r="E22" s="21">
        <v>0.12604099999999999</v>
      </c>
      <c r="F22" s="21">
        <f t="shared" si="0"/>
        <v>2.8959999788403513E-2</v>
      </c>
      <c r="G22" s="21">
        <v>7.799999788403511E-3</v>
      </c>
      <c r="H22" s="21">
        <v>1.37E-2</v>
      </c>
      <c r="I22" s="21">
        <v>7.4600000000000005E-3</v>
      </c>
      <c r="J22" s="22">
        <f t="shared" si="1"/>
        <v>6.1884623165505762E-2</v>
      </c>
      <c r="K22" s="22">
        <f t="shared" si="2"/>
        <v>0.17057941295612947</v>
      </c>
      <c r="L22" s="23">
        <f t="shared" si="3"/>
        <v>0.22976650287131581</v>
      </c>
      <c r="M22" s="4"/>
      <c r="N22" t="s">
        <v>266</v>
      </c>
      <c r="O22" s="5">
        <v>8.2179999866634614E-4</v>
      </c>
      <c r="P22" s="71">
        <v>4.0632880032946649E-2</v>
      </c>
    </row>
    <row r="23" spans="1:16" x14ac:dyDescent="0.25">
      <c r="A23" s="17"/>
      <c r="B23" s="55">
        <v>21</v>
      </c>
      <c r="C23" s="19" t="s">
        <v>269</v>
      </c>
      <c r="D23" s="20">
        <v>0.91679200000000016</v>
      </c>
      <c r="E23" s="21">
        <v>0.60649599999999992</v>
      </c>
      <c r="F23" s="21">
        <f t="shared" si="0"/>
        <v>0.16855825059605092</v>
      </c>
      <c r="G23" s="21">
        <v>3.3858550596050918E-2</v>
      </c>
      <c r="H23" s="21">
        <v>0.11798685</v>
      </c>
      <c r="I23" s="21">
        <v>1.6712850000000001E-2</v>
      </c>
      <c r="J23" s="22">
        <f t="shared" si="1"/>
        <v>5.5826502723927154E-2</v>
      </c>
      <c r="K23" s="22">
        <f t="shared" si="2"/>
        <v>0.25036504873247467</v>
      </c>
      <c r="L23" s="23">
        <f t="shared" si="3"/>
        <v>0.27792145471042007</v>
      </c>
      <c r="M23" s="4"/>
      <c r="N23" t="s">
        <v>261</v>
      </c>
      <c r="O23" s="5">
        <v>0</v>
      </c>
      <c r="P23" s="71">
        <v>0</v>
      </c>
    </row>
    <row r="24" spans="1:16" x14ac:dyDescent="0.25">
      <c r="A24" s="17"/>
      <c r="B24" s="55">
        <v>22</v>
      </c>
      <c r="C24" s="19" t="s">
        <v>270</v>
      </c>
      <c r="D24" s="20">
        <v>0.168711</v>
      </c>
      <c r="E24" s="21">
        <v>0.46919500000000003</v>
      </c>
      <c r="F24" s="21">
        <f t="shared" si="0"/>
        <v>0.1779735990711879</v>
      </c>
      <c r="G24" s="21">
        <v>5.9071849071187899E-2</v>
      </c>
      <c r="H24" s="21">
        <v>4.3964369999999996E-2</v>
      </c>
      <c r="I24" s="21">
        <v>7.4937379999999998E-2</v>
      </c>
      <c r="J24" s="22">
        <f t="shared" si="1"/>
        <v>0.1259004232167604</v>
      </c>
      <c r="K24" s="22">
        <f t="shared" si="2"/>
        <v>0.21960212506780313</v>
      </c>
      <c r="L24" s="23">
        <f t="shared" si="3"/>
        <v>0.37931691316230542</v>
      </c>
      <c r="M24" s="4"/>
      <c r="N24" t="s">
        <v>264</v>
      </c>
      <c r="O24" s="5">
        <v>0</v>
      </c>
      <c r="P24" s="71">
        <v>0</v>
      </c>
    </row>
    <row r="25" spans="1:16" ht="15.75" thickBot="1" x14ac:dyDescent="0.3">
      <c r="A25" s="24"/>
      <c r="B25" s="56">
        <v>25</v>
      </c>
      <c r="C25" s="26" t="s">
        <v>273</v>
      </c>
      <c r="D25" s="27">
        <v>0.5149999999999999</v>
      </c>
      <c r="E25" s="28">
        <v>0.51500000000000001</v>
      </c>
      <c r="F25" s="28">
        <f t="shared" si="0"/>
        <v>0</v>
      </c>
      <c r="G25" s="28">
        <v>0</v>
      </c>
      <c r="H25" s="28">
        <v>0</v>
      </c>
      <c r="I25" s="28">
        <v>0</v>
      </c>
      <c r="J25" s="29">
        <f t="shared" si="1"/>
        <v>0</v>
      </c>
      <c r="K25" s="29">
        <f t="shared" si="2"/>
        <v>0</v>
      </c>
      <c r="L25" s="30">
        <f t="shared" si="3"/>
        <v>0</v>
      </c>
      <c r="M25" s="4"/>
      <c r="N25" t="s">
        <v>273</v>
      </c>
      <c r="O25" s="5">
        <v>0</v>
      </c>
      <c r="P25" s="71">
        <v>0</v>
      </c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4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140625" customWidth="1"/>
    <col min="6" max="6" width="13.5703125" customWidth="1"/>
    <col min="7" max="9" width="0" hidden="1" customWidth="1"/>
  </cols>
  <sheetData>
    <row r="1" spans="1:13" ht="15.75" x14ac:dyDescent="0.25">
      <c r="A1" s="50">
        <v>89</v>
      </c>
      <c r="B1" s="49" t="s">
        <v>54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1355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29.666166</v>
      </c>
      <c r="E6" s="14">
        <v>46.157796000000005</v>
      </c>
      <c r="F6" s="14">
        <v>8.0271112511141585</v>
      </c>
      <c r="G6" s="14">
        <v>2.8054622811141599</v>
      </c>
      <c r="H6" s="14">
        <v>2.4526263199999994</v>
      </c>
      <c r="I6" s="14">
        <v>2.7690226499999997</v>
      </c>
      <c r="J6" s="15">
        <v>6.0779814554277237E-2</v>
      </c>
      <c r="K6" s="15">
        <v>0.11391550413529621</v>
      </c>
      <c r="L6" s="16">
        <v>0.17390586091056337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8.4895569999999978</v>
      </c>
      <c r="E7" s="38">
        <f ca="1">SUM(E8:OFFSET(E6,MATCH("PROYECTOS",$A$8:$A$50,0),0))</f>
        <v>9.5096690000000006</v>
      </c>
      <c r="F7" s="38">
        <f ca="1">SUM(F8:OFFSET(F6,MATCH("PROYECTOS",$A$8:$A$50,0),0))</f>
        <v>2.3365834166720401</v>
      </c>
      <c r="G7" s="38">
        <f ca="1">SUM(G8:OFFSET(G6,MATCH("PROYECTOS",$A$8:$A$50,0),0))</f>
        <v>0.78149777667204035</v>
      </c>
      <c r="H7" s="38">
        <f ca="1">SUM(H8:OFFSET(H6,MATCH("PROYECTOS",$A$8:$A$50,0),0))</f>
        <v>0.86761578999999989</v>
      </c>
      <c r="I7" s="38">
        <f ca="1">SUM(I8:OFFSET(I6,MATCH("PROYECTOS",$A$8:$A$50,0),0))</f>
        <v>0.68746985000000005</v>
      </c>
      <c r="J7" s="39">
        <f ca="1">IFERROR(G7/E7,0)</f>
        <v>8.2179282651377278E-2</v>
      </c>
      <c r="K7" s="39">
        <f ca="1">IFERROR(SUM(G7,H7)/E7,0)</f>
        <v>0.173414402401602</v>
      </c>
      <c r="L7" s="40">
        <f ca="1">IFERROR(SUM(G7,H7,I7)/E7,0)</f>
        <v>0.24570607206959988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1.8720580000000002</v>
      </c>
      <c r="E8" s="21">
        <v>3.3706659999999999</v>
      </c>
      <c r="F8" s="21">
        <f t="shared" ref="F8:F10" si="0">SUM(G8,H8,I8)</f>
        <v>0.73673731442539414</v>
      </c>
      <c r="G8" s="21">
        <v>0.33064803442539414</v>
      </c>
      <c r="H8" s="21">
        <v>0.22370157000000002</v>
      </c>
      <c r="I8" s="21">
        <v>0.18238771000000004</v>
      </c>
      <c r="J8" s="22">
        <f t="shared" ref="J8:J11" si="1">IFERROR(G8/E8,0)</f>
        <v>9.8095757463182096E-2</v>
      </c>
      <c r="K8" s="22">
        <f t="shared" ref="K8:K11" si="2">IFERROR(SUM(G8,H8)/E8,0)</f>
        <v>0.16446292941080315</v>
      </c>
      <c r="L8" s="23">
        <f t="shared" ref="L8:L11" si="3">IFERROR(SUM(G8,H8,I8)/E8,0)</f>
        <v>0.21857321800065452</v>
      </c>
      <c r="M8" s="4"/>
    </row>
    <row r="9" spans="1:13" ht="25.5" x14ac:dyDescent="0.25">
      <c r="A9" s="17"/>
      <c r="B9" s="19">
        <v>3000339</v>
      </c>
      <c r="C9" s="19" t="s">
        <v>1357</v>
      </c>
      <c r="D9" s="20">
        <v>5.2745239999999987</v>
      </c>
      <c r="E9" s="21">
        <v>5.2714680000000005</v>
      </c>
      <c r="F9" s="21">
        <f t="shared" si="0"/>
        <v>0.96174040224797985</v>
      </c>
      <c r="G9" s="21">
        <v>0.45068174224797986</v>
      </c>
      <c r="H9" s="21">
        <v>0.23947881999999998</v>
      </c>
      <c r="I9" s="21">
        <v>0.27157984000000002</v>
      </c>
      <c r="J9" s="22">
        <f t="shared" si="1"/>
        <v>8.5494541984885389E-2</v>
      </c>
      <c r="K9" s="22">
        <f t="shared" si="2"/>
        <v>0.13092378863875864</v>
      </c>
      <c r="L9" s="23">
        <f t="shared" si="3"/>
        <v>0.18244261413480642</v>
      </c>
      <c r="M9" s="4"/>
    </row>
    <row r="10" spans="1:13" ht="51" x14ac:dyDescent="0.25">
      <c r="A10" s="17"/>
      <c r="B10" s="19">
        <v>3000566</v>
      </c>
      <c r="C10" s="19" t="s">
        <v>1358</v>
      </c>
      <c r="D10" s="20">
        <v>1.3429749999999996</v>
      </c>
      <c r="E10" s="21">
        <v>0.86753500000000017</v>
      </c>
      <c r="F10" s="21">
        <f t="shared" si="0"/>
        <v>0.63810569999866629</v>
      </c>
      <c r="G10" s="21">
        <v>1.6799999866634607E-4</v>
      </c>
      <c r="H10" s="21">
        <v>0.40443539999999994</v>
      </c>
      <c r="I10" s="21">
        <v>0.23350230000000002</v>
      </c>
      <c r="J10" s="22">
        <f t="shared" si="1"/>
        <v>1.9365212777161273E-4</v>
      </c>
      <c r="K10" s="22">
        <f t="shared" si="2"/>
        <v>0.46638279723430892</v>
      </c>
      <c r="L10" s="23">
        <f t="shared" si="3"/>
        <v>0.7355388543386332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21.176609000000003</v>
      </c>
      <c r="E11" s="45">
        <f t="shared" ref="E11:I11" ca="1" si="4">OFFSET(E11,-MATCH("PROYECTOS",$A$8:$A$50,0)-1,0)-(OFFSET(E11,-MATCH("PROYECTOS",$A$8:$A$50,0),0))</f>
        <v>36.648127000000002</v>
      </c>
      <c r="F11" s="45">
        <f t="shared" ca="1" si="4"/>
        <v>5.6905278344421184</v>
      </c>
      <c r="G11" s="45">
        <f t="shared" ca="1" si="4"/>
        <v>2.0239645044421195</v>
      </c>
      <c r="H11" s="45">
        <f t="shared" ca="1" si="4"/>
        <v>1.5850105299999995</v>
      </c>
      <c r="I11" s="45">
        <f t="shared" ca="1" si="4"/>
        <v>2.0815527999999999</v>
      </c>
      <c r="J11" s="46">
        <f t="shared" ca="1" si="1"/>
        <v>5.522695619457222E-2</v>
      </c>
      <c r="K11" s="46">
        <f t="shared" ca="1" si="2"/>
        <v>9.8476384193989464E-2</v>
      </c>
      <c r="L11" s="47">
        <f t="shared" ca="1" si="3"/>
        <v>0.15527472480222845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1369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0.21857321800065452</v>
      </c>
    </row>
    <row r="18" spans="1:4" ht="26.25" thickBot="1" x14ac:dyDescent="0.3">
      <c r="A18" s="24"/>
      <c r="B18" s="26">
        <v>3000339</v>
      </c>
      <c r="C18" s="26" t="s">
        <v>1357</v>
      </c>
      <c r="D18" s="30">
        <v>0.18244261413480642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topLeftCell="A19" workbookViewId="0">
      <selection activeCell="A27" sqref="A27:D2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" customWidth="1"/>
    <col min="6" max="6" width="13.5703125" customWidth="1"/>
    <col min="7" max="9" width="0" hidden="1" customWidth="1"/>
  </cols>
  <sheetData>
    <row r="1" spans="1:13" ht="15.75" x14ac:dyDescent="0.25">
      <c r="A1" s="50">
        <v>17</v>
      </c>
      <c r="B1" s="49" t="s">
        <v>16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401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265.01292900000004</v>
      </c>
      <c r="E6" s="14">
        <v>267.98521799999997</v>
      </c>
      <c r="F6" s="14">
        <v>84.441722149253494</v>
      </c>
      <c r="G6" s="14">
        <v>41.43857766925349</v>
      </c>
      <c r="H6" s="14">
        <v>18.890147810000002</v>
      </c>
      <c r="I6" s="14">
        <v>24.112996669999994</v>
      </c>
      <c r="J6" s="15">
        <v>0.15463008735524172</v>
      </c>
      <c r="K6" s="15">
        <v>0.22511960148209928</v>
      </c>
      <c r="L6" s="16">
        <v>0.3150984325906121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260.268012</v>
      </c>
      <c r="E7" s="38">
        <f ca="1">SUM(E8:OFFSET(E6,MATCH("PROYECTOS",$A$8:$A$50,0),0))</f>
        <v>262.55816600000003</v>
      </c>
      <c r="F7" s="38">
        <f ca="1">SUM(F8:OFFSET(F6,MATCH("PROYECTOS",$A$8:$A$50,0),0))</f>
        <v>83.925779231130051</v>
      </c>
      <c r="G7" s="38">
        <f ca="1">SUM(G8:OFFSET(G6,MATCH("PROYECTOS",$A$8:$A$50,0),0))</f>
        <v>41.257728531130034</v>
      </c>
      <c r="H7" s="38">
        <f ca="1">SUM(H8:OFFSET(H6,MATCH("PROYECTOS",$A$8:$A$50,0),0))</f>
        <v>18.764212749999999</v>
      </c>
      <c r="I7" s="38">
        <f ca="1">SUM(I8:OFFSET(I6,MATCH("PROYECTOS",$A$8:$A$50,0),0))</f>
        <v>23.903837950000007</v>
      </c>
      <c r="J7" s="39">
        <f ca="1">IFERROR(G7/E7,0)</f>
        <v>0.15713747989514076</v>
      </c>
      <c r="K7" s="39">
        <f ca="1">IFERROR(SUM(G7,H7)/E7,0)</f>
        <v>0.2286043591618096</v>
      </c>
      <c r="L7" s="40">
        <f ca="1">IFERROR(SUM(G7,H7,I7)/E7,0)</f>
        <v>0.31964642543675459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19.586804999999995</v>
      </c>
      <c r="E8" s="21">
        <v>21.078856999999999</v>
      </c>
      <c r="F8" s="21">
        <f t="shared" ref="F8:F17" si="0">SUM(G8,H8,I8)</f>
        <v>6.1581439742944255</v>
      </c>
      <c r="G8" s="21">
        <v>2.8355600442944251</v>
      </c>
      <c r="H8" s="21">
        <v>1.59115677</v>
      </c>
      <c r="I8" s="21">
        <v>1.7314271600000006</v>
      </c>
      <c r="J8" s="22">
        <f t="shared" ref="J8:J18" si="1">IFERROR(G8/E8,0)</f>
        <v>0.1345215276281074</v>
      </c>
      <c r="K8" s="22">
        <f t="shared" ref="K8:K18" si="2">IFERROR(SUM(G8,H8)/E8,0)</f>
        <v>0.21000744083488135</v>
      </c>
      <c r="L8" s="23">
        <f t="shared" ref="L8:L18" si="3">IFERROR(SUM(G8,H8,I8)/E8,0)</f>
        <v>0.29214790793895634</v>
      </c>
      <c r="M8" s="4"/>
    </row>
    <row r="9" spans="1:13" ht="38.25" x14ac:dyDescent="0.25">
      <c r="A9" s="17"/>
      <c r="B9" s="19">
        <v>3043977</v>
      </c>
      <c r="C9" s="19" t="s">
        <v>403</v>
      </c>
      <c r="D9" s="20">
        <v>19.526168000000009</v>
      </c>
      <c r="E9" s="21">
        <v>20.524577000000019</v>
      </c>
      <c r="F9" s="21">
        <f t="shared" si="0"/>
        <v>7.1063172421342173</v>
      </c>
      <c r="G9" s="21">
        <v>2.4779213821342161</v>
      </c>
      <c r="H9" s="21">
        <v>0.89865740999999988</v>
      </c>
      <c r="I9" s="21">
        <v>3.729738450000001</v>
      </c>
      <c r="J9" s="22">
        <f t="shared" si="1"/>
        <v>0.12072947384660906</v>
      </c>
      <c r="K9" s="22">
        <f t="shared" si="2"/>
        <v>0.16451392845437024</v>
      </c>
      <c r="L9" s="23">
        <f t="shared" si="3"/>
        <v>0.34623452859146431</v>
      </c>
      <c r="M9" s="4"/>
    </row>
    <row r="10" spans="1:13" ht="51" x14ac:dyDescent="0.25">
      <c r="A10" s="17"/>
      <c r="B10" s="19">
        <v>3043978</v>
      </c>
      <c r="C10" s="19" t="s">
        <v>404</v>
      </c>
      <c r="D10" s="20">
        <v>4.4870619999999999</v>
      </c>
      <c r="E10" s="21">
        <v>4.808339000000001</v>
      </c>
      <c r="F10" s="21">
        <f t="shared" si="0"/>
        <v>1.9621447512264356</v>
      </c>
      <c r="G10" s="21">
        <v>1.0295243612264358</v>
      </c>
      <c r="H10" s="21">
        <v>0.42128382000000003</v>
      </c>
      <c r="I10" s="21">
        <v>0.51133656999999999</v>
      </c>
      <c r="J10" s="22">
        <f t="shared" si="1"/>
        <v>0.21411226646591172</v>
      </c>
      <c r="K10" s="22">
        <f t="shared" si="2"/>
        <v>0.30172751572350359</v>
      </c>
      <c r="L10" s="23">
        <f t="shared" si="3"/>
        <v>0.40807121777945254</v>
      </c>
      <c r="M10" s="4"/>
    </row>
    <row r="11" spans="1:13" ht="51" x14ac:dyDescent="0.25">
      <c r="A11" s="17"/>
      <c r="B11" s="19">
        <v>3043979</v>
      </c>
      <c r="C11" s="19" t="s">
        <v>405</v>
      </c>
      <c r="D11" s="20">
        <v>6.5264550000000021</v>
      </c>
      <c r="E11" s="21">
        <v>6.5277820000000002</v>
      </c>
      <c r="F11" s="21">
        <f t="shared" si="0"/>
        <v>2.330868145493707</v>
      </c>
      <c r="G11" s="21">
        <v>1.2299329354937072</v>
      </c>
      <c r="H11" s="21">
        <v>0.56298800999999987</v>
      </c>
      <c r="I11" s="21">
        <v>0.53794719999999996</v>
      </c>
      <c r="J11" s="22">
        <f t="shared" si="1"/>
        <v>0.18841513633477761</v>
      </c>
      <c r="K11" s="22">
        <f t="shared" si="2"/>
        <v>0.27466005229551277</v>
      </c>
      <c r="L11" s="23">
        <f t="shared" si="3"/>
        <v>0.35706893175870563</v>
      </c>
      <c r="M11" s="4"/>
    </row>
    <row r="12" spans="1:13" ht="63.75" x14ac:dyDescent="0.25">
      <c r="A12" s="17"/>
      <c r="B12" s="19">
        <v>3043980</v>
      </c>
      <c r="C12" s="19" t="s">
        <v>406</v>
      </c>
      <c r="D12" s="20">
        <v>6.5704779999999969</v>
      </c>
      <c r="E12" s="21">
        <v>8.7740519999999975</v>
      </c>
      <c r="F12" s="21">
        <f t="shared" si="0"/>
        <v>2.9587817827918967</v>
      </c>
      <c r="G12" s="21">
        <v>1.5438692927918964</v>
      </c>
      <c r="H12" s="21">
        <v>0.66712678000000003</v>
      </c>
      <c r="I12" s="21">
        <v>0.74778571000000016</v>
      </c>
      <c r="J12" s="22">
        <f t="shared" si="1"/>
        <v>0.17595853008301032</v>
      </c>
      <c r="K12" s="22">
        <f t="shared" si="2"/>
        <v>0.25199258823538967</v>
      </c>
      <c r="L12" s="23">
        <f t="shared" si="3"/>
        <v>0.33721954038930901</v>
      </c>
      <c r="M12" s="4"/>
    </row>
    <row r="13" spans="1:13" ht="63.75" x14ac:dyDescent="0.25">
      <c r="A13" s="17"/>
      <c r="B13" s="19">
        <v>3043981</v>
      </c>
      <c r="C13" s="19" t="s">
        <v>407</v>
      </c>
      <c r="D13" s="20">
        <v>51.133942000000005</v>
      </c>
      <c r="E13" s="21">
        <v>55.144482000000025</v>
      </c>
      <c r="F13" s="21">
        <f t="shared" si="0"/>
        <v>16.536113787476442</v>
      </c>
      <c r="G13" s="21">
        <v>7.37694558747644</v>
      </c>
      <c r="H13" s="21">
        <v>4.2310645100000013</v>
      </c>
      <c r="I13" s="21">
        <v>4.9281036899999995</v>
      </c>
      <c r="J13" s="22">
        <f t="shared" si="1"/>
        <v>0.13377486413738435</v>
      </c>
      <c r="K13" s="22">
        <f t="shared" si="2"/>
        <v>0.21050175242332381</v>
      </c>
      <c r="L13" s="23">
        <f t="shared" si="3"/>
        <v>0.29986887513924665</v>
      </c>
      <c r="M13" s="4"/>
    </row>
    <row r="14" spans="1:13" x14ac:dyDescent="0.25">
      <c r="A14" s="17"/>
      <c r="B14" s="19">
        <v>3043982</v>
      </c>
      <c r="C14" s="19" t="s">
        <v>408</v>
      </c>
      <c r="D14" s="20">
        <v>16.600026</v>
      </c>
      <c r="E14" s="21">
        <v>17.951441000000006</v>
      </c>
      <c r="F14" s="21">
        <f t="shared" si="0"/>
        <v>5.0633262968880777</v>
      </c>
      <c r="G14" s="21">
        <v>2.7538048168880778</v>
      </c>
      <c r="H14" s="21">
        <v>1.4611303099999997</v>
      </c>
      <c r="I14" s="21">
        <v>0.84839117000000019</v>
      </c>
      <c r="J14" s="22">
        <f t="shared" si="1"/>
        <v>0.15340299516278816</v>
      </c>
      <c r="K14" s="22">
        <f t="shared" si="2"/>
        <v>0.23479647828205413</v>
      </c>
      <c r="L14" s="23">
        <f t="shared" si="3"/>
        <v>0.28205681632399737</v>
      </c>
      <c r="M14" s="4"/>
    </row>
    <row r="15" spans="1:13" ht="25.5" x14ac:dyDescent="0.25">
      <c r="A15" s="17"/>
      <c r="B15" s="19">
        <v>3043983</v>
      </c>
      <c r="C15" s="19" t="s">
        <v>409</v>
      </c>
      <c r="D15" s="20">
        <v>93.418068999999988</v>
      </c>
      <c r="E15" s="21">
        <v>79.880079999999978</v>
      </c>
      <c r="F15" s="21">
        <f t="shared" si="0"/>
        <v>22.908603294283356</v>
      </c>
      <c r="G15" s="21">
        <v>12.436057654283355</v>
      </c>
      <c r="H15" s="21">
        <v>5.2815951300000004</v>
      </c>
      <c r="I15" s="21">
        <v>5.1909505100000004</v>
      </c>
      <c r="J15" s="22">
        <f t="shared" si="1"/>
        <v>0.15568409113114756</v>
      </c>
      <c r="K15" s="22">
        <f t="shared" si="2"/>
        <v>0.22180314271447099</v>
      </c>
      <c r="L15" s="23">
        <f t="shared" si="3"/>
        <v>0.2867874355444231</v>
      </c>
      <c r="M15" s="4"/>
    </row>
    <row r="16" spans="1:13" ht="25.5" x14ac:dyDescent="0.25">
      <c r="A16" s="17"/>
      <c r="B16" s="19">
        <v>3043984</v>
      </c>
      <c r="C16" s="19" t="s">
        <v>410</v>
      </c>
      <c r="D16" s="20">
        <v>35.691112000000025</v>
      </c>
      <c r="E16" s="21">
        <v>40.46294300000001</v>
      </c>
      <c r="F16" s="21">
        <f t="shared" si="0"/>
        <v>16.127360915218027</v>
      </c>
      <c r="G16" s="21">
        <v>7.8195498552180283</v>
      </c>
      <c r="H16" s="21">
        <v>3.1832028399999968</v>
      </c>
      <c r="I16" s="21">
        <v>5.1246082200000034</v>
      </c>
      <c r="J16" s="22">
        <f t="shared" si="1"/>
        <v>0.19325212837874958</v>
      </c>
      <c r="K16" s="22">
        <f t="shared" si="2"/>
        <v>0.27192171106333074</v>
      </c>
      <c r="L16" s="23">
        <f t="shared" si="3"/>
        <v>0.39857113001439426</v>
      </c>
      <c r="M16" s="4"/>
    </row>
    <row r="17" spans="1:13" ht="25.5" x14ac:dyDescent="0.25">
      <c r="A17" s="17"/>
      <c r="B17" s="19">
        <v>3044119</v>
      </c>
      <c r="C17" s="19" t="s">
        <v>411</v>
      </c>
      <c r="D17" s="20">
        <v>6.7278950000000011</v>
      </c>
      <c r="E17" s="21">
        <v>7.4056129999999998</v>
      </c>
      <c r="F17" s="21">
        <f t="shared" si="0"/>
        <v>2.7741190413234569</v>
      </c>
      <c r="G17" s="21">
        <v>1.7545626013234568</v>
      </c>
      <c r="H17" s="21">
        <v>0.46600717000000008</v>
      </c>
      <c r="I17" s="21">
        <v>0.55354926999999998</v>
      </c>
      <c r="J17" s="22">
        <f t="shared" si="1"/>
        <v>0.23692334467429729</v>
      </c>
      <c r="K17" s="22">
        <f t="shared" si="2"/>
        <v>0.29984955618440456</v>
      </c>
      <c r="L17" s="23">
        <f t="shared" si="3"/>
        <v>0.37459681478406404</v>
      </c>
      <c r="M17" s="4"/>
    </row>
    <row r="18" spans="1:13" ht="15.75" thickBot="1" x14ac:dyDescent="0.3">
      <c r="A18" s="41" t="s">
        <v>293</v>
      </c>
      <c r="B18" s="43"/>
      <c r="C18" s="43"/>
      <c r="D18" s="44">
        <f ca="1">OFFSET(D18,-MATCH("PROYECTOS",$A$8:$A$50,0)-1,0)-(OFFSET(D18,-MATCH("PROYECTOS",$A$8:$A$50,0),0))</f>
        <v>4.7449170000000436</v>
      </c>
      <c r="E18" s="45">
        <f t="shared" ref="E18:I18" ca="1" si="4">OFFSET(E18,-MATCH("PROYECTOS",$A$8:$A$50,0)-1,0)-(OFFSET(E18,-MATCH("PROYECTOS",$A$8:$A$50,0),0))</f>
        <v>5.4270519999999465</v>
      </c>
      <c r="F18" s="45">
        <f t="shared" ca="1" si="4"/>
        <v>0.51594291812344295</v>
      </c>
      <c r="G18" s="45">
        <f t="shared" ca="1" si="4"/>
        <v>0.18084913812345604</v>
      </c>
      <c r="H18" s="45">
        <f t="shared" ca="1" si="4"/>
        <v>0.12593506000000332</v>
      </c>
      <c r="I18" s="45">
        <f t="shared" ca="1" si="4"/>
        <v>0.20915871999998714</v>
      </c>
      <c r="J18" s="46">
        <f t="shared" ca="1" si="1"/>
        <v>3.3323642029495538E-2</v>
      </c>
      <c r="K18" s="46">
        <f t="shared" ca="1" si="2"/>
        <v>5.652870068749339E-2</v>
      </c>
      <c r="L18" s="47">
        <f t="shared" ca="1" si="3"/>
        <v>9.5068725732396081E-2</v>
      </c>
      <c r="M18" s="4"/>
    </row>
    <row r="19" spans="1:13" ht="15.75" thickBot="1" x14ac:dyDescent="0.3"/>
    <row r="20" spans="1:13" ht="15.75" thickBot="1" x14ac:dyDescent="0.3">
      <c r="A20" s="87" t="s">
        <v>315</v>
      </c>
      <c r="B20" s="88"/>
      <c r="C20" s="88"/>
      <c r="D20" s="89"/>
    </row>
    <row r="21" spans="1:13" ht="15.75" thickBot="1" x14ac:dyDescent="0.3">
      <c r="A21" s="1" t="s">
        <v>423</v>
      </c>
    </row>
    <row r="22" spans="1:13" ht="45" customHeight="1" x14ac:dyDescent="0.25">
      <c r="A22" s="80" t="s">
        <v>317</v>
      </c>
      <c r="B22" s="81"/>
      <c r="C22" s="81"/>
      <c r="D22" s="92" t="s">
        <v>318</v>
      </c>
    </row>
    <row r="23" spans="1:13" ht="15.75" thickBot="1" x14ac:dyDescent="0.3">
      <c r="A23" s="90"/>
      <c r="B23" s="91"/>
      <c r="C23" s="91"/>
      <c r="D23" s="93"/>
    </row>
    <row r="24" spans="1:13" x14ac:dyDescent="0.25">
      <c r="A24" s="17"/>
      <c r="B24" s="19">
        <v>3000001</v>
      </c>
      <c r="C24" s="19" t="s">
        <v>275</v>
      </c>
      <c r="D24" s="23">
        <v>0.29214790793895634</v>
      </c>
    </row>
    <row r="25" spans="1:13" ht="63.75" x14ac:dyDescent="0.25">
      <c r="A25" s="17"/>
      <c r="B25" s="19">
        <v>3043981</v>
      </c>
      <c r="C25" s="19" t="s">
        <v>407</v>
      </c>
      <c r="D25" s="23">
        <v>0.29986887513924665</v>
      </c>
    </row>
    <row r="26" spans="1:13" x14ac:dyDescent="0.25">
      <c r="A26" s="17"/>
      <c r="B26" s="19">
        <v>3043982</v>
      </c>
      <c r="C26" s="19" t="s">
        <v>408</v>
      </c>
      <c r="D26" s="23">
        <v>0.28205681632399737</v>
      </c>
    </row>
    <row r="27" spans="1:13" ht="26.25" thickBot="1" x14ac:dyDescent="0.3">
      <c r="A27" s="24"/>
      <c r="B27" s="26">
        <v>3043983</v>
      </c>
      <c r="C27" s="26" t="s">
        <v>409</v>
      </c>
      <c r="D27" s="30">
        <v>0.2867874355444231</v>
      </c>
    </row>
  </sheetData>
  <mergeCells count="10">
    <mergeCell ref="A20:D20"/>
    <mergeCell ref="A22:C23"/>
    <mergeCell ref="D22:D23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N7" sqref="N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89</v>
      </c>
      <c r="B1" s="49" t="s">
        <v>54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1356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29.666166</v>
      </c>
      <c r="I6" s="14">
        <v>46.157796000000005</v>
      </c>
      <c r="J6" s="14">
        <v>8.0271112511141585</v>
      </c>
      <c r="K6" s="14">
        <v>2.8054622811141599</v>
      </c>
      <c r="L6" s="14">
        <v>2.4526263199999994</v>
      </c>
      <c r="M6" s="14">
        <v>2.7690226499999997</v>
      </c>
      <c r="N6" s="15">
        <v>6.0779814554277237E-2</v>
      </c>
      <c r="O6" s="15">
        <v>0.11391550413529621</v>
      </c>
      <c r="P6" s="16">
        <v>0.17390586091056337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SUM(H8:OFFSET(H6,MATCH("PROYECTOS",$A$8:$A$17,0),0))</f>
        <v>8.4895569999999996</v>
      </c>
      <c r="I7" s="38">
        <f ca="1">SUM(I8:OFFSET(I6,MATCH("PROYECTOS",$A$8:$A$17,0),0))</f>
        <v>9.509668999999997</v>
      </c>
      <c r="J7" s="38">
        <f ca="1">SUM(J8:OFFSET(J6,MATCH("PROYECTOS",$A$8:$A$17,0),0))</f>
        <v>2.3365834166720401</v>
      </c>
      <c r="K7" s="38">
        <f ca="1">SUM(K8:OFFSET(K6,MATCH("PROYECTOS",$A$8:$A$17,0),0))</f>
        <v>0.78149777667204035</v>
      </c>
      <c r="L7" s="38">
        <f ca="1">SUM(L8:OFFSET(L6,MATCH("PROYECTOS",$A$8:$A$17,0),0))</f>
        <v>0.86761578999999989</v>
      </c>
      <c r="M7" s="38">
        <f ca="1">SUM(M8:OFFSET(M6,MATCH("PROYECTOS",$A$8:$A$17,0),0))</f>
        <v>0.68746985000000005</v>
      </c>
      <c r="N7" s="39">
        <f ca="1">IFERROR(K7/I7,0)</f>
        <v>8.2179282651377306E-2</v>
      </c>
      <c r="O7" s="39">
        <f ca="1">IFERROR(SUM(K7,L7)/I7,0)</f>
        <v>0.17341440240160208</v>
      </c>
      <c r="P7" s="40">
        <f ca="1">IFERROR(SUM(K7,L7,M7)/I7,0)</f>
        <v>0.24570607206959999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1.872058</v>
      </c>
      <c r="I8" s="21">
        <v>3.3706659999999999</v>
      </c>
      <c r="J8" s="21">
        <f t="shared" ref="J8:J16" si="0">SUM(K8,L8,M8)</f>
        <v>0.73673731442539414</v>
      </c>
      <c r="K8" s="21">
        <v>0.33064803442539414</v>
      </c>
      <c r="L8" s="21">
        <v>0.22370157000000002</v>
      </c>
      <c r="M8" s="21">
        <v>0.18238771000000001</v>
      </c>
      <c r="N8" s="22">
        <f t="shared" ref="N8:N17" si="1">IFERROR(K8/I8,0)</f>
        <v>9.8095757463182096E-2</v>
      </c>
      <c r="O8" s="22">
        <f t="shared" ref="O8:O17" si="2">IFERROR(SUM(K8,L8)/I8,0)</f>
        <v>0.16446292941080315</v>
      </c>
      <c r="P8" s="23">
        <f t="shared" ref="P8:P17" si="3">IFERROR(SUM(K8,L8,M8)/I8,0)</f>
        <v>0.21857321800065452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5002982</v>
      </c>
      <c r="C9" s="19" t="s">
        <v>1359</v>
      </c>
      <c r="D9" s="68">
        <v>3000566</v>
      </c>
      <c r="E9" s="19" t="s">
        <v>1358</v>
      </c>
      <c r="F9" s="69">
        <v>14</v>
      </c>
      <c r="G9" s="19" t="s">
        <v>690</v>
      </c>
      <c r="H9" s="20">
        <v>6.143E-3</v>
      </c>
      <c r="I9" s="21">
        <v>6.143E-3</v>
      </c>
      <c r="J9" s="21">
        <f t="shared" si="0"/>
        <v>4.464E-5</v>
      </c>
      <c r="K9" s="21">
        <v>0</v>
      </c>
      <c r="L9" s="21">
        <v>4.464E-5</v>
      </c>
      <c r="M9" s="21">
        <v>0</v>
      </c>
      <c r="N9" s="22">
        <f t="shared" si="1"/>
        <v>0</v>
      </c>
      <c r="O9" s="22">
        <f t="shared" si="2"/>
        <v>7.266807748657008E-3</v>
      </c>
      <c r="P9" s="23">
        <f t="shared" si="3"/>
        <v>7.266807748657008E-3</v>
      </c>
      <c r="Q9" s="70">
        <v>0</v>
      </c>
      <c r="R9" s="21">
        <v>0</v>
      </c>
      <c r="S9" s="23">
        <f t="shared" ref="S9:S16" si="4">IFERROR(R9/Q9,0)</f>
        <v>0</v>
      </c>
    </row>
    <row r="10" spans="1:19" ht="51" x14ac:dyDescent="0.25">
      <c r="A10" s="17"/>
      <c r="B10" s="19">
        <v>5002989</v>
      </c>
      <c r="C10" s="19" t="s">
        <v>1360</v>
      </c>
      <c r="D10" s="68">
        <v>3000339</v>
      </c>
      <c r="E10" s="19" t="s">
        <v>1357</v>
      </c>
      <c r="F10" s="69">
        <v>227</v>
      </c>
      <c r="G10" s="19" t="s">
        <v>774</v>
      </c>
      <c r="H10" s="20">
        <v>0.22260599999999997</v>
      </c>
      <c r="I10" s="21">
        <v>0.21754999999999997</v>
      </c>
      <c r="J10" s="21">
        <f t="shared" si="0"/>
        <v>1.3147999694927595E-2</v>
      </c>
      <c r="K10" s="21">
        <v>1.7130999694927596E-2</v>
      </c>
      <c r="L10" s="21">
        <v>3.7470000000000003E-3</v>
      </c>
      <c r="M10" s="21">
        <v>-7.7299999999999999E-3</v>
      </c>
      <c r="N10" s="22">
        <f t="shared" si="1"/>
        <v>7.8745114662962995E-2</v>
      </c>
      <c r="O10" s="22">
        <f t="shared" si="2"/>
        <v>9.5968741415433684E-2</v>
      </c>
      <c r="P10" s="23">
        <f t="shared" si="3"/>
        <v>6.0436679820398055E-2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5004175</v>
      </c>
      <c r="C11" s="19" t="s">
        <v>771</v>
      </c>
      <c r="D11" s="68">
        <v>3000339</v>
      </c>
      <c r="E11" s="19" t="s">
        <v>1357</v>
      </c>
      <c r="F11" s="69">
        <v>14</v>
      </c>
      <c r="G11" s="19" t="s">
        <v>690</v>
      </c>
      <c r="H11" s="20">
        <v>0.6</v>
      </c>
      <c r="I11" s="21">
        <v>0.6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5004189</v>
      </c>
      <c r="C12" s="19" t="s">
        <v>1361</v>
      </c>
      <c r="D12" s="68">
        <v>3000566</v>
      </c>
      <c r="E12" s="19" t="s">
        <v>1358</v>
      </c>
      <c r="F12" s="69">
        <v>227</v>
      </c>
      <c r="G12" s="19" t="s">
        <v>774</v>
      </c>
      <c r="H12" s="20">
        <v>6.7039000000000001E-2</v>
      </c>
      <c r="I12" s="21">
        <v>0.10503900000000001</v>
      </c>
      <c r="J12" s="21">
        <f t="shared" si="0"/>
        <v>6.5413599999999995E-3</v>
      </c>
      <c r="K12" s="21">
        <v>0</v>
      </c>
      <c r="L12" s="21">
        <v>4.13906E-3</v>
      </c>
      <c r="M12" s="21">
        <v>2.4023E-3</v>
      </c>
      <c r="N12" s="22">
        <f t="shared" si="1"/>
        <v>0</v>
      </c>
      <c r="O12" s="22">
        <f t="shared" si="2"/>
        <v>3.9404982911109207E-2</v>
      </c>
      <c r="P12" s="23">
        <f t="shared" si="3"/>
        <v>6.2275535753386825E-2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5004212</v>
      </c>
      <c r="C13" s="19" t="s">
        <v>1362</v>
      </c>
      <c r="D13" s="68">
        <v>3000566</v>
      </c>
      <c r="E13" s="19" t="s">
        <v>1358</v>
      </c>
      <c r="F13" s="69">
        <v>535</v>
      </c>
      <c r="G13" s="19" t="s">
        <v>772</v>
      </c>
      <c r="H13" s="20">
        <v>0.78075300000000014</v>
      </c>
      <c r="I13" s="21">
        <v>0.75635300000000005</v>
      </c>
      <c r="J13" s="21">
        <f t="shared" si="0"/>
        <v>0.63151969999866631</v>
      </c>
      <c r="K13" s="21">
        <v>1.6799999866634607E-4</v>
      </c>
      <c r="L13" s="21">
        <v>0.40025169999999993</v>
      </c>
      <c r="M13" s="21">
        <v>0.23110000000000003</v>
      </c>
      <c r="N13" s="22">
        <f t="shared" si="1"/>
        <v>2.2211850639363638E-4</v>
      </c>
      <c r="O13" s="22">
        <f t="shared" si="2"/>
        <v>0.52940849047821092</v>
      </c>
      <c r="P13" s="23">
        <f t="shared" si="3"/>
        <v>0.83495365259166854</v>
      </c>
      <c r="Q13" s="70">
        <v>485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5005098</v>
      </c>
      <c r="C14" s="19" t="s">
        <v>1363</v>
      </c>
      <c r="D14" s="68">
        <v>3000339</v>
      </c>
      <c r="E14" s="19" t="s">
        <v>1357</v>
      </c>
      <c r="F14" s="69">
        <v>46</v>
      </c>
      <c r="G14" s="19" t="s">
        <v>736</v>
      </c>
      <c r="H14" s="20">
        <v>4.3919179999999995</v>
      </c>
      <c r="I14" s="21">
        <v>4.3919179999999995</v>
      </c>
      <c r="J14" s="21">
        <f t="shared" si="0"/>
        <v>0.94659240255305233</v>
      </c>
      <c r="K14" s="21">
        <v>0.43355074255305226</v>
      </c>
      <c r="L14" s="21">
        <v>0.23373181999999998</v>
      </c>
      <c r="M14" s="21">
        <v>0.27930984000000003</v>
      </c>
      <c r="N14" s="22">
        <f t="shared" si="1"/>
        <v>9.8715582247449141E-2</v>
      </c>
      <c r="O14" s="22">
        <f t="shared" si="2"/>
        <v>0.15193420336013841</v>
      </c>
      <c r="P14" s="23">
        <f t="shared" si="3"/>
        <v>0.21553052733522174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5005099</v>
      </c>
      <c r="C15" s="19" t="s">
        <v>1364</v>
      </c>
      <c r="D15" s="68">
        <v>3000339</v>
      </c>
      <c r="E15" s="19" t="s">
        <v>1357</v>
      </c>
      <c r="F15" s="69">
        <v>460</v>
      </c>
      <c r="G15" s="19" t="s">
        <v>1366</v>
      </c>
      <c r="H15" s="20">
        <v>0.06</v>
      </c>
      <c r="I15" s="21">
        <v>6.2E-2</v>
      </c>
      <c r="J15" s="21">
        <f t="shared" si="0"/>
        <v>2E-3</v>
      </c>
      <c r="K15" s="21">
        <v>0</v>
      </c>
      <c r="L15" s="21">
        <v>2E-3</v>
      </c>
      <c r="M15" s="21">
        <v>0</v>
      </c>
      <c r="N15" s="22">
        <f t="shared" si="1"/>
        <v>0</v>
      </c>
      <c r="O15" s="22">
        <f t="shared" si="2"/>
        <v>3.2258064516129031E-2</v>
      </c>
      <c r="P15" s="23">
        <f t="shared" si="3"/>
        <v>3.2258064516129031E-2</v>
      </c>
      <c r="Q15" s="70">
        <v>0</v>
      </c>
      <c r="R15" s="21">
        <v>0</v>
      </c>
      <c r="S15" s="23">
        <f t="shared" si="4"/>
        <v>0</v>
      </c>
    </row>
    <row r="16" spans="1:19" ht="63.75" x14ac:dyDescent="0.25">
      <c r="A16" s="17"/>
      <c r="B16" s="19">
        <v>5005100</v>
      </c>
      <c r="C16" s="19" t="s">
        <v>1365</v>
      </c>
      <c r="D16" s="68">
        <v>3000566</v>
      </c>
      <c r="E16" s="19" t="s">
        <v>1358</v>
      </c>
      <c r="F16" s="69">
        <v>419</v>
      </c>
      <c r="G16" s="19" t="s">
        <v>1367</v>
      </c>
      <c r="H16" s="20">
        <v>0.48904000000000003</v>
      </c>
      <c r="I16" s="21">
        <v>0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t="shared" ref="H17:M17" ca="1" si="5">OFFSET(H17,-MATCH("PROYECTOS",$A$8:$A$17,0)-1,0)-(OFFSET(H17,-MATCH("PROYECTOS",$A$8:$A$17,0),0))</f>
        <v>21.176608999999999</v>
      </c>
      <c r="I17" s="45">
        <f t="shared" ca="1" si="5"/>
        <v>36.648127000000009</v>
      </c>
      <c r="J17" s="45">
        <f t="shared" ca="1" si="5"/>
        <v>5.6905278344421184</v>
      </c>
      <c r="K17" s="45">
        <f t="shared" ca="1" si="5"/>
        <v>2.0239645044421195</v>
      </c>
      <c r="L17" s="45">
        <f t="shared" ca="1" si="5"/>
        <v>1.5850105299999995</v>
      </c>
      <c r="M17" s="45">
        <f t="shared" ca="1" si="5"/>
        <v>2.0815527999999999</v>
      </c>
      <c r="N17" s="46">
        <f t="shared" ca="1" si="1"/>
        <v>5.5226956194572206E-2</v>
      </c>
      <c r="O17" s="46">
        <f t="shared" ca="1" si="2"/>
        <v>9.847638419398945E-2</v>
      </c>
      <c r="P17" s="47">
        <f t="shared" ca="1" si="3"/>
        <v>0.15527472480222843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11" workbookViewId="0">
      <selection activeCell="A35" sqref="A35:L3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90</v>
      </c>
      <c r="B1" s="50" t="s">
        <v>55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1370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13421.251096999998</v>
      </c>
      <c r="E6" s="14">
        <v>14130.327739999995</v>
      </c>
      <c r="F6" s="14">
        <v>4494.2021405303421</v>
      </c>
      <c r="G6" s="14">
        <v>2552.7673837503417</v>
      </c>
      <c r="H6" s="14">
        <v>1003.95529822</v>
      </c>
      <c r="I6" s="14">
        <v>937.47945856000024</v>
      </c>
      <c r="J6" s="15">
        <v>0.1806587526292113</v>
      </c>
      <c r="K6" s="15">
        <v>0.25170843503523316</v>
      </c>
      <c r="L6" s="16">
        <v>0.31805363776582463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5779.976122</v>
      </c>
      <c r="E7" s="38">
        <f ca="1">SUM(E8:OFFSET(E6,MATCH("GOBIERNOS REGIONALES",$A$8:$A$50,0),0))</f>
        <v>4645.0371680000007</v>
      </c>
      <c r="F7" s="38">
        <f ca="1">SUM(F8:OFFSET(F6,MATCH("GOBIERNOS REGIONALES",$A$8:$A$50,0),0))</f>
        <v>1051.28009811838</v>
      </c>
      <c r="G7" s="38">
        <f ca="1">SUM(G8:OFFSET(G6,MATCH("GOBIERNOS REGIONALES",$A$8:$A$50,0),0))</f>
        <v>612.86213410837991</v>
      </c>
      <c r="H7" s="38">
        <f ca="1">SUM(H8:OFFSET(H6,MATCH("GOBIERNOS REGIONALES",$A$8:$A$50,0),0))</f>
        <v>265.22832861000018</v>
      </c>
      <c r="I7" s="38">
        <f ca="1">SUM(I8:OFFSET(I6,MATCH("GOBIERNOS REGIONALES",$A$8:$A$50,0),0))</f>
        <v>173.18963539999999</v>
      </c>
      <c r="J7" s="39">
        <f ca="1">IFERROR(G7/E7,0)</f>
        <v>0.13193912383100651</v>
      </c>
      <c r="K7" s="39">
        <f ca="1">IFERROR(SUM(G7,H7)/E7,0)</f>
        <v>0.18903841475534561</v>
      </c>
      <c r="L7" s="40">
        <f ca="1">IFERROR(SUM(G7,H7,I7)/E7,0)</f>
        <v>0.22632329087929051</v>
      </c>
      <c r="M7" s="4"/>
    </row>
    <row r="8" spans="1:13" x14ac:dyDescent="0.25">
      <c r="A8" s="17"/>
      <c r="B8" s="18">
        <v>10</v>
      </c>
      <c r="C8" s="19" t="s">
        <v>110</v>
      </c>
      <c r="D8" s="20">
        <v>5773.3945819999999</v>
      </c>
      <c r="E8" s="21">
        <v>4638.4556280000006</v>
      </c>
      <c r="F8" s="21">
        <f t="shared" ref="F8:F36" si="0">SUM(G8,H8,I8)</f>
        <v>1049.9262637979687</v>
      </c>
      <c r="G8" s="21">
        <v>612.2069400479686</v>
      </c>
      <c r="H8" s="21">
        <v>264.91162826000016</v>
      </c>
      <c r="I8" s="21">
        <v>172.80769548999999</v>
      </c>
      <c r="J8" s="22">
        <f t="shared" ref="J8:J36" si="1">IFERROR(G8/E8,0)</f>
        <v>0.13198508062735068</v>
      </c>
      <c r="K8" s="22">
        <f t="shared" ref="K8:K36" si="2">IFERROR(SUM(G8,H8)/E8,0)</f>
        <v>0.18909711305919355</v>
      </c>
      <c r="L8" s="23">
        <f t="shared" ref="L8:L36" si="3">IFERROR(SUM(G8,H8,I8)/E8,0)</f>
        <v>0.22635255093529344</v>
      </c>
      <c r="M8" s="4"/>
    </row>
    <row r="9" spans="1:13" ht="38.25" x14ac:dyDescent="0.25">
      <c r="A9" s="17"/>
      <c r="B9" s="18">
        <v>117</v>
      </c>
      <c r="C9" s="19" t="s">
        <v>141</v>
      </c>
      <c r="D9" s="20">
        <v>6.5815399999999986</v>
      </c>
      <c r="E9" s="21">
        <v>6.5815400000000004</v>
      </c>
      <c r="F9" s="21">
        <f t="shared" si="0"/>
        <v>1.3538343204113041</v>
      </c>
      <c r="G9" s="21">
        <v>0.65519406041130424</v>
      </c>
      <c r="H9" s="21">
        <v>0.31670035000000002</v>
      </c>
      <c r="I9" s="21">
        <v>0.38193990999999994</v>
      </c>
      <c r="J9" s="22">
        <f t="shared" si="1"/>
        <v>9.955026641353E-2</v>
      </c>
      <c r="K9" s="22">
        <f t="shared" si="2"/>
        <v>0.14766975668480389</v>
      </c>
      <c r="L9" s="23">
        <f t="shared" si="3"/>
        <v>0.20570175375539829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7201.0258270000004</v>
      </c>
      <c r="E10" s="38">
        <f ca="1">SUM(E11:OFFSET(E9,(MATCH("GOBIERNOS LOCALES",$A$8:$A$50,0)-MATCH("GOBIERNOS REGIONALES",$A$8:$A$50,0)),0))</f>
        <v>8364.0615959999977</v>
      </c>
      <c r="F10" s="38">
        <f ca="1">SUM(F11:OFFSET(F9,(MATCH("GOBIERNOS LOCALES",$A$8:$A$50,0)-MATCH("GOBIERNOS REGIONALES",$A$8:$A$50,0)),0))</f>
        <v>3180.4407970356201</v>
      </c>
      <c r="G10" s="38">
        <f ca="1">SUM(G11:OFFSET(G9,(MATCH("GOBIERNOS LOCALES",$A$8:$A$50,0)-MATCH("GOBIERNOS REGIONALES",$A$8:$A$50,0)),0))</f>
        <v>1820.1793118256201</v>
      </c>
      <c r="H10" s="38">
        <f ca="1">SUM(H11:OFFSET(H9,(MATCH("GOBIERNOS LOCALES",$A$8:$A$50,0)-MATCH("GOBIERNOS REGIONALES",$A$8:$A$50,0)),0))</f>
        <v>675.08975626999995</v>
      </c>
      <c r="I10" s="38">
        <f ca="1">SUM(I11:OFFSET(I9,(MATCH("GOBIERNOS LOCALES",$A$8:$A$50,0)-MATCH("GOBIERNOS REGIONALES",$A$8:$A$50,0)),0))</f>
        <v>685.17172893999987</v>
      </c>
      <c r="J10" s="39">
        <f t="shared" ca="1" si="1"/>
        <v>0.2176190707031733</v>
      </c>
      <c r="K10" s="39">
        <f t="shared" ca="1" si="2"/>
        <v>0.29833222047156488</v>
      </c>
      <c r="L10" s="40">
        <f t="shared" ca="1" si="3"/>
        <v>0.38025076220823434</v>
      </c>
      <c r="M10" s="4"/>
    </row>
    <row r="11" spans="1:13" x14ac:dyDescent="0.25">
      <c r="A11" s="17"/>
      <c r="B11" s="18">
        <v>440</v>
      </c>
      <c r="C11" s="19" t="s">
        <v>206</v>
      </c>
      <c r="D11" s="20">
        <v>185.12701699999997</v>
      </c>
      <c r="E11" s="21">
        <v>234.17732899999996</v>
      </c>
      <c r="F11" s="21">
        <f t="shared" si="0"/>
        <v>91.824665949299913</v>
      </c>
      <c r="G11" s="21">
        <v>51.945007919299904</v>
      </c>
      <c r="H11" s="21">
        <v>21.122826329999999</v>
      </c>
      <c r="I11" s="21">
        <v>18.756831699999999</v>
      </c>
      <c r="J11" s="22">
        <f t="shared" si="1"/>
        <v>0.22181911520265019</v>
      </c>
      <c r="K11" s="22">
        <f t="shared" si="2"/>
        <v>0.31201924866646641</v>
      </c>
      <c r="L11" s="23">
        <f t="shared" si="3"/>
        <v>0.39211595051244236</v>
      </c>
      <c r="M11" s="4"/>
    </row>
    <row r="12" spans="1:13" x14ac:dyDescent="0.25">
      <c r="A12" s="17"/>
      <c r="B12" s="18">
        <v>441</v>
      </c>
      <c r="C12" s="19" t="s">
        <v>207</v>
      </c>
      <c r="D12" s="20">
        <v>402.34896000000009</v>
      </c>
      <c r="E12" s="21">
        <v>461.72954800000025</v>
      </c>
      <c r="F12" s="21">
        <f t="shared" si="0"/>
        <v>178.12792262301559</v>
      </c>
      <c r="G12" s="21">
        <v>104.70503899301559</v>
      </c>
      <c r="H12" s="21">
        <v>35.40691000999999</v>
      </c>
      <c r="I12" s="21">
        <v>38.015973620000011</v>
      </c>
      <c r="J12" s="22">
        <f t="shared" si="1"/>
        <v>0.22676703158060729</v>
      </c>
      <c r="K12" s="22">
        <f t="shared" si="2"/>
        <v>0.30345025482972882</v>
      </c>
      <c r="L12" s="23">
        <f t="shared" si="3"/>
        <v>0.38578410975555649</v>
      </c>
      <c r="M12" s="4"/>
    </row>
    <row r="13" spans="1:13" x14ac:dyDescent="0.25">
      <c r="A13" s="17"/>
      <c r="B13" s="18">
        <v>442</v>
      </c>
      <c r="C13" s="19" t="s">
        <v>208</v>
      </c>
      <c r="D13" s="20">
        <v>235.03285000000011</v>
      </c>
      <c r="E13" s="21">
        <v>290.56810400000012</v>
      </c>
      <c r="F13" s="21">
        <f t="shared" si="0"/>
        <v>111.05926176454111</v>
      </c>
      <c r="G13" s="21">
        <v>65.476035434541117</v>
      </c>
      <c r="H13" s="21">
        <v>22.513210579999996</v>
      </c>
      <c r="I13" s="21">
        <v>23.070015749999992</v>
      </c>
      <c r="J13" s="22">
        <f t="shared" si="1"/>
        <v>0.22533800005296209</v>
      </c>
      <c r="K13" s="22">
        <f t="shared" si="2"/>
        <v>0.3028179789979325</v>
      </c>
      <c r="L13" s="23">
        <f t="shared" si="3"/>
        <v>0.38221422184914372</v>
      </c>
      <c r="M13" s="4"/>
    </row>
    <row r="14" spans="1:13" x14ac:dyDescent="0.25">
      <c r="A14" s="17"/>
      <c r="B14" s="18">
        <v>443</v>
      </c>
      <c r="C14" s="19" t="s">
        <v>209</v>
      </c>
      <c r="D14" s="20">
        <v>303.09903999999989</v>
      </c>
      <c r="E14" s="21">
        <v>346.42944499999993</v>
      </c>
      <c r="F14" s="21">
        <f t="shared" si="0"/>
        <v>131.36376980077117</v>
      </c>
      <c r="G14" s="21">
        <v>75.400990100771196</v>
      </c>
      <c r="H14" s="21">
        <v>27.126160129999995</v>
      </c>
      <c r="I14" s="21">
        <v>28.836619569999993</v>
      </c>
      <c r="J14" s="22">
        <f t="shared" si="1"/>
        <v>0.21765179371739377</v>
      </c>
      <c r="K14" s="22">
        <f t="shared" si="2"/>
        <v>0.29595391416792299</v>
      </c>
      <c r="L14" s="23">
        <f t="shared" si="3"/>
        <v>0.37919343086085305</v>
      </c>
      <c r="M14" s="4"/>
    </row>
    <row r="15" spans="1:13" x14ac:dyDescent="0.25">
      <c r="A15" s="17"/>
      <c r="B15" s="18">
        <v>444</v>
      </c>
      <c r="C15" s="19" t="s">
        <v>210</v>
      </c>
      <c r="D15" s="20">
        <v>340.05399999999992</v>
      </c>
      <c r="E15" s="21">
        <v>404.38778599999989</v>
      </c>
      <c r="F15" s="21">
        <f t="shared" si="0"/>
        <v>153.40359194930303</v>
      </c>
      <c r="G15" s="21">
        <v>86.533300459303064</v>
      </c>
      <c r="H15" s="21">
        <v>33.507667009999984</v>
      </c>
      <c r="I15" s="21">
        <v>33.362624479999994</v>
      </c>
      <c r="J15" s="22">
        <f t="shared" si="1"/>
        <v>0.21398593987035772</v>
      </c>
      <c r="K15" s="22">
        <f t="shared" si="2"/>
        <v>0.29684617494679494</v>
      </c>
      <c r="L15" s="23">
        <f t="shared" si="3"/>
        <v>0.3793477381369354</v>
      </c>
      <c r="M15" s="4"/>
    </row>
    <row r="16" spans="1:13" x14ac:dyDescent="0.25">
      <c r="A16" s="17"/>
      <c r="B16" s="18">
        <v>445</v>
      </c>
      <c r="C16" s="19" t="s">
        <v>211</v>
      </c>
      <c r="D16" s="20">
        <v>549.18522400000086</v>
      </c>
      <c r="E16" s="21">
        <v>650.49048700000048</v>
      </c>
      <c r="F16" s="21">
        <f t="shared" si="0"/>
        <v>254.0422271054897</v>
      </c>
      <c r="G16" s="21">
        <v>142.06901612548972</v>
      </c>
      <c r="H16" s="21">
        <v>58.770023929999994</v>
      </c>
      <c r="I16" s="21">
        <v>53.203187050000004</v>
      </c>
      <c r="J16" s="22">
        <f t="shared" si="1"/>
        <v>0.21840291128729392</v>
      </c>
      <c r="K16" s="22">
        <f t="shared" si="2"/>
        <v>0.30875015710335751</v>
      </c>
      <c r="L16" s="23">
        <f t="shared" si="3"/>
        <v>0.39053949624553003</v>
      </c>
      <c r="M16" s="4"/>
    </row>
    <row r="17" spans="1:13" x14ac:dyDescent="0.25">
      <c r="A17" s="17"/>
      <c r="B17" s="18">
        <v>446</v>
      </c>
      <c r="C17" s="19" t="s">
        <v>212</v>
      </c>
      <c r="D17" s="20">
        <v>414.0707109999999</v>
      </c>
      <c r="E17" s="21">
        <v>497.69033899999977</v>
      </c>
      <c r="F17" s="21">
        <f t="shared" si="0"/>
        <v>189.4432120549119</v>
      </c>
      <c r="G17" s="21">
        <v>105.12797239491192</v>
      </c>
      <c r="H17" s="21">
        <v>41.105919469999968</v>
      </c>
      <c r="I17" s="21">
        <v>43.209320189999993</v>
      </c>
      <c r="J17" s="22">
        <f t="shared" si="1"/>
        <v>0.21123169199173861</v>
      </c>
      <c r="K17" s="22">
        <f t="shared" si="2"/>
        <v>0.29382505627643291</v>
      </c>
      <c r="L17" s="23">
        <f t="shared" si="3"/>
        <v>0.38064474475344795</v>
      </c>
      <c r="M17" s="4"/>
    </row>
    <row r="18" spans="1:13" x14ac:dyDescent="0.25">
      <c r="A18" s="17"/>
      <c r="B18" s="18">
        <v>447</v>
      </c>
      <c r="C18" s="19" t="s">
        <v>213</v>
      </c>
      <c r="D18" s="20">
        <v>251.42984699999994</v>
      </c>
      <c r="E18" s="21">
        <v>278.981605</v>
      </c>
      <c r="F18" s="21">
        <f t="shared" si="0"/>
        <v>106.35617110299141</v>
      </c>
      <c r="G18" s="21">
        <v>65.368286502991396</v>
      </c>
      <c r="H18" s="21">
        <v>17.135203030000007</v>
      </c>
      <c r="I18" s="21">
        <v>23.852681570000001</v>
      </c>
      <c r="J18" s="22">
        <f t="shared" si="1"/>
        <v>0.23431038223108436</v>
      </c>
      <c r="K18" s="22">
        <f t="shared" si="2"/>
        <v>0.29573093011989593</v>
      </c>
      <c r="L18" s="23">
        <f t="shared" si="3"/>
        <v>0.38123004956900802</v>
      </c>
      <c r="M18" s="4"/>
    </row>
    <row r="19" spans="1:13" x14ac:dyDescent="0.25">
      <c r="A19" s="17"/>
      <c r="B19" s="18">
        <v>448</v>
      </c>
      <c r="C19" s="19" t="s">
        <v>214</v>
      </c>
      <c r="D19" s="20">
        <v>274.33573699999999</v>
      </c>
      <c r="E19" s="21">
        <v>314.52517499999948</v>
      </c>
      <c r="F19" s="21">
        <f t="shared" si="0"/>
        <v>122.3282011149022</v>
      </c>
      <c r="G19" s="21">
        <v>68.912703334902233</v>
      </c>
      <c r="H19" s="21">
        <v>27.425597829999976</v>
      </c>
      <c r="I19" s="21">
        <v>25.989899949999998</v>
      </c>
      <c r="J19" s="22">
        <f t="shared" si="1"/>
        <v>0.21910075508233115</v>
      </c>
      <c r="K19" s="22">
        <f t="shared" si="2"/>
        <v>0.30629758385764311</v>
      </c>
      <c r="L19" s="23">
        <f t="shared" si="3"/>
        <v>0.38892976091628406</v>
      </c>
      <c r="M19" s="4"/>
    </row>
    <row r="20" spans="1:13" x14ac:dyDescent="0.25">
      <c r="A20" s="17"/>
      <c r="B20" s="18">
        <v>449</v>
      </c>
      <c r="C20" s="19" t="s">
        <v>215</v>
      </c>
      <c r="D20" s="20">
        <v>228.50690700000004</v>
      </c>
      <c r="E20" s="21">
        <v>257.76839399999989</v>
      </c>
      <c r="F20" s="21">
        <f t="shared" si="0"/>
        <v>91.328423804238952</v>
      </c>
      <c r="G20" s="21">
        <v>55.432829094238969</v>
      </c>
      <c r="H20" s="21">
        <v>19.014744839999999</v>
      </c>
      <c r="I20" s="21">
        <v>16.880849869999999</v>
      </c>
      <c r="J20" s="22">
        <f t="shared" si="1"/>
        <v>0.21504897568721709</v>
      </c>
      <c r="K20" s="22">
        <f t="shared" si="2"/>
        <v>0.28881575735091475</v>
      </c>
      <c r="L20" s="23">
        <f t="shared" si="3"/>
        <v>0.35430419682965086</v>
      </c>
      <c r="M20" s="4"/>
    </row>
    <row r="21" spans="1:13" x14ac:dyDescent="0.25">
      <c r="A21" s="17"/>
      <c r="B21" s="18">
        <v>450</v>
      </c>
      <c r="C21" s="19" t="s">
        <v>216</v>
      </c>
      <c r="D21" s="20">
        <v>384.24491799999993</v>
      </c>
      <c r="E21" s="21">
        <v>430.37152999999995</v>
      </c>
      <c r="F21" s="21">
        <f t="shared" si="0"/>
        <v>169.30136987978858</v>
      </c>
      <c r="G21" s="21">
        <v>98.91791709978861</v>
      </c>
      <c r="H21" s="21">
        <v>34.635331840000006</v>
      </c>
      <c r="I21" s="21">
        <v>35.748120939999986</v>
      </c>
      <c r="J21" s="22">
        <f t="shared" si="1"/>
        <v>0.22984307790942543</v>
      </c>
      <c r="K21" s="22">
        <f t="shared" si="2"/>
        <v>0.31032082661180821</v>
      </c>
      <c r="L21" s="23">
        <f t="shared" si="3"/>
        <v>0.3933842228824676</v>
      </c>
      <c r="M21" s="4"/>
    </row>
    <row r="22" spans="1:13" x14ac:dyDescent="0.25">
      <c r="A22" s="17"/>
      <c r="B22" s="18">
        <v>451</v>
      </c>
      <c r="C22" s="19" t="s">
        <v>217</v>
      </c>
      <c r="D22" s="20">
        <v>484.11913700000008</v>
      </c>
      <c r="E22" s="21">
        <v>564.79961200000014</v>
      </c>
      <c r="F22" s="21">
        <f t="shared" si="0"/>
        <v>207.19983215947269</v>
      </c>
      <c r="G22" s="21">
        <v>119.03432425947267</v>
      </c>
      <c r="H22" s="21">
        <v>43.578359899999988</v>
      </c>
      <c r="I22" s="21">
        <v>44.587148000000028</v>
      </c>
      <c r="J22" s="22">
        <f t="shared" si="1"/>
        <v>0.21075496818767758</v>
      </c>
      <c r="K22" s="22">
        <f t="shared" si="2"/>
        <v>0.28791217398972402</v>
      </c>
      <c r="L22" s="23">
        <f t="shared" si="3"/>
        <v>0.36685547892952985</v>
      </c>
      <c r="M22" s="4"/>
    </row>
    <row r="23" spans="1:13" x14ac:dyDescent="0.25">
      <c r="A23" s="17"/>
      <c r="B23" s="18">
        <v>452</v>
      </c>
      <c r="C23" s="19" t="s">
        <v>218</v>
      </c>
      <c r="D23" s="20">
        <v>281.42828299999996</v>
      </c>
      <c r="E23" s="21">
        <v>345.65878299999997</v>
      </c>
      <c r="F23" s="21">
        <f t="shared" si="0"/>
        <v>127.91502000316274</v>
      </c>
      <c r="G23" s="21">
        <v>68.288256293162704</v>
      </c>
      <c r="H23" s="21">
        <v>29.525971000000009</v>
      </c>
      <c r="I23" s="21">
        <v>30.100792710000015</v>
      </c>
      <c r="J23" s="22">
        <f t="shared" si="1"/>
        <v>0.19755973130635801</v>
      </c>
      <c r="K23" s="22">
        <f t="shared" si="2"/>
        <v>0.2829791462095228</v>
      </c>
      <c r="L23" s="23">
        <f t="shared" si="3"/>
        <v>0.37006153552060256</v>
      </c>
      <c r="M23" s="4"/>
    </row>
    <row r="24" spans="1:13" x14ac:dyDescent="0.25">
      <c r="A24" s="17"/>
      <c r="B24" s="18">
        <v>453</v>
      </c>
      <c r="C24" s="19" t="s">
        <v>219</v>
      </c>
      <c r="D24" s="20">
        <v>456.651904</v>
      </c>
      <c r="E24" s="21">
        <v>491.91120399999971</v>
      </c>
      <c r="F24" s="21">
        <f t="shared" si="0"/>
        <v>193.92009581160568</v>
      </c>
      <c r="G24" s="21">
        <v>115.57217636160567</v>
      </c>
      <c r="H24" s="21">
        <v>39.99836444999999</v>
      </c>
      <c r="I24" s="21">
        <v>38.349554999999995</v>
      </c>
      <c r="J24" s="22">
        <f t="shared" si="1"/>
        <v>0.23494520031628663</v>
      </c>
      <c r="K24" s="22">
        <f t="shared" si="2"/>
        <v>0.31625736422869882</v>
      </c>
      <c r="L24" s="23">
        <f t="shared" si="3"/>
        <v>0.39421768448194522</v>
      </c>
      <c r="M24" s="4"/>
    </row>
    <row r="25" spans="1:13" x14ac:dyDescent="0.25">
      <c r="A25" s="17"/>
      <c r="B25" s="18">
        <v>454</v>
      </c>
      <c r="C25" s="19" t="s">
        <v>220</v>
      </c>
      <c r="D25" s="20">
        <v>74.15651800000002</v>
      </c>
      <c r="E25" s="21">
        <v>88.748963999999972</v>
      </c>
      <c r="F25" s="21">
        <f t="shared" si="0"/>
        <v>23.41966353249321</v>
      </c>
      <c r="G25" s="21">
        <v>13.119770772493212</v>
      </c>
      <c r="H25" s="21">
        <v>4.9893164599999986</v>
      </c>
      <c r="I25" s="21">
        <v>5.310576300000001</v>
      </c>
      <c r="J25" s="22">
        <f t="shared" si="1"/>
        <v>0.14783012872683465</v>
      </c>
      <c r="K25" s="22">
        <f t="shared" si="2"/>
        <v>0.20404843523010832</v>
      </c>
      <c r="L25" s="23">
        <f t="shared" si="3"/>
        <v>0.26388661317210665</v>
      </c>
      <c r="M25" s="4"/>
    </row>
    <row r="26" spans="1:13" x14ac:dyDescent="0.25">
      <c r="A26" s="17"/>
      <c r="B26" s="18">
        <v>455</v>
      </c>
      <c r="C26" s="19" t="s">
        <v>221</v>
      </c>
      <c r="D26" s="20">
        <v>91.437480999999991</v>
      </c>
      <c r="E26" s="21">
        <v>104.08985699999997</v>
      </c>
      <c r="F26" s="21">
        <f t="shared" si="0"/>
        <v>36.39616496192005</v>
      </c>
      <c r="G26" s="21">
        <v>19.986544451920054</v>
      </c>
      <c r="H26" s="21">
        <v>8.0092382299999993</v>
      </c>
      <c r="I26" s="21">
        <v>8.4003822799999988</v>
      </c>
      <c r="J26" s="22">
        <f t="shared" si="1"/>
        <v>0.19201241146791143</v>
      </c>
      <c r="K26" s="22">
        <f t="shared" si="2"/>
        <v>0.26895783593900091</v>
      </c>
      <c r="L26" s="23">
        <f t="shared" si="3"/>
        <v>0.34966101415549128</v>
      </c>
      <c r="M26" s="4"/>
    </row>
    <row r="27" spans="1:13" x14ac:dyDescent="0.25">
      <c r="A27" s="17"/>
      <c r="B27" s="18">
        <v>456</v>
      </c>
      <c r="C27" s="19" t="s">
        <v>222</v>
      </c>
      <c r="D27" s="20">
        <v>125.24497000000004</v>
      </c>
      <c r="E27" s="21">
        <v>148.89779599999991</v>
      </c>
      <c r="F27" s="21">
        <f t="shared" si="0"/>
        <v>54.326743847825199</v>
      </c>
      <c r="G27" s="21">
        <v>29.546112187825202</v>
      </c>
      <c r="H27" s="21">
        <v>11.30825536</v>
      </c>
      <c r="I27" s="21">
        <v>13.472376299999997</v>
      </c>
      <c r="J27" s="22">
        <f t="shared" si="1"/>
        <v>0.19843216610019679</v>
      </c>
      <c r="K27" s="22">
        <f t="shared" si="2"/>
        <v>0.27437859152613131</v>
      </c>
      <c r="L27" s="23">
        <f t="shared" si="3"/>
        <v>0.36485928809735524</v>
      </c>
      <c r="M27" s="4"/>
    </row>
    <row r="28" spans="1:13" x14ac:dyDescent="0.25">
      <c r="A28" s="17"/>
      <c r="B28" s="18">
        <v>457</v>
      </c>
      <c r="C28" s="19" t="s">
        <v>223</v>
      </c>
      <c r="D28" s="20">
        <v>461.50356499999987</v>
      </c>
      <c r="E28" s="21">
        <v>555.75999899999942</v>
      </c>
      <c r="F28" s="21">
        <f t="shared" si="0"/>
        <v>203.48033642305677</v>
      </c>
      <c r="G28" s="21">
        <v>114.29272250305674</v>
      </c>
      <c r="H28" s="21">
        <v>43.206892510000017</v>
      </c>
      <c r="I28" s="21">
        <v>45.980721409999994</v>
      </c>
      <c r="J28" s="22">
        <f t="shared" si="1"/>
        <v>0.20565122122626328</v>
      </c>
      <c r="K28" s="22">
        <f t="shared" si="2"/>
        <v>0.28339501816692808</v>
      </c>
      <c r="L28" s="23">
        <f t="shared" si="3"/>
        <v>0.36612987042821876</v>
      </c>
      <c r="M28" s="4"/>
    </row>
    <row r="29" spans="1:13" x14ac:dyDescent="0.25">
      <c r="A29" s="17"/>
      <c r="B29" s="18">
        <v>458</v>
      </c>
      <c r="C29" s="19" t="s">
        <v>224</v>
      </c>
      <c r="D29" s="20">
        <v>496.22700199999969</v>
      </c>
      <c r="E29" s="21">
        <v>584.65789900000027</v>
      </c>
      <c r="F29" s="21">
        <f t="shared" si="0"/>
        <v>228.17320121050972</v>
      </c>
      <c r="G29" s="21">
        <v>131.73451308050971</v>
      </c>
      <c r="H29" s="21">
        <v>48.819419630000006</v>
      </c>
      <c r="I29" s="21">
        <v>47.61926849999999</v>
      </c>
      <c r="J29" s="22">
        <f t="shared" si="1"/>
        <v>0.22531896568203152</v>
      </c>
      <c r="K29" s="22">
        <f t="shared" si="2"/>
        <v>0.30881979533557902</v>
      </c>
      <c r="L29" s="23">
        <f t="shared" si="3"/>
        <v>0.39026788417770031</v>
      </c>
      <c r="M29" s="4"/>
    </row>
    <row r="30" spans="1:13" x14ac:dyDescent="0.25">
      <c r="A30" s="17"/>
      <c r="B30" s="18">
        <v>459</v>
      </c>
      <c r="C30" s="19" t="s">
        <v>225</v>
      </c>
      <c r="D30" s="20">
        <v>285.42157300000014</v>
      </c>
      <c r="E30" s="21">
        <v>340.46572500000019</v>
      </c>
      <c r="F30" s="21">
        <f t="shared" si="0"/>
        <v>126.42270674281396</v>
      </c>
      <c r="G30" s="21">
        <v>69.301574782813987</v>
      </c>
      <c r="H30" s="21">
        <v>30.260499169999981</v>
      </c>
      <c r="I30" s="21">
        <v>26.86063279</v>
      </c>
      <c r="J30" s="22">
        <f t="shared" si="1"/>
        <v>0.20354934342602019</v>
      </c>
      <c r="K30" s="22">
        <f t="shared" si="2"/>
        <v>0.29242906595902979</v>
      </c>
      <c r="L30" s="23">
        <f t="shared" si="3"/>
        <v>0.37132286001127979</v>
      </c>
      <c r="M30" s="4"/>
    </row>
    <row r="31" spans="1:13" x14ac:dyDescent="0.25">
      <c r="A31" s="17"/>
      <c r="B31" s="18">
        <v>460</v>
      </c>
      <c r="C31" s="19" t="s">
        <v>226</v>
      </c>
      <c r="D31" s="20">
        <v>98.122090999999983</v>
      </c>
      <c r="E31" s="21">
        <v>110.22441500000001</v>
      </c>
      <c r="F31" s="21">
        <f t="shared" si="0"/>
        <v>44.723620648289781</v>
      </c>
      <c r="G31" s="21">
        <v>26.69930985828978</v>
      </c>
      <c r="H31" s="21">
        <v>9.0447508899999995</v>
      </c>
      <c r="I31" s="21">
        <v>8.9795598999999982</v>
      </c>
      <c r="J31" s="22">
        <f t="shared" si="1"/>
        <v>0.24222682296195247</v>
      </c>
      <c r="K31" s="22">
        <f t="shared" si="2"/>
        <v>0.32428442236041605</v>
      </c>
      <c r="L31" s="23">
        <f t="shared" si="3"/>
        <v>0.4057505830109398</v>
      </c>
      <c r="M31" s="4"/>
    </row>
    <row r="32" spans="1:13" x14ac:dyDescent="0.25">
      <c r="A32" s="17"/>
      <c r="B32" s="18">
        <v>461</v>
      </c>
      <c r="C32" s="19" t="s">
        <v>227</v>
      </c>
      <c r="D32" s="20">
        <v>102.56382100000005</v>
      </c>
      <c r="E32" s="21">
        <v>112.70177300000002</v>
      </c>
      <c r="F32" s="21">
        <f t="shared" si="0"/>
        <v>42.405035031405973</v>
      </c>
      <c r="G32" s="21">
        <v>24.245900431405971</v>
      </c>
      <c r="H32" s="21">
        <v>9.1334152900000021</v>
      </c>
      <c r="I32" s="21">
        <v>9.0257193100000013</v>
      </c>
      <c r="J32" s="22">
        <f t="shared" si="1"/>
        <v>0.21513326530724558</v>
      </c>
      <c r="K32" s="22">
        <f t="shared" si="2"/>
        <v>0.2961738296823952</v>
      </c>
      <c r="L32" s="23">
        <f t="shared" si="3"/>
        <v>0.37625881033305453</v>
      </c>
      <c r="M32" s="4"/>
    </row>
    <row r="33" spans="1:13" x14ac:dyDescent="0.25">
      <c r="A33" s="17"/>
      <c r="B33" s="18">
        <v>462</v>
      </c>
      <c r="C33" s="19" t="s">
        <v>228</v>
      </c>
      <c r="D33" s="20">
        <v>193.65775799999997</v>
      </c>
      <c r="E33" s="21">
        <v>217.96785500000001</v>
      </c>
      <c r="F33" s="21">
        <f t="shared" si="0"/>
        <v>78.142508935303795</v>
      </c>
      <c r="G33" s="21">
        <v>42.995372845303791</v>
      </c>
      <c r="H33" s="21">
        <v>15.911300929999999</v>
      </c>
      <c r="I33" s="21">
        <v>19.235835160000001</v>
      </c>
      <c r="J33" s="22">
        <f t="shared" si="1"/>
        <v>0.19725556708948569</v>
      </c>
      <c r="K33" s="22">
        <f t="shared" si="2"/>
        <v>0.27025394994736168</v>
      </c>
      <c r="L33" s="23">
        <f t="shared" si="3"/>
        <v>0.35850473885382683</v>
      </c>
      <c r="M33" s="4"/>
    </row>
    <row r="34" spans="1:13" x14ac:dyDescent="0.25">
      <c r="A34" s="17"/>
      <c r="B34" s="18">
        <v>463</v>
      </c>
      <c r="C34" s="19" t="s">
        <v>229</v>
      </c>
      <c r="D34" s="20">
        <v>308.70943399999999</v>
      </c>
      <c r="E34" s="21">
        <v>338.79769199999987</v>
      </c>
      <c r="F34" s="21">
        <f t="shared" si="0"/>
        <v>137.25645244855642</v>
      </c>
      <c r="G34" s="21">
        <v>79.417654088556446</v>
      </c>
      <c r="H34" s="21">
        <v>27.570877769999989</v>
      </c>
      <c r="I34" s="21">
        <v>30.267920589999999</v>
      </c>
      <c r="J34" s="22">
        <f t="shared" si="1"/>
        <v>0.23441025710575525</v>
      </c>
      <c r="K34" s="22">
        <f t="shared" si="2"/>
        <v>0.31578884503899296</v>
      </c>
      <c r="L34" s="23">
        <f t="shared" si="3"/>
        <v>0.40512806223177122</v>
      </c>
      <c r="M34" s="4"/>
    </row>
    <row r="35" spans="1:13" x14ac:dyDescent="0.25">
      <c r="A35" s="17"/>
      <c r="B35" s="18">
        <v>464</v>
      </c>
      <c r="C35" s="19" t="s">
        <v>230</v>
      </c>
      <c r="D35" s="20">
        <v>174.34707900000001</v>
      </c>
      <c r="E35" s="21">
        <v>192.26028000000005</v>
      </c>
      <c r="F35" s="21">
        <f t="shared" si="0"/>
        <v>78.080598129950531</v>
      </c>
      <c r="G35" s="21">
        <v>46.055982449950534</v>
      </c>
      <c r="H35" s="21">
        <v>15.969499680000002</v>
      </c>
      <c r="I35" s="21">
        <v>16.055115999999998</v>
      </c>
      <c r="J35" s="22">
        <f t="shared" si="1"/>
        <v>0.23955016839645984</v>
      </c>
      <c r="K35" s="22">
        <f t="shared" si="2"/>
        <v>0.32261204513979963</v>
      </c>
      <c r="L35" s="23">
        <f t="shared" si="3"/>
        <v>0.40611923653679538</v>
      </c>
      <c r="M35" s="4"/>
    </row>
    <row r="36" spans="1:13" ht="15.75" thickBot="1" x14ac:dyDescent="0.3">
      <c r="A36" s="41" t="s">
        <v>232</v>
      </c>
      <c r="B36" s="58"/>
      <c r="C36" s="43"/>
      <c r="D36" s="44">
        <v>440.24914799999851</v>
      </c>
      <c r="E36" s="45">
        <v>1121.2289759999994</v>
      </c>
      <c r="F36" s="45">
        <f t="shared" si="0"/>
        <v>262.48124537634163</v>
      </c>
      <c r="G36" s="45">
        <v>119.72593781634168</v>
      </c>
      <c r="H36" s="45">
        <v>63.637213339999995</v>
      </c>
      <c r="I36" s="45">
        <v>79.118094219999975</v>
      </c>
      <c r="J36" s="46">
        <f t="shared" si="1"/>
        <v>0.10678098798647329</v>
      </c>
      <c r="K36" s="46">
        <f t="shared" si="2"/>
        <v>0.16353764938406459</v>
      </c>
      <c r="L36" s="47">
        <f t="shared" si="3"/>
        <v>0.23410137536112138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90</v>
      </c>
      <c r="B1" s="51" t="s">
        <v>55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1371</v>
      </c>
      <c r="N2" s="72" t="s">
        <v>1428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13421.251096999998</v>
      </c>
      <c r="E6" s="14">
        <f ca="1">SUM(E7:OFFSET(E7,50,0))</f>
        <v>14130.327739999995</v>
      </c>
      <c r="F6" s="14">
        <f ca="1">SUM(F7:OFFSET(F7,50,0))</f>
        <v>4494.2021405303421</v>
      </c>
      <c r="G6" s="14">
        <f ca="1">SUM(G7:OFFSET(G7,50,0))</f>
        <v>2552.7673837503417</v>
      </c>
      <c r="H6" s="14">
        <f ca="1">SUM(H7:OFFSET(H7,50,0))</f>
        <v>1003.95529822</v>
      </c>
      <c r="I6" s="14">
        <f ca="1">SUM(I7:OFFSET(I7,50,0))</f>
        <v>937.47945856000024</v>
      </c>
      <c r="J6" s="15">
        <f ca="1">IFERROR(G6/E6,0)</f>
        <v>0.1806587526292113</v>
      </c>
      <c r="K6" s="15">
        <f ca="1">IFERROR(SUM(G6,H6)/E6,0)</f>
        <v>0.25170843503523316</v>
      </c>
      <c r="L6" s="16">
        <f ca="1">IFERROR(SUM(G6,H6,I6)/E6,0)</f>
        <v>0.31805363776582463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262.2189249999999</v>
      </c>
      <c r="E7" s="21">
        <v>381.61393800000002</v>
      </c>
      <c r="F7" s="21">
        <f t="shared" ref="F7:F31" si="0">SUM(G7,H7,I7)</f>
        <v>105.59782962498939</v>
      </c>
      <c r="G7" s="21">
        <v>60.955983224989403</v>
      </c>
      <c r="H7" s="21">
        <v>24.705265879999999</v>
      </c>
      <c r="I7" s="21">
        <v>19.936580519999996</v>
      </c>
      <c r="J7" s="22">
        <f t="shared" ref="J7:J31" si="1">IFERROR(G7/E7,0)</f>
        <v>0.15973206729411807</v>
      </c>
      <c r="K7" s="22">
        <f t="shared" ref="K7:K31" si="2">IFERROR(SUM(G7,H7)/E7,0)</f>
        <v>0.22447096548394255</v>
      </c>
      <c r="L7" s="23">
        <f t="shared" ref="L7:L31" si="3">IFERROR(SUM(G7,H7,I7)/E7,0)</f>
        <v>0.27671376516910495</v>
      </c>
      <c r="M7" s="4"/>
      <c r="N7" t="s">
        <v>271</v>
      </c>
      <c r="O7" s="5">
        <v>47.588772499815747</v>
      </c>
      <c r="P7" s="71">
        <v>0.41807682283618702</v>
      </c>
    </row>
    <row r="8" spans="1:16" x14ac:dyDescent="0.25">
      <c r="A8" s="17"/>
      <c r="B8" s="55">
        <v>2</v>
      </c>
      <c r="C8" s="19" t="s">
        <v>250</v>
      </c>
      <c r="D8" s="20">
        <v>518.40876000000048</v>
      </c>
      <c r="E8" s="21">
        <v>498.76309300000014</v>
      </c>
      <c r="F8" s="21">
        <f t="shared" si="0"/>
        <v>198.43409957594179</v>
      </c>
      <c r="G8" s="21">
        <v>115.11608712594182</v>
      </c>
      <c r="H8" s="21">
        <v>42.638499750000008</v>
      </c>
      <c r="I8" s="21">
        <v>40.679512699999961</v>
      </c>
      <c r="J8" s="22">
        <f t="shared" si="1"/>
        <v>0.23080313828662094</v>
      </c>
      <c r="K8" s="22">
        <f t="shared" si="2"/>
        <v>0.31629162039048819</v>
      </c>
      <c r="L8" s="23">
        <f t="shared" si="3"/>
        <v>0.397852412018669</v>
      </c>
      <c r="M8" s="4"/>
      <c r="N8" t="s">
        <v>255</v>
      </c>
      <c r="O8" s="5">
        <v>83.631068613051127</v>
      </c>
      <c r="P8" s="71">
        <v>0.41500027442889087</v>
      </c>
    </row>
    <row r="9" spans="1:16" x14ac:dyDescent="0.25">
      <c r="A9" s="17"/>
      <c r="B9" s="55">
        <v>3</v>
      </c>
      <c r="C9" s="19" t="s">
        <v>251</v>
      </c>
      <c r="D9" s="20">
        <v>374.96662499999996</v>
      </c>
      <c r="E9" s="21">
        <v>417.21817700000003</v>
      </c>
      <c r="F9" s="21">
        <f t="shared" si="0"/>
        <v>126.69599097233633</v>
      </c>
      <c r="G9" s="21">
        <v>71.977001842336321</v>
      </c>
      <c r="H9" s="21">
        <v>28.489995380000007</v>
      </c>
      <c r="I9" s="21">
        <v>26.228993749999997</v>
      </c>
      <c r="J9" s="22">
        <f t="shared" si="1"/>
        <v>0.17251645736023702</v>
      </c>
      <c r="K9" s="22">
        <f t="shared" si="2"/>
        <v>0.24080206175278007</v>
      </c>
      <c r="L9" s="23">
        <f t="shared" si="3"/>
        <v>0.30366843526171755</v>
      </c>
      <c r="M9" s="4"/>
      <c r="N9" t="s">
        <v>250</v>
      </c>
      <c r="O9" s="5">
        <v>198.43409957594179</v>
      </c>
      <c r="P9" s="71">
        <v>0.397852412018669</v>
      </c>
    </row>
    <row r="10" spans="1:16" x14ac:dyDescent="0.25">
      <c r="A10" s="17"/>
      <c r="B10" s="55">
        <v>4</v>
      </c>
      <c r="C10" s="19" t="s">
        <v>252</v>
      </c>
      <c r="D10" s="20">
        <v>401.71434600000026</v>
      </c>
      <c r="E10" s="21">
        <v>416.81437199999999</v>
      </c>
      <c r="F10" s="21">
        <f t="shared" si="0"/>
        <v>153.82478608904739</v>
      </c>
      <c r="G10" s="21">
        <v>87.895702789047391</v>
      </c>
      <c r="H10" s="21">
        <v>33.857012400000009</v>
      </c>
      <c r="I10" s="21">
        <v>32.072070899999993</v>
      </c>
      <c r="J10" s="22">
        <f t="shared" si="1"/>
        <v>0.21087493304824767</v>
      </c>
      <c r="K10" s="22">
        <f t="shared" si="2"/>
        <v>0.29210296805467972</v>
      </c>
      <c r="L10" s="23">
        <f t="shared" si="3"/>
        <v>0.36904866152035515</v>
      </c>
      <c r="M10" s="4"/>
      <c r="N10" t="s">
        <v>264</v>
      </c>
      <c r="O10" s="5">
        <v>217.52035454814052</v>
      </c>
      <c r="P10" s="71">
        <v>0.39651171058777834</v>
      </c>
    </row>
    <row r="11" spans="1:16" x14ac:dyDescent="0.25">
      <c r="A11" s="17"/>
      <c r="B11" s="55">
        <v>5</v>
      </c>
      <c r="C11" s="19" t="s">
        <v>253</v>
      </c>
      <c r="D11" s="20">
        <v>619.67478800000015</v>
      </c>
      <c r="E11" s="21">
        <v>506.49250899999987</v>
      </c>
      <c r="F11" s="21">
        <f t="shared" si="0"/>
        <v>195.57111786574879</v>
      </c>
      <c r="G11" s="21">
        <v>110.53765571574877</v>
      </c>
      <c r="H11" s="21">
        <v>43.250623979999993</v>
      </c>
      <c r="I11" s="21">
        <v>41.782838170000012</v>
      </c>
      <c r="J11" s="22">
        <f t="shared" si="1"/>
        <v>0.2182414423739262</v>
      </c>
      <c r="K11" s="22">
        <f t="shared" si="2"/>
        <v>0.30363386814818383</v>
      </c>
      <c r="L11" s="23">
        <f t="shared" si="3"/>
        <v>0.38612835212879493</v>
      </c>
      <c r="M11" s="4"/>
      <c r="N11" t="s">
        <v>254</v>
      </c>
      <c r="O11" s="5">
        <v>307.62310639712535</v>
      </c>
      <c r="P11" s="71">
        <v>0.39142148110253294</v>
      </c>
    </row>
    <row r="12" spans="1:16" x14ac:dyDescent="0.25">
      <c r="A12" s="17"/>
      <c r="B12" s="55">
        <v>6</v>
      </c>
      <c r="C12" s="19" t="s">
        <v>254</v>
      </c>
      <c r="D12" s="20">
        <v>808.92842999999948</v>
      </c>
      <c r="E12" s="21">
        <v>785.91268299999967</v>
      </c>
      <c r="F12" s="21">
        <f t="shared" si="0"/>
        <v>307.62310639712535</v>
      </c>
      <c r="G12" s="21">
        <v>165.31987687712535</v>
      </c>
      <c r="H12" s="21">
        <v>77.912190869999989</v>
      </c>
      <c r="I12" s="21">
        <v>64.391038650000027</v>
      </c>
      <c r="J12" s="22">
        <f t="shared" si="1"/>
        <v>0.21035400045468591</v>
      </c>
      <c r="K12" s="22">
        <f t="shared" si="2"/>
        <v>0.30948993826980326</v>
      </c>
      <c r="L12" s="23">
        <f t="shared" si="3"/>
        <v>0.39142148110253294</v>
      </c>
      <c r="M12" s="4"/>
      <c r="N12" t="s">
        <v>272</v>
      </c>
      <c r="O12" s="5">
        <v>47.069121788430202</v>
      </c>
      <c r="P12" s="71">
        <v>0.39086075753309063</v>
      </c>
    </row>
    <row r="13" spans="1:16" x14ac:dyDescent="0.25">
      <c r="A13" s="17"/>
      <c r="B13" s="55">
        <v>7</v>
      </c>
      <c r="C13" s="19" t="s">
        <v>255</v>
      </c>
      <c r="D13" s="20">
        <v>215.04554399999998</v>
      </c>
      <c r="E13" s="21">
        <v>201.52051399999996</v>
      </c>
      <c r="F13" s="21">
        <f t="shared" si="0"/>
        <v>83.631068613051127</v>
      </c>
      <c r="G13" s="21">
        <v>49.15942750305112</v>
      </c>
      <c r="H13" s="21">
        <v>18.30508068</v>
      </c>
      <c r="I13" s="21">
        <v>16.166560430000001</v>
      </c>
      <c r="J13" s="22">
        <f t="shared" si="1"/>
        <v>0.24394254722400682</v>
      </c>
      <c r="K13" s="22">
        <f t="shared" si="2"/>
        <v>0.33477737250636003</v>
      </c>
      <c r="L13" s="23">
        <f t="shared" si="3"/>
        <v>0.41500027442889087</v>
      </c>
      <c r="M13" s="4"/>
      <c r="N13" t="s">
        <v>261</v>
      </c>
      <c r="O13" s="5">
        <v>258.38878567156576</v>
      </c>
      <c r="P13" s="71">
        <v>0.38827325656624456</v>
      </c>
    </row>
    <row r="14" spans="1:16" x14ac:dyDescent="0.25">
      <c r="A14" s="17"/>
      <c r="B14" s="55">
        <v>8</v>
      </c>
      <c r="C14" s="19" t="s">
        <v>256</v>
      </c>
      <c r="D14" s="20">
        <v>761.81571199999962</v>
      </c>
      <c r="E14" s="21">
        <v>706.16937499999972</v>
      </c>
      <c r="F14" s="21">
        <f t="shared" si="0"/>
        <v>235.18854133542038</v>
      </c>
      <c r="G14" s="21">
        <v>122.90690681542037</v>
      </c>
      <c r="H14" s="21">
        <v>58.969737870000003</v>
      </c>
      <c r="I14" s="21">
        <v>53.311896650000008</v>
      </c>
      <c r="J14" s="22">
        <f t="shared" si="1"/>
        <v>0.17404734779870681</v>
      </c>
      <c r="K14" s="22">
        <f t="shared" si="2"/>
        <v>0.25755385481764975</v>
      </c>
      <c r="L14" s="23">
        <f t="shared" si="3"/>
        <v>0.33304834457798527</v>
      </c>
      <c r="M14" s="4"/>
      <c r="N14" t="s">
        <v>269</v>
      </c>
      <c r="O14" s="5">
        <v>258.56446044690784</v>
      </c>
      <c r="P14" s="71">
        <v>0.38650754156453243</v>
      </c>
    </row>
    <row r="15" spans="1:16" x14ac:dyDescent="0.25">
      <c r="A15" s="17"/>
      <c r="B15" s="55">
        <v>9</v>
      </c>
      <c r="C15" s="19" t="s">
        <v>257</v>
      </c>
      <c r="D15" s="20">
        <v>374.71506200000005</v>
      </c>
      <c r="E15" s="21">
        <v>477.10049399999957</v>
      </c>
      <c r="F15" s="21">
        <f t="shared" si="0"/>
        <v>127.66171907481578</v>
      </c>
      <c r="G15" s="21">
        <v>74.410169324815797</v>
      </c>
      <c r="H15" s="21">
        <v>26.236763509999982</v>
      </c>
      <c r="I15" s="21">
        <v>27.014786239999999</v>
      </c>
      <c r="J15" s="22">
        <f t="shared" si="1"/>
        <v>0.15596330387537991</v>
      </c>
      <c r="K15" s="22">
        <f t="shared" si="2"/>
        <v>0.21095541526480974</v>
      </c>
      <c r="L15" s="23">
        <f t="shared" si="3"/>
        <v>0.26757825799865109</v>
      </c>
      <c r="M15" s="4"/>
      <c r="N15" t="s">
        <v>253</v>
      </c>
      <c r="O15" s="5">
        <v>195.57111786574879</v>
      </c>
      <c r="P15" s="71">
        <v>0.38612835212879493</v>
      </c>
    </row>
    <row r="16" spans="1:16" x14ac:dyDescent="0.25">
      <c r="A16" s="17"/>
      <c r="B16" s="55">
        <v>10</v>
      </c>
      <c r="C16" s="19" t="s">
        <v>258</v>
      </c>
      <c r="D16" s="20">
        <v>450.65688299999999</v>
      </c>
      <c r="E16" s="21">
        <v>428.32331800000009</v>
      </c>
      <c r="F16" s="21">
        <f t="shared" si="0"/>
        <v>161.2099674795752</v>
      </c>
      <c r="G16" s="21">
        <v>91.726427049575193</v>
      </c>
      <c r="H16" s="21">
        <v>37.692872520000002</v>
      </c>
      <c r="I16" s="21">
        <v>31.790667910000003</v>
      </c>
      <c r="J16" s="22">
        <f t="shared" si="1"/>
        <v>0.2141523078357718</v>
      </c>
      <c r="K16" s="22">
        <f t="shared" si="2"/>
        <v>0.30215328965483773</v>
      </c>
      <c r="L16" s="23">
        <f t="shared" si="3"/>
        <v>0.37637448325793732</v>
      </c>
      <c r="M16" s="4"/>
      <c r="N16" t="s">
        <v>267</v>
      </c>
      <c r="O16" s="5">
        <v>61.093224449094144</v>
      </c>
      <c r="P16" s="71">
        <v>0.38205428010688902</v>
      </c>
    </row>
    <row r="17" spans="1:16" x14ac:dyDescent="0.25">
      <c r="A17" s="17"/>
      <c r="B17" s="55">
        <v>11</v>
      </c>
      <c r="C17" s="19" t="s">
        <v>259</v>
      </c>
      <c r="D17" s="20">
        <v>306.76891599999999</v>
      </c>
      <c r="E17" s="21">
        <v>284.528302</v>
      </c>
      <c r="F17" s="21">
        <f t="shared" si="0"/>
        <v>101.68845747526032</v>
      </c>
      <c r="G17" s="21">
        <v>60.543766045260327</v>
      </c>
      <c r="H17" s="21">
        <v>22.954529579999999</v>
      </c>
      <c r="I17" s="21">
        <v>18.190161850000003</v>
      </c>
      <c r="J17" s="22">
        <f t="shared" si="1"/>
        <v>0.21278644556512458</v>
      </c>
      <c r="K17" s="22">
        <f t="shared" si="2"/>
        <v>0.29346217946803876</v>
      </c>
      <c r="L17" s="23">
        <f t="shared" si="3"/>
        <v>0.35739311963159404</v>
      </c>
      <c r="M17" s="4"/>
      <c r="N17" t="s">
        <v>260</v>
      </c>
      <c r="O17" s="5">
        <v>202.25401752569383</v>
      </c>
      <c r="P17" s="71">
        <v>0.38112169370367643</v>
      </c>
    </row>
    <row r="18" spans="1:16" x14ac:dyDescent="0.25">
      <c r="A18" s="17"/>
      <c r="B18" s="55">
        <v>12</v>
      </c>
      <c r="C18" s="19" t="s">
        <v>260</v>
      </c>
      <c r="D18" s="20">
        <v>606.02190699999983</v>
      </c>
      <c r="E18" s="21">
        <v>530.68093699999952</v>
      </c>
      <c r="F18" s="21">
        <f t="shared" si="0"/>
        <v>202.25401752569383</v>
      </c>
      <c r="G18" s="21">
        <v>113.1408332656938</v>
      </c>
      <c r="H18" s="21">
        <v>49.824797080000025</v>
      </c>
      <c r="I18" s="21">
        <v>39.288387179999987</v>
      </c>
      <c r="J18" s="22">
        <f t="shared" si="1"/>
        <v>0.21319935459768344</v>
      </c>
      <c r="K18" s="22">
        <f t="shared" si="2"/>
        <v>0.30708777908427859</v>
      </c>
      <c r="L18" s="23">
        <f t="shared" si="3"/>
        <v>0.38112169370367643</v>
      </c>
      <c r="M18" s="4"/>
      <c r="N18" t="s">
        <v>258</v>
      </c>
      <c r="O18" s="5">
        <v>161.2099674795752</v>
      </c>
      <c r="P18" s="71">
        <v>0.37637448325793732</v>
      </c>
    </row>
    <row r="19" spans="1:16" x14ac:dyDescent="0.25">
      <c r="A19" s="17"/>
      <c r="B19" s="55">
        <v>13</v>
      </c>
      <c r="C19" s="19" t="s">
        <v>261</v>
      </c>
      <c r="D19" s="20">
        <v>740.18278199999963</v>
      </c>
      <c r="E19" s="21">
        <v>665.48179999999877</v>
      </c>
      <c r="F19" s="21">
        <f t="shared" si="0"/>
        <v>258.38878567156576</v>
      </c>
      <c r="G19" s="21">
        <v>144.39318830156571</v>
      </c>
      <c r="H19" s="21">
        <v>57.355856050000028</v>
      </c>
      <c r="I19" s="21">
        <v>56.639741320000041</v>
      </c>
      <c r="J19" s="22">
        <f t="shared" si="1"/>
        <v>0.21697541285361371</v>
      </c>
      <c r="K19" s="22">
        <f t="shared" si="2"/>
        <v>0.30316237702002685</v>
      </c>
      <c r="L19" s="23">
        <f t="shared" si="3"/>
        <v>0.38827325656624456</v>
      </c>
      <c r="M19" s="4"/>
      <c r="N19" t="s">
        <v>262</v>
      </c>
      <c r="O19" s="5">
        <v>145.48980099874177</v>
      </c>
      <c r="P19" s="71">
        <v>0.37351216754131528</v>
      </c>
    </row>
    <row r="20" spans="1:16" x14ac:dyDescent="0.25">
      <c r="A20" s="17"/>
      <c r="B20" s="55">
        <v>14</v>
      </c>
      <c r="C20" s="19" t="s">
        <v>262</v>
      </c>
      <c r="D20" s="20">
        <v>402.55985600000002</v>
      </c>
      <c r="E20" s="21">
        <v>389.51823700000006</v>
      </c>
      <c r="F20" s="21">
        <f t="shared" si="0"/>
        <v>145.48980099874177</v>
      </c>
      <c r="G20" s="21">
        <v>78.138232578741736</v>
      </c>
      <c r="H20" s="21">
        <v>32.810873480000019</v>
      </c>
      <c r="I20" s="21">
        <v>34.540694939999995</v>
      </c>
      <c r="J20" s="22">
        <f t="shared" si="1"/>
        <v>0.2006022444046483</v>
      </c>
      <c r="K20" s="22">
        <f t="shared" si="2"/>
        <v>0.28483674323762598</v>
      </c>
      <c r="L20" s="23">
        <f t="shared" si="3"/>
        <v>0.37351216754131528</v>
      </c>
      <c r="M20" s="4"/>
      <c r="N20" t="s">
        <v>252</v>
      </c>
      <c r="O20" s="5">
        <v>153.82478608904739</v>
      </c>
      <c r="P20" s="71">
        <v>0.36904866152035515</v>
      </c>
    </row>
    <row r="21" spans="1:16" x14ac:dyDescent="0.25">
      <c r="A21" s="17"/>
      <c r="B21" s="55">
        <v>15</v>
      </c>
      <c r="C21" s="19" t="s">
        <v>263</v>
      </c>
      <c r="D21" s="20">
        <v>3243.8559769999993</v>
      </c>
      <c r="E21" s="21">
        <v>4238.0734969999976</v>
      </c>
      <c r="F21" s="21">
        <f t="shared" si="0"/>
        <v>892.8933733496707</v>
      </c>
      <c r="G21" s="21">
        <v>527.60482340967064</v>
      </c>
      <c r="H21" s="21">
        <v>177.0754414000001</v>
      </c>
      <c r="I21" s="21">
        <v>188.21310853999998</v>
      </c>
      <c r="J21" s="22">
        <f t="shared" si="1"/>
        <v>0.12449166438079612</v>
      </c>
      <c r="K21" s="22">
        <f t="shared" si="2"/>
        <v>0.16627372444307356</v>
      </c>
      <c r="L21" s="23">
        <f t="shared" si="3"/>
        <v>0.2106837868625267</v>
      </c>
      <c r="M21" s="4"/>
      <c r="N21" t="s">
        <v>268</v>
      </c>
      <c r="O21" s="5">
        <v>256.02400046284959</v>
      </c>
      <c r="P21" s="71">
        <v>0.36718644167314957</v>
      </c>
    </row>
    <row r="22" spans="1:16" x14ac:dyDescent="0.25">
      <c r="A22" s="17"/>
      <c r="B22" s="55">
        <v>16</v>
      </c>
      <c r="C22" s="19" t="s">
        <v>264</v>
      </c>
      <c r="D22" s="20">
        <v>558.02713599999936</v>
      </c>
      <c r="E22" s="21">
        <v>548.58494399999984</v>
      </c>
      <c r="F22" s="21">
        <f t="shared" si="0"/>
        <v>217.52035454814052</v>
      </c>
      <c r="G22" s="21">
        <v>129.69316819814048</v>
      </c>
      <c r="H22" s="21">
        <v>46.713790070000002</v>
      </c>
      <c r="I22" s="21">
        <v>41.113396280000025</v>
      </c>
      <c r="J22" s="22">
        <f t="shared" si="1"/>
        <v>0.23641401321094319</v>
      </c>
      <c r="K22" s="22">
        <f t="shared" si="2"/>
        <v>0.32156726172955369</v>
      </c>
      <c r="L22" s="23">
        <f t="shared" si="3"/>
        <v>0.39651171058777834</v>
      </c>
      <c r="M22" s="4"/>
      <c r="N22" t="s">
        <v>273</v>
      </c>
      <c r="O22" s="5">
        <v>90.223613325883079</v>
      </c>
      <c r="P22" s="71">
        <v>0.36659805922862304</v>
      </c>
    </row>
    <row r="23" spans="1:16" x14ac:dyDescent="0.25">
      <c r="A23" s="17"/>
      <c r="B23" s="55">
        <v>17</v>
      </c>
      <c r="C23" s="19" t="s">
        <v>265</v>
      </c>
      <c r="D23" s="20">
        <v>131.29379000000003</v>
      </c>
      <c r="E23" s="21">
        <v>107.43705199999998</v>
      </c>
      <c r="F23" s="21">
        <f t="shared" si="0"/>
        <v>33.507339911230048</v>
      </c>
      <c r="G23" s="21">
        <v>20.629167311230049</v>
      </c>
      <c r="H23" s="21">
        <v>6.4397003400000008</v>
      </c>
      <c r="I23" s="21">
        <v>6.4384722600000011</v>
      </c>
      <c r="J23" s="22">
        <f t="shared" si="1"/>
        <v>0.19201166568894734</v>
      </c>
      <c r="K23" s="22">
        <f t="shared" si="2"/>
        <v>0.25195095311466714</v>
      </c>
      <c r="L23" s="23">
        <f t="shared" si="3"/>
        <v>0.31187880984699817</v>
      </c>
      <c r="M23" s="4"/>
      <c r="N23" t="s">
        <v>259</v>
      </c>
      <c r="O23" s="5">
        <v>101.68845747526032</v>
      </c>
      <c r="P23" s="71">
        <v>0.35739311963159404</v>
      </c>
    </row>
    <row r="24" spans="1:16" x14ac:dyDescent="0.25">
      <c r="A24" s="17"/>
      <c r="B24" s="55">
        <v>18</v>
      </c>
      <c r="C24" s="19" t="s">
        <v>266</v>
      </c>
      <c r="D24" s="20">
        <v>142.50449200000003</v>
      </c>
      <c r="E24" s="21">
        <v>111.23053300000004</v>
      </c>
      <c r="F24" s="21">
        <f t="shared" si="0"/>
        <v>38.962899436206484</v>
      </c>
      <c r="G24" s="21">
        <v>21.610395056206471</v>
      </c>
      <c r="H24" s="21">
        <v>8.9238512600000046</v>
      </c>
      <c r="I24" s="21">
        <v>8.4286531200000034</v>
      </c>
      <c r="J24" s="22">
        <f t="shared" si="1"/>
        <v>0.19428473885139491</v>
      </c>
      <c r="K24" s="22">
        <f t="shared" si="2"/>
        <v>0.27451317091330013</v>
      </c>
      <c r="L24" s="23">
        <f t="shared" si="3"/>
        <v>0.3502896047095852</v>
      </c>
      <c r="M24" s="4"/>
      <c r="N24" t="s">
        <v>266</v>
      </c>
      <c r="O24" s="5">
        <v>38.962899436206484</v>
      </c>
      <c r="P24" s="71">
        <v>0.3502896047095852</v>
      </c>
    </row>
    <row r="25" spans="1:16" x14ac:dyDescent="0.25">
      <c r="A25" s="17"/>
      <c r="B25" s="55">
        <v>19</v>
      </c>
      <c r="C25" s="19" t="s">
        <v>267</v>
      </c>
      <c r="D25" s="20">
        <v>170.08870400000004</v>
      </c>
      <c r="E25" s="21">
        <v>159.90718500000006</v>
      </c>
      <c r="F25" s="21">
        <f t="shared" si="0"/>
        <v>61.093224449094144</v>
      </c>
      <c r="G25" s="21">
        <v>32.019133839094138</v>
      </c>
      <c r="H25" s="21">
        <v>13.992942130000007</v>
      </c>
      <c r="I25" s="21">
        <v>15.081148480000001</v>
      </c>
      <c r="J25" s="22">
        <f t="shared" si="1"/>
        <v>0.20023574199679725</v>
      </c>
      <c r="K25" s="22">
        <f t="shared" si="2"/>
        <v>0.28774239237026233</v>
      </c>
      <c r="L25" s="23">
        <f t="shared" si="3"/>
        <v>0.38205428010688902</v>
      </c>
      <c r="M25" s="4"/>
      <c r="N25" t="s">
        <v>270</v>
      </c>
      <c r="O25" s="5">
        <v>147.49569161280047</v>
      </c>
      <c r="P25" s="71">
        <v>0.34432737856512013</v>
      </c>
    </row>
    <row r="26" spans="1:16" x14ac:dyDescent="0.25">
      <c r="A26" s="17"/>
      <c r="B26" s="55">
        <v>20</v>
      </c>
      <c r="C26" s="19" t="s">
        <v>268</v>
      </c>
      <c r="D26" s="20">
        <v>693.03915700000039</v>
      </c>
      <c r="E26" s="21">
        <v>697.25886199999979</v>
      </c>
      <c r="F26" s="21">
        <f t="shared" si="0"/>
        <v>256.02400046284959</v>
      </c>
      <c r="G26" s="21">
        <v>144.04311267284956</v>
      </c>
      <c r="H26" s="21">
        <v>58.318164790000026</v>
      </c>
      <c r="I26" s="21">
        <v>53.662723000000014</v>
      </c>
      <c r="J26" s="22">
        <f t="shared" si="1"/>
        <v>0.20658484319536638</v>
      </c>
      <c r="K26" s="22">
        <f t="shared" si="2"/>
        <v>0.29022403083182274</v>
      </c>
      <c r="L26" s="23">
        <f t="shared" si="3"/>
        <v>0.36718644167314957</v>
      </c>
      <c r="M26" s="4"/>
      <c r="N26" t="s">
        <v>256</v>
      </c>
      <c r="O26" s="5">
        <v>235.18854133542038</v>
      </c>
      <c r="P26" s="71">
        <v>0.33304834457798527</v>
      </c>
    </row>
    <row r="27" spans="1:16" x14ac:dyDescent="0.25">
      <c r="A27" s="17"/>
      <c r="B27" s="55">
        <v>21</v>
      </c>
      <c r="C27" s="19" t="s">
        <v>269</v>
      </c>
      <c r="D27" s="20">
        <v>696.87587699999995</v>
      </c>
      <c r="E27" s="21">
        <v>668.97649500000034</v>
      </c>
      <c r="F27" s="21">
        <f t="shared" si="0"/>
        <v>258.56446044690784</v>
      </c>
      <c r="G27" s="21">
        <v>146.59710496690786</v>
      </c>
      <c r="H27" s="21">
        <v>60.30673838999995</v>
      </c>
      <c r="I27" s="21">
        <v>51.660617090000009</v>
      </c>
      <c r="J27" s="22">
        <f t="shared" si="1"/>
        <v>0.21913640623039796</v>
      </c>
      <c r="K27" s="22">
        <f t="shared" si="2"/>
        <v>0.30928417500962829</v>
      </c>
      <c r="L27" s="23">
        <f t="shared" si="3"/>
        <v>0.38650754156453243</v>
      </c>
      <c r="M27" s="4"/>
      <c r="N27" t="s">
        <v>265</v>
      </c>
      <c r="O27" s="5">
        <v>33.507339911230048</v>
      </c>
      <c r="P27" s="71">
        <v>0.31187880984699817</v>
      </c>
    </row>
    <row r="28" spans="1:16" x14ac:dyDescent="0.25">
      <c r="A28" s="17"/>
      <c r="B28" s="55">
        <v>22</v>
      </c>
      <c r="C28" s="19" t="s">
        <v>270</v>
      </c>
      <c r="D28" s="20">
        <v>426.91322000000008</v>
      </c>
      <c r="E28" s="21">
        <v>428.35888400000027</v>
      </c>
      <c r="F28" s="21">
        <f t="shared" si="0"/>
        <v>147.49569161280047</v>
      </c>
      <c r="G28" s="21">
        <v>78.889401712800463</v>
      </c>
      <c r="H28" s="21">
        <v>38.209101160000024</v>
      </c>
      <c r="I28" s="21">
        <v>30.39718873999999</v>
      </c>
      <c r="J28" s="22">
        <f t="shared" si="1"/>
        <v>0.1841666057585499</v>
      </c>
      <c r="K28" s="22">
        <f t="shared" si="2"/>
        <v>0.27336541215006155</v>
      </c>
      <c r="L28" s="23">
        <f t="shared" si="3"/>
        <v>0.34432737856512013</v>
      </c>
      <c r="M28" s="4"/>
      <c r="N28" t="s">
        <v>251</v>
      </c>
      <c r="O28" s="5">
        <v>126.69599097233633</v>
      </c>
      <c r="P28" s="71">
        <v>0.30366843526171755</v>
      </c>
    </row>
    <row r="29" spans="1:16" x14ac:dyDescent="0.25">
      <c r="A29" s="17"/>
      <c r="B29" s="55">
        <v>23</v>
      </c>
      <c r="C29" s="19" t="s">
        <v>271</v>
      </c>
      <c r="D29" s="20">
        <v>138.037429</v>
      </c>
      <c r="E29" s="21">
        <v>113.82781800000001</v>
      </c>
      <c r="F29" s="21">
        <f t="shared" si="0"/>
        <v>47.588772499815747</v>
      </c>
      <c r="G29" s="21">
        <v>28.690084809815744</v>
      </c>
      <c r="H29" s="21">
        <v>9.8202733799999997</v>
      </c>
      <c r="I29" s="21">
        <v>9.0784143100000012</v>
      </c>
      <c r="J29" s="22">
        <f t="shared" si="1"/>
        <v>0.25204809609735068</v>
      </c>
      <c r="K29" s="22">
        <f t="shared" si="2"/>
        <v>0.33832114913962197</v>
      </c>
      <c r="L29" s="23">
        <f t="shared" si="3"/>
        <v>0.41807682283618702</v>
      </c>
      <c r="M29" s="4"/>
      <c r="N29" t="s">
        <v>249</v>
      </c>
      <c r="O29" s="5">
        <v>105.59782962498939</v>
      </c>
      <c r="P29" s="71">
        <v>0.27671376516910495</v>
      </c>
    </row>
    <row r="30" spans="1:16" x14ac:dyDescent="0.25">
      <c r="A30" s="17"/>
      <c r="B30" s="55">
        <v>24</v>
      </c>
      <c r="C30" s="19" t="s">
        <v>272</v>
      </c>
      <c r="D30" s="20">
        <v>140.66393499999998</v>
      </c>
      <c r="E30" s="21">
        <v>120.42427100000002</v>
      </c>
      <c r="F30" s="21">
        <f t="shared" si="0"/>
        <v>47.069121788430202</v>
      </c>
      <c r="G30" s="21">
        <v>27.164658658430199</v>
      </c>
      <c r="H30" s="21">
        <v>10.360624570000004</v>
      </c>
      <c r="I30" s="21">
        <v>9.5438385599999993</v>
      </c>
      <c r="J30" s="22">
        <f t="shared" si="1"/>
        <v>0.22557461575524251</v>
      </c>
      <c r="K30" s="22">
        <f t="shared" si="2"/>
        <v>0.31160897148740224</v>
      </c>
      <c r="L30" s="23">
        <f t="shared" si="3"/>
        <v>0.39086075753309063</v>
      </c>
      <c r="M30" s="4"/>
      <c r="N30" t="s">
        <v>257</v>
      </c>
      <c r="O30" s="5">
        <v>127.66171907481578</v>
      </c>
      <c r="P30" s="71">
        <v>0.26757825799865109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236.27284399999999</v>
      </c>
      <c r="E31" s="28">
        <v>246.11045000000004</v>
      </c>
      <c r="F31" s="28">
        <f t="shared" si="0"/>
        <v>90.223613325883079</v>
      </c>
      <c r="G31" s="28">
        <v>49.605074655883072</v>
      </c>
      <c r="H31" s="28">
        <v>18.790571699999997</v>
      </c>
      <c r="I31" s="28">
        <v>21.827966970000009</v>
      </c>
      <c r="J31" s="29">
        <f t="shared" si="1"/>
        <v>0.20155614950882039</v>
      </c>
      <c r="K31" s="29">
        <f t="shared" si="2"/>
        <v>0.27790630733430077</v>
      </c>
      <c r="L31" s="30">
        <f t="shared" si="3"/>
        <v>0.36659805922862304</v>
      </c>
      <c r="M31" s="4"/>
      <c r="N31" t="s">
        <v>263</v>
      </c>
      <c r="O31" s="5">
        <v>892.8933733496707</v>
      </c>
      <c r="P31" s="71">
        <v>0.2106837868625267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opLeftCell="A12"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42578125" customWidth="1"/>
    <col min="6" max="6" width="13.5703125" customWidth="1"/>
    <col min="7" max="9" width="0" hidden="1" customWidth="1"/>
  </cols>
  <sheetData>
    <row r="1" spans="1:13" ht="15.75" x14ac:dyDescent="0.25">
      <c r="A1" s="50">
        <v>90</v>
      </c>
      <c r="B1" s="49" t="s">
        <v>55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1372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13421.251096999998</v>
      </c>
      <c r="E6" s="14">
        <v>14130.327739999995</v>
      </c>
      <c r="F6" s="14">
        <v>4494.2021405303421</v>
      </c>
      <c r="G6" s="14">
        <v>2552.7673837503417</v>
      </c>
      <c r="H6" s="14">
        <v>1003.95529822</v>
      </c>
      <c r="I6" s="14">
        <v>937.47945856000024</v>
      </c>
      <c r="J6" s="15">
        <v>0.1806587526292113</v>
      </c>
      <c r="K6" s="15">
        <v>0.25170843503523316</v>
      </c>
      <c r="L6" s="16">
        <v>0.31805363776582463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12313.563360999971</v>
      </c>
      <c r="E7" s="38">
        <f ca="1">SUM(E8:OFFSET(E6,MATCH("PROYECTOS",$A$8:$A$50,0),0))</f>
        <v>12269.725979999979</v>
      </c>
      <c r="F7" s="38">
        <f ca="1">SUM(F8:OFFSET(F6,MATCH("PROYECTOS",$A$8:$A$50,0),0))</f>
        <v>4100.5413933968402</v>
      </c>
      <c r="G7" s="38">
        <f ca="1">SUM(G8:OFFSET(G6,MATCH("PROYECTOS",$A$8:$A$50,0),0))</f>
        <v>2362.9856851768391</v>
      </c>
      <c r="H7" s="38">
        <f ca="1">SUM(H8:OFFSET(H6,MATCH("PROYECTOS",$A$8:$A$50,0),0))</f>
        <v>908.62809315000118</v>
      </c>
      <c r="I7" s="38">
        <f ca="1">SUM(I8:OFFSET(I6,MATCH("PROYECTOS",$A$8:$A$50,0),0))</f>
        <v>828.92761506999955</v>
      </c>
      <c r="J7" s="39">
        <f ca="1">IFERROR(G7/E7,0)</f>
        <v>0.19258667137543059</v>
      </c>
      <c r="K7" s="39">
        <f ca="1">IFERROR(SUM(G7,H7)/E7,0)</f>
        <v>0.26664114452593879</v>
      </c>
      <c r="L7" s="40">
        <f ca="1">IFERROR(SUM(G7,H7,I7)/E7,0)</f>
        <v>0.33419991612533528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1613.51857</v>
      </c>
      <c r="E8" s="21">
        <v>324.60086899999988</v>
      </c>
      <c r="F8" s="21">
        <f t="shared" ref="F8:F12" si="0">SUM(G8,H8,I8)</f>
        <v>32.059147929576099</v>
      </c>
      <c r="G8" s="21">
        <v>12.078879709576096</v>
      </c>
      <c r="H8" s="21">
        <v>11.398843410000001</v>
      </c>
      <c r="I8" s="21">
        <v>8.581424810000005</v>
      </c>
      <c r="J8" s="22">
        <f t="shared" ref="J8:J13" si="1">IFERROR(G8/E8,0)</f>
        <v>3.721148297226555E-2</v>
      </c>
      <c r="K8" s="22">
        <f t="shared" ref="K8:K13" si="2">IFERROR(SUM(G8,H8)/E8,0)</f>
        <v>7.232797371092714E-2</v>
      </c>
      <c r="L8" s="23">
        <f t="shared" ref="L8:L13" si="3">IFERROR(SUM(G8,H8,I8)/E8,0)</f>
        <v>9.8764824716399982E-2</v>
      </c>
      <c r="M8" s="4"/>
    </row>
    <row r="9" spans="1:13" ht="38.25" x14ac:dyDescent="0.25">
      <c r="A9" s="17"/>
      <c r="B9" s="19">
        <v>3000385</v>
      </c>
      <c r="C9" s="19" t="s">
        <v>1374</v>
      </c>
      <c r="D9" s="20">
        <v>9640.971914999971</v>
      </c>
      <c r="E9" s="21">
        <v>10557.308831999981</v>
      </c>
      <c r="F9" s="21">
        <f t="shared" si="0"/>
        <v>3831.6033667018301</v>
      </c>
      <c r="G9" s="21">
        <v>2228.6202474418292</v>
      </c>
      <c r="H9" s="21">
        <v>845.72156099000119</v>
      </c>
      <c r="I9" s="21">
        <v>757.26155826999957</v>
      </c>
      <c r="J9" s="22">
        <f t="shared" si="1"/>
        <v>0.21109738124612942</v>
      </c>
      <c r="K9" s="22">
        <f t="shared" si="2"/>
        <v>0.29120506535844382</v>
      </c>
      <c r="L9" s="23">
        <f t="shared" si="3"/>
        <v>0.36293371991619283</v>
      </c>
      <c r="M9" s="4"/>
    </row>
    <row r="10" spans="1:13" ht="25.5" x14ac:dyDescent="0.25">
      <c r="A10" s="17"/>
      <c r="B10" s="19">
        <v>3000386</v>
      </c>
      <c r="C10" s="19" t="s">
        <v>1375</v>
      </c>
      <c r="D10" s="20">
        <v>410.16485700000004</v>
      </c>
      <c r="E10" s="21">
        <v>694.24950999999999</v>
      </c>
      <c r="F10" s="21">
        <f t="shared" si="0"/>
        <v>155.09446419063278</v>
      </c>
      <c r="G10" s="21">
        <v>80.958364370632808</v>
      </c>
      <c r="H10" s="21">
        <v>28.786908270000009</v>
      </c>
      <c r="I10" s="21">
        <v>45.349191549999965</v>
      </c>
      <c r="J10" s="22">
        <f t="shared" si="1"/>
        <v>0.11661277855368282</v>
      </c>
      <c r="K10" s="22">
        <f t="shared" si="2"/>
        <v>0.15807756586048266</v>
      </c>
      <c r="L10" s="23">
        <f t="shared" si="3"/>
        <v>0.22339873771121968</v>
      </c>
      <c r="M10" s="4"/>
    </row>
    <row r="11" spans="1:13" ht="51" x14ac:dyDescent="0.25">
      <c r="A11" s="17"/>
      <c r="B11" s="19">
        <v>3000387</v>
      </c>
      <c r="C11" s="19" t="s">
        <v>1376</v>
      </c>
      <c r="D11" s="20">
        <v>576.34948299999996</v>
      </c>
      <c r="E11" s="21">
        <v>570.89816699999938</v>
      </c>
      <c r="F11" s="21">
        <f t="shared" si="0"/>
        <v>73.718472625689927</v>
      </c>
      <c r="G11" s="21">
        <v>37.003580225689916</v>
      </c>
      <c r="H11" s="21">
        <v>22.013519410000008</v>
      </c>
      <c r="I11" s="21">
        <v>14.701372989999999</v>
      </c>
      <c r="J11" s="22">
        <f t="shared" si="1"/>
        <v>6.4816428506224225E-2</v>
      </c>
      <c r="K11" s="22">
        <f t="shared" si="2"/>
        <v>0.10337587865418736</v>
      </c>
      <c r="L11" s="23">
        <f t="shared" si="3"/>
        <v>0.12912718394783357</v>
      </c>
      <c r="M11" s="4"/>
    </row>
    <row r="12" spans="1:13" ht="25.5" x14ac:dyDescent="0.25">
      <c r="A12" s="17"/>
      <c r="B12" s="19">
        <v>3000388</v>
      </c>
      <c r="C12" s="19" t="s">
        <v>1377</v>
      </c>
      <c r="D12" s="20">
        <v>72.558536000000004</v>
      </c>
      <c r="E12" s="21">
        <v>122.66860200000001</v>
      </c>
      <c r="F12" s="21">
        <f t="shared" si="0"/>
        <v>8.0659419491111954</v>
      </c>
      <c r="G12" s="21">
        <v>4.3246134291111957</v>
      </c>
      <c r="H12" s="21">
        <v>0.70726107000000005</v>
      </c>
      <c r="I12" s="21">
        <v>3.0340674499999998</v>
      </c>
      <c r="J12" s="22">
        <f t="shared" si="1"/>
        <v>3.5254444565294675E-2</v>
      </c>
      <c r="K12" s="22">
        <f t="shared" si="2"/>
        <v>4.1020068844602922E-2</v>
      </c>
      <c r="L12" s="23">
        <f t="shared" si="3"/>
        <v>6.5753924130570879E-2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1107.6877360000271</v>
      </c>
      <c r="E13" s="45">
        <f t="shared" ref="E13:I13" ca="1" si="4">OFFSET(E13,-MATCH("PROYECTOS",$A$8:$A$50,0)-1,0)-(OFFSET(E13,-MATCH("PROYECTOS",$A$8:$A$50,0),0))</f>
        <v>1860.6017600000159</v>
      </c>
      <c r="F13" s="45">
        <f t="shared" ca="1" si="4"/>
        <v>393.6607471335019</v>
      </c>
      <c r="G13" s="45">
        <f t="shared" ca="1" si="4"/>
        <v>189.78169857350258</v>
      </c>
      <c r="H13" s="45">
        <f t="shared" ca="1" si="4"/>
        <v>95.327205069998854</v>
      </c>
      <c r="I13" s="45">
        <f t="shared" ca="1" si="4"/>
        <v>108.55184349000069</v>
      </c>
      <c r="J13" s="46">
        <f t="shared" ca="1" si="1"/>
        <v>0.10200017147866235</v>
      </c>
      <c r="K13" s="46">
        <f t="shared" ca="1" si="2"/>
        <v>0.15323478122663875</v>
      </c>
      <c r="L13" s="47">
        <f t="shared" ca="1" si="3"/>
        <v>0.2115771120916809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1429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x14ac:dyDescent="0.25">
      <c r="A19" s="17"/>
      <c r="B19" s="19">
        <v>3000001</v>
      </c>
      <c r="C19" s="19" t="s">
        <v>275</v>
      </c>
      <c r="D19" s="23">
        <v>9.8764824716399982E-2</v>
      </c>
    </row>
    <row r="20" spans="1:4" ht="25.5" x14ac:dyDescent="0.25">
      <c r="A20" s="17"/>
      <c r="B20" s="19">
        <v>3000386</v>
      </c>
      <c r="C20" s="19" t="s">
        <v>1375</v>
      </c>
      <c r="D20" s="23">
        <v>0.22339873771121968</v>
      </c>
    </row>
    <row r="21" spans="1:4" ht="51" x14ac:dyDescent="0.25">
      <c r="A21" s="17"/>
      <c r="B21" s="19">
        <v>3000387</v>
      </c>
      <c r="C21" s="19" t="s">
        <v>1376</v>
      </c>
      <c r="D21" s="23">
        <v>0.12912718394783357</v>
      </c>
    </row>
    <row r="22" spans="1:4" ht="26.25" thickBot="1" x14ac:dyDescent="0.3">
      <c r="A22" s="24"/>
      <c r="B22" s="26">
        <v>3000388</v>
      </c>
      <c r="C22" s="26" t="s">
        <v>1377</v>
      </c>
      <c r="D22" s="30">
        <v>6.5753924130570879E-2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4"/>
  <sheetViews>
    <sheetView workbookViewId="0">
      <selection activeCell="D4" sqref="D4:E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90</v>
      </c>
      <c r="B1" s="49" t="s">
        <v>55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1373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13421.251096999998</v>
      </c>
      <c r="I6" s="14">
        <v>14130.327739999995</v>
      </c>
      <c r="J6" s="14">
        <v>4494.2021405303421</v>
      </c>
      <c r="K6" s="14">
        <v>2552.7673837503417</v>
      </c>
      <c r="L6" s="14">
        <v>1003.95529822</v>
      </c>
      <c r="M6" s="14">
        <v>937.47945856000024</v>
      </c>
      <c r="N6" s="15">
        <v>0.1806587526292113</v>
      </c>
      <c r="O6" s="15">
        <v>0.25170843503523316</v>
      </c>
      <c r="P6" s="16">
        <v>0.31805363776582463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SUM(H8:OFFSET(H6,MATCH("PROYECTOS",$A$8:$A$60,0),0))</f>
        <v>12313.563360999999</v>
      </c>
      <c r="I7" s="37">
        <f ca="1">SUM(I8:OFFSET(I6,MATCH("PROYECTOS",$A$8:$A$60,0),0))</f>
        <v>12269.725979999996</v>
      </c>
      <c r="J7" s="37">
        <f ca="1">SUM(J8:OFFSET(J6,MATCH("PROYECTOS",$A$8:$A$60,0),0))</f>
        <v>4100.5413933968393</v>
      </c>
      <c r="K7" s="38">
        <f ca="1">SUM(K8:OFFSET(K6,MATCH("PROYECTOS",$A$8:$A$60,0),0))</f>
        <v>2362.9856851768386</v>
      </c>
      <c r="L7" s="38">
        <f ca="1">SUM(L8:OFFSET(L6,MATCH("PROYECTOS",$A$8:$A$60,0),0))</f>
        <v>908.6280931499997</v>
      </c>
      <c r="M7" s="38">
        <f ca="1">SUM(M8:OFFSET(M6,MATCH("PROYECTOS",$A$8:$A$60,0),0))</f>
        <v>828.92761506999966</v>
      </c>
      <c r="N7" s="39">
        <f ca="1">IFERROR(K7/I7,0)</f>
        <v>0.19258667137543029</v>
      </c>
      <c r="O7" s="39">
        <f ca="1">IFERROR(SUM(K7,L7)/I7,0)</f>
        <v>0.26664114452593823</v>
      </c>
      <c r="P7" s="40">
        <f ca="1">IFERROR(SUM(K7,L7,M7)/I7,0)</f>
        <v>0.33419991612533462</v>
      </c>
      <c r="Q7" s="64"/>
      <c r="R7" s="38"/>
      <c r="S7" s="40"/>
    </row>
    <row r="8" spans="1:19" ht="25.5" x14ac:dyDescent="0.25">
      <c r="A8" s="17"/>
      <c r="B8" s="19">
        <v>5000244</v>
      </c>
      <c r="C8" s="19" t="s">
        <v>1378</v>
      </c>
      <c r="D8" s="68">
        <v>3000388</v>
      </c>
      <c r="E8" s="19" t="s">
        <v>1377</v>
      </c>
      <c r="F8" s="69">
        <v>199</v>
      </c>
      <c r="G8" s="19" t="s">
        <v>1423</v>
      </c>
      <c r="H8" s="20">
        <v>49.400841999999997</v>
      </c>
      <c r="I8" s="21">
        <v>104.630014</v>
      </c>
      <c r="J8" s="21">
        <f t="shared" ref="J8:J53" si="0">SUM(K8,L8,M8)</f>
        <v>6.4663094278203008</v>
      </c>
      <c r="K8" s="21">
        <v>3.2837432178203017</v>
      </c>
      <c r="L8" s="21">
        <v>0.53304720999999999</v>
      </c>
      <c r="M8" s="21">
        <v>2.6495189999999997</v>
      </c>
      <c r="N8" s="22">
        <f t="shared" ref="N8:N54" si="1">IFERROR(K8/I8,0)</f>
        <v>3.1384333159128711E-2</v>
      </c>
      <c r="O8" s="22">
        <f t="shared" ref="O8:O54" si="2">IFERROR(SUM(K8,L8)/I8,0)</f>
        <v>3.6478924946146921E-2</v>
      </c>
      <c r="P8" s="23">
        <f t="shared" ref="P8:P54" si="3">IFERROR(SUM(K8,L8,M8)/I8,0)</f>
        <v>6.180166837997652E-2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5000252</v>
      </c>
      <c r="C9" s="19" t="s">
        <v>1379</v>
      </c>
      <c r="D9" s="68">
        <v>3000388</v>
      </c>
      <c r="E9" s="19" t="s">
        <v>1377</v>
      </c>
      <c r="F9" s="69">
        <v>60</v>
      </c>
      <c r="G9" s="19" t="s">
        <v>309</v>
      </c>
      <c r="H9" s="20">
        <v>7.5492599999999994</v>
      </c>
      <c r="I9" s="21">
        <v>0.64881600000000006</v>
      </c>
      <c r="J9" s="21">
        <f t="shared" si="0"/>
        <v>0.1619790001906812</v>
      </c>
      <c r="K9" s="21">
        <v>8.2247400190681219E-2</v>
      </c>
      <c r="L9" s="21">
        <v>4.93158E-2</v>
      </c>
      <c r="M9" s="21">
        <v>3.04158E-2</v>
      </c>
      <c r="N9" s="22">
        <f t="shared" si="1"/>
        <v>0.12676536982855111</v>
      </c>
      <c r="O9" s="22">
        <f t="shared" si="2"/>
        <v>0.20277428452855847</v>
      </c>
      <c r="P9" s="23">
        <f t="shared" si="3"/>
        <v>0.24965321476455757</v>
      </c>
      <c r="Q9" s="70">
        <v>0</v>
      </c>
      <c r="R9" s="21">
        <v>0</v>
      </c>
      <c r="S9" s="23">
        <f t="shared" ref="S9:S53" si="4">IFERROR(R9/Q9,0)</f>
        <v>0</v>
      </c>
    </row>
    <row r="10" spans="1:19" ht="25.5" x14ac:dyDescent="0.25">
      <c r="A10" s="17"/>
      <c r="B10" s="19">
        <v>5000253</v>
      </c>
      <c r="C10" s="19" t="s">
        <v>1380</v>
      </c>
      <c r="D10" s="68">
        <v>3000388</v>
      </c>
      <c r="E10" s="19" t="s">
        <v>1377</v>
      </c>
      <c r="F10" s="69">
        <v>60</v>
      </c>
      <c r="G10" s="19" t="s">
        <v>309</v>
      </c>
      <c r="H10" s="20">
        <v>11.459897999999999</v>
      </c>
      <c r="I10" s="21">
        <v>13.241236000000001</v>
      </c>
      <c r="J10" s="21">
        <f t="shared" si="0"/>
        <v>0.7109024400332431</v>
      </c>
      <c r="K10" s="21">
        <v>0.428568150033243</v>
      </c>
      <c r="L10" s="21">
        <v>2.1599790000000004E-2</v>
      </c>
      <c r="M10" s="21">
        <v>0.26073450000000004</v>
      </c>
      <c r="N10" s="22">
        <f t="shared" si="1"/>
        <v>3.2366174127040931E-2</v>
      </c>
      <c r="O10" s="22">
        <f t="shared" si="2"/>
        <v>3.3997425922568179E-2</v>
      </c>
      <c r="P10" s="23">
        <f t="shared" si="3"/>
        <v>5.3688525756450764E-2</v>
      </c>
      <c r="Q10" s="70">
        <v>0</v>
      </c>
      <c r="R10" s="21">
        <v>0</v>
      </c>
      <c r="S10" s="23">
        <f t="shared" si="4"/>
        <v>0</v>
      </c>
    </row>
    <row r="11" spans="1:19" x14ac:dyDescent="0.25">
      <c r="A11" s="17"/>
      <c r="B11" s="19">
        <v>5000276</v>
      </c>
      <c r="C11" s="19" t="s">
        <v>512</v>
      </c>
      <c r="D11" s="68">
        <v>3000001</v>
      </c>
      <c r="E11" s="19" t="s">
        <v>275</v>
      </c>
      <c r="F11" s="69">
        <v>1</v>
      </c>
      <c r="G11" s="19" t="s">
        <v>531</v>
      </c>
      <c r="H11" s="20">
        <v>1508.1456789999997</v>
      </c>
      <c r="I11" s="21">
        <v>283.36996099999988</v>
      </c>
      <c r="J11" s="21">
        <f t="shared" si="0"/>
        <v>28.534661800170653</v>
      </c>
      <c r="K11" s="21">
        <v>11.143171650170654</v>
      </c>
      <c r="L11" s="21">
        <v>10.089012439999998</v>
      </c>
      <c r="M11" s="21">
        <v>7.3024777099999998</v>
      </c>
      <c r="N11" s="22">
        <f t="shared" si="1"/>
        <v>3.9323757574186415E-2</v>
      </c>
      <c r="O11" s="22">
        <f t="shared" si="2"/>
        <v>7.4927434140313345E-2</v>
      </c>
      <c r="P11" s="23">
        <f t="shared" si="3"/>
        <v>0.10069755347205156</v>
      </c>
      <c r="Q11" s="70">
        <v>48053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5003106</v>
      </c>
      <c r="C12" s="19" t="s">
        <v>1381</v>
      </c>
      <c r="D12" s="68">
        <v>3000001</v>
      </c>
      <c r="E12" s="19" t="s">
        <v>275</v>
      </c>
      <c r="F12" s="69">
        <v>236</v>
      </c>
      <c r="G12" s="19" t="s">
        <v>1424</v>
      </c>
      <c r="H12" s="20">
        <v>11.999999999999998</v>
      </c>
      <c r="I12" s="21">
        <v>11.930793</v>
      </c>
      <c r="J12" s="21">
        <f t="shared" si="0"/>
        <v>2.9553125884854232</v>
      </c>
      <c r="K12" s="21">
        <v>0.36653451848542318</v>
      </c>
      <c r="L12" s="21">
        <v>1.3098309700000001</v>
      </c>
      <c r="M12" s="21">
        <v>1.2789470999999999</v>
      </c>
      <c r="N12" s="22">
        <f t="shared" si="1"/>
        <v>3.0721723064462119E-2</v>
      </c>
      <c r="O12" s="22">
        <f t="shared" si="2"/>
        <v>0.14050746572213796</v>
      </c>
      <c r="P12" s="23">
        <f t="shared" si="3"/>
        <v>0.24770462353050826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5003107</v>
      </c>
      <c r="C13" s="19" t="s">
        <v>1382</v>
      </c>
      <c r="D13" s="68">
        <v>3000385</v>
      </c>
      <c r="E13" s="19" t="s">
        <v>1374</v>
      </c>
      <c r="F13" s="69">
        <v>236</v>
      </c>
      <c r="G13" s="19" t="s">
        <v>1424</v>
      </c>
      <c r="H13" s="20">
        <v>1315.1668349999993</v>
      </c>
      <c r="I13" s="21">
        <v>1556.2949250000006</v>
      </c>
      <c r="J13" s="21">
        <f t="shared" si="0"/>
        <v>615.86915507102162</v>
      </c>
      <c r="K13" s="21">
        <v>357.57034573102152</v>
      </c>
      <c r="L13" s="21">
        <v>127.87987552999996</v>
      </c>
      <c r="M13" s="21">
        <v>130.41893381000006</v>
      </c>
      <c r="N13" s="22">
        <f t="shared" si="1"/>
        <v>0.22975744506204143</v>
      </c>
      <c r="O13" s="22">
        <f t="shared" si="2"/>
        <v>0.31192688060781365</v>
      </c>
      <c r="P13" s="23">
        <f t="shared" si="3"/>
        <v>0.39572779244976425</v>
      </c>
      <c r="Q13" s="70">
        <v>1776865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5003108</v>
      </c>
      <c r="C14" s="19" t="s">
        <v>1383</v>
      </c>
      <c r="D14" s="68">
        <v>3000385</v>
      </c>
      <c r="E14" s="19" t="s">
        <v>1374</v>
      </c>
      <c r="F14" s="69">
        <v>236</v>
      </c>
      <c r="G14" s="19" t="s">
        <v>1424</v>
      </c>
      <c r="H14" s="20">
        <v>3583.4690359999977</v>
      </c>
      <c r="I14" s="21">
        <v>4484.1892539999963</v>
      </c>
      <c r="J14" s="21">
        <f t="shared" si="0"/>
        <v>1537.4225095509287</v>
      </c>
      <c r="K14" s="21">
        <v>913.02513616092847</v>
      </c>
      <c r="L14" s="21">
        <v>313.15833848999989</v>
      </c>
      <c r="M14" s="21">
        <v>311.23903490000009</v>
      </c>
      <c r="N14" s="22">
        <f t="shared" si="1"/>
        <v>0.20360985775667023</v>
      </c>
      <c r="O14" s="22">
        <f t="shared" si="2"/>
        <v>0.27344596875726102</v>
      </c>
      <c r="P14" s="23">
        <f t="shared" si="3"/>
        <v>0.34285406401603452</v>
      </c>
      <c r="Q14" s="70">
        <v>4748539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5003109</v>
      </c>
      <c r="C15" s="19" t="s">
        <v>1384</v>
      </c>
      <c r="D15" s="68">
        <v>3000385</v>
      </c>
      <c r="E15" s="19" t="s">
        <v>1374</v>
      </c>
      <c r="F15" s="69">
        <v>236</v>
      </c>
      <c r="G15" s="19" t="s">
        <v>1424</v>
      </c>
      <c r="H15" s="20">
        <v>4101.765427000003</v>
      </c>
      <c r="I15" s="21">
        <v>3399.8408750000017</v>
      </c>
      <c r="J15" s="21">
        <f t="shared" si="0"/>
        <v>1252.1714708970933</v>
      </c>
      <c r="K15" s="21">
        <v>717.43732865709353</v>
      </c>
      <c r="L15" s="21">
        <v>259.16002907000006</v>
      </c>
      <c r="M15" s="21">
        <v>275.57411316999975</v>
      </c>
      <c r="N15" s="22">
        <f t="shared" si="1"/>
        <v>0.21102085510313573</v>
      </c>
      <c r="O15" s="22">
        <f t="shared" si="2"/>
        <v>0.28724796060553659</v>
      </c>
      <c r="P15" s="23">
        <f t="shared" si="3"/>
        <v>0.36830296385476941</v>
      </c>
      <c r="Q15" s="70">
        <v>2927534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5003110</v>
      </c>
      <c r="C16" s="19" t="s">
        <v>1385</v>
      </c>
      <c r="D16" s="68">
        <v>3000385</v>
      </c>
      <c r="E16" s="19" t="s">
        <v>1374</v>
      </c>
      <c r="F16" s="69">
        <v>536</v>
      </c>
      <c r="G16" s="19" t="s">
        <v>1164</v>
      </c>
      <c r="H16" s="20">
        <v>137.57120300000011</v>
      </c>
      <c r="I16" s="21">
        <v>237.02085899999994</v>
      </c>
      <c r="J16" s="21">
        <f t="shared" si="0"/>
        <v>13.930828570438274</v>
      </c>
      <c r="K16" s="21">
        <v>7.0557786904382738</v>
      </c>
      <c r="L16" s="21">
        <v>3.4078153300000009</v>
      </c>
      <c r="M16" s="21">
        <v>3.4672345499999984</v>
      </c>
      <c r="N16" s="22">
        <f t="shared" si="1"/>
        <v>2.9768598089665498E-2</v>
      </c>
      <c r="O16" s="22">
        <f t="shared" si="2"/>
        <v>4.4146300307004956E-2</v>
      </c>
      <c r="P16" s="23">
        <f t="shared" si="3"/>
        <v>5.8774694468718795E-2</v>
      </c>
      <c r="Q16" s="70">
        <v>24640.5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5003111</v>
      </c>
      <c r="C17" s="19" t="s">
        <v>1386</v>
      </c>
      <c r="D17" s="68">
        <v>3000385</v>
      </c>
      <c r="E17" s="19" t="s">
        <v>1374</v>
      </c>
      <c r="F17" s="69">
        <v>536</v>
      </c>
      <c r="G17" s="19" t="s">
        <v>1164</v>
      </c>
      <c r="H17" s="20">
        <v>76.208746999999931</v>
      </c>
      <c r="I17" s="21">
        <v>117.84047600000002</v>
      </c>
      <c r="J17" s="21">
        <f t="shared" si="0"/>
        <v>23.185137420163585</v>
      </c>
      <c r="K17" s="21">
        <v>11.66011544016358</v>
      </c>
      <c r="L17" s="21">
        <v>5.61705129</v>
      </c>
      <c r="M17" s="21">
        <v>5.9079706900000053</v>
      </c>
      <c r="N17" s="22">
        <f t="shared" si="1"/>
        <v>9.8948305675238254E-2</v>
      </c>
      <c r="O17" s="22">
        <f t="shared" si="2"/>
        <v>0.14661487560660885</v>
      </c>
      <c r="P17" s="23">
        <f t="shared" si="3"/>
        <v>0.19675020168930393</v>
      </c>
      <c r="Q17" s="70">
        <v>26315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5003112</v>
      </c>
      <c r="C18" s="19" t="s">
        <v>1387</v>
      </c>
      <c r="D18" s="68">
        <v>3000385</v>
      </c>
      <c r="E18" s="19" t="s">
        <v>1374</v>
      </c>
      <c r="F18" s="69">
        <v>536</v>
      </c>
      <c r="G18" s="19" t="s">
        <v>1164</v>
      </c>
      <c r="H18" s="20">
        <v>352.8510909999996</v>
      </c>
      <c r="I18" s="21">
        <v>642.90001600000016</v>
      </c>
      <c r="J18" s="21">
        <f t="shared" si="0"/>
        <v>370.39452858432486</v>
      </c>
      <c r="K18" s="21">
        <v>206.2588790643249</v>
      </c>
      <c r="L18" s="21">
        <v>135.14710086999997</v>
      </c>
      <c r="M18" s="21">
        <v>28.988548650000002</v>
      </c>
      <c r="N18" s="22">
        <f t="shared" si="1"/>
        <v>0.32082574884291937</v>
      </c>
      <c r="O18" s="22">
        <f t="shared" si="2"/>
        <v>0.53104055286619367</v>
      </c>
      <c r="P18" s="23">
        <f t="shared" si="3"/>
        <v>0.57613084362456257</v>
      </c>
      <c r="Q18" s="70">
        <v>15186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5003115</v>
      </c>
      <c r="C19" s="19" t="s">
        <v>1388</v>
      </c>
      <c r="D19" s="68">
        <v>3000386</v>
      </c>
      <c r="E19" s="19" t="s">
        <v>1375</v>
      </c>
      <c r="F19" s="69">
        <v>240</v>
      </c>
      <c r="G19" s="19" t="s">
        <v>1080</v>
      </c>
      <c r="H19" s="20">
        <v>19.947982999999994</v>
      </c>
      <c r="I19" s="21">
        <v>16.236641999999993</v>
      </c>
      <c r="J19" s="21">
        <f t="shared" si="0"/>
        <v>2.7914792308650758</v>
      </c>
      <c r="K19" s="21">
        <v>1.4667780708650753</v>
      </c>
      <c r="L19" s="21">
        <v>0.61864114000000003</v>
      </c>
      <c r="M19" s="21">
        <v>0.70606002000000012</v>
      </c>
      <c r="N19" s="22">
        <f t="shared" si="1"/>
        <v>9.0337526125480627E-2</v>
      </c>
      <c r="O19" s="22">
        <f t="shared" si="2"/>
        <v>0.12843907076753164</v>
      </c>
      <c r="P19" s="23">
        <f t="shared" si="3"/>
        <v>0.17192466464833536</v>
      </c>
      <c r="Q19" s="70">
        <v>1307</v>
      </c>
      <c r="R19" s="21">
        <v>0</v>
      </c>
      <c r="S19" s="23">
        <f t="shared" si="4"/>
        <v>0</v>
      </c>
    </row>
    <row r="20" spans="1:19" ht="25.5" x14ac:dyDescent="0.25">
      <c r="A20" s="17"/>
      <c r="B20" s="19">
        <v>5003116</v>
      </c>
      <c r="C20" s="19" t="s">
        <v>1389</v>
      </c>
      <c r="D20" s="68">
        <v>3000386</v>
      </c>
      <c r="E20" s="19" t="s">
        <v>1375</v>
      </c>
      <c r="F20" s="69">
        <v>240</v>
      </c>
      <c r="G20" s="19" t="s">
        <v>1080</v>
      </c>
      <c r="H20" s="20">
        <v>45.562504000000004</v>
      </c>
      <c r="I20" s="21">
        <v>23.467871999999996</v>
      </c>
      <c r="J20" s="21">
        <f t="shared" si="0"/>
        <v>5.720265475792611</v>
      </c>
      <c r="K20" s="21">
        <v>3.4756465057926107</v>
      </c>
      <c r="L20" s="21">
        <v>0.72216544999999999</v>
      </c>
      <c r="M20" s="21">
        <v>1.5224535200000002</v>
      </c>
      <c r="N20" s="22">
        <f t="shared" si="1"/>
        <v>0.14810232925220537</v>
      </c>
      <c r="O20" s="22">
        <f t="shared" si="2"/>
        <v>0.17887484454460173</v>
      </c>
      <c r="P20" s="23">
        <f t="shared" si="3"/>
        <v>0.24374879306451866</v>
      </c>
      <c r="Q20" s="70">
        <v>977</v>
      </c>
      <c r="R20" s="21">
        <v>0</v>
      </c>
      <c r="S20" s="23">
        <f t="shared" si="4"/>
        <v>0</v>
      </c>
    </row>
    <row r="21" spans="1:19" ht="25.5" x14ac:dyDescent="0.25">
      <c r="A21" s="17"/>
      <c r="B21" s="19">
        <v>5003117</v>
      </c>
      <c r="C21" s="19" t="s">
        <v>1390</v>
      </c>
      <c r="D21" s="68">
        <v>3000386</v>
      </c>
      <c r="E21" s="19" t="s">
        <v>1375</v>
      </c>
      <c r="F21" s="69">
        <v>240</v>
      </c>
      <c r="G21" s="19" t="s">
        <v>1080</v>
      </c>
      <c r="H21" s="20">
        <v>28.557143000000003</v>
      </c>
      <c r="I21" s="21">
        <v>43.867851000000002</v>
      </c>
      <c r="J21" s="21">
        <f t="shared" si="0"/>
        <v>3.4165591493096521</v>
      </c>
      <c r="K21" s="21">
        <v>1.5111921693096519</v>
      </c>
      <c r="L21" s="21">
        <v>0.49281230999999998</v>
      </c>
      <c r="M21" s="21">
        <v>1.4125546699999998</v>
      </c>
      <c r="N21" s="22">
        <f t="shared" si="1"/>
        <v>3.4448739449526533E-2</v>
      </c>
      <c r="O21" s="22">
        <f t="shared" si="2"/>
        <v>4.5682759324354685E-2</v>
      </c>
      <c r="P21" s="23">
        <f t="shared" si="3"/>
        <v>7.7882984268129563E-2</v>
      </c>
      <c r="Q21" s="70">
        <v>1034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5003118</v>
      </c>
      <c r="C22" s="19" t="s">
        <v>1391</v>
      </c>
      <c r="D22" s="68">
        <v>3000386</v>
      </c>
      <c r="E22" s="19" t="s">
        <v>1375</v>
      </c>
      <c r="F22" s="69">
        <v>240</v>
      </c>
      <c r="G22" s="19" t="s">
        <v>1080</v>
      </c>
      <c r="H22" s="20">
        <v>32.475549999999998</v>
      </c>
      <c r="I22" s="21">
        <v>6.2609800000000018</v>
      </c>
      <c r="J22" s="21">
        <f t="shared" si="0"/>
        <v>3.3398708335997922</v>
      </c>
      <c r="K22" s="21">
        <v>2.5831981135997921</v>
      </c>
      <c r="L22" s="21">
        <v>0.24687468000000001</v>
      </c>
      <c r="M22" s="21">
        <v>0.50979804000000006</v>
      </c>
      <c r="N22" s="22">
        <f t="shared" si="1"/>
        <v>0.41258686557053231</v>
      </c>
      <c r="O22" s="22">
        <f t="shared" si="2"/>
        <v>0.45201754255720211</v>
      </c>
      <c r="P22" s="23">
        <f t="shared" si="3"/>
        <v>0.53344218215036487</v>
      </c>
      <c r="Q22" s="70">
        <v>0</v>
      </c>
      <c r="R22" s="21">
        <v>0</v>
      </c>
      <c r="S22" s="23">
        <f t="shared" si="4"/>
        <v>0</v>
      </c>
    </row>
    <row r="23" spans="1:19" ht="38.25" x14ac:dyDescent="0.25">
      <c r="A23" s="17"/>
      <c r="B23" s="19">
        <v>5003119</v>
      </c>
      <c r="C23" s="19" t="s">
        <v>1392</v>
      </c>
      <c r="D23" s="68">
        <v>3000386</v>
      </c>
      <c r="E23" s="19" t="s">
        <v>1375</v>
      </c>
      <c r="F23" s="69">
        <v>240</v>
      </c>
      <c r="G23" s="19" t="s">
        <v>1080</v>
      </c>
      <c r="H23" s="20">
        <v>49.607332</v>
      </c>
      <c r="I23" s="21">
        <v>15.944430000000004</v>
      </c>
      <c r="J23" s="21">
        <f t="shared" si="0"/>
        <v>7.8469426264590298</v>
      </c>
      <c r="K23" s="21">
        <v>6.4560518964590301</v>
      </c>
      <c r="L23" s="21">
        <v>0.49401925000000002</v>
      </c>
      <c r="M23" s="21">
        <v>0.89687147999999994</v>
      </c>
      <c r="N23" s="22">
        <f t="shared" si="1"/>
        <v>0.4049095449921401</v>
      </c>
      <c r="O23" s="22">
        <f t="shared" si="2"/>
        <v>0.43589335877538604</v>
      </c>
      <c r="P23" s="23">
        <f t="shared" si="3"/>
        <v>0.49214318896686982</v>
      </c>
      <c r="Q23" s="70">
        <v>0</v>
      </c>
      <c r="R23" s="21">
        <v>0</v>
      </c>
      <c r="S23" s="23">
        <f t="shared" si="4"/>
        <v>0</v>
      </c>
    </row>
    <row r="24" spans="1:19" ht="38.25" x14ac:dyDescent="0.25">
      <c r="A24" s="17"/>
      <c r="B24" s="19">
        <v>5003120</v>
      </c>
      <c r="C24" s="19" t="s">
        <v>1393</v>
      </c>
      <c r="D24" s="68">
        <v>3000386</v>
      </c>
      <c r="E24" s="19" t="s">
        <v>1375</v>
      </c>
      <c r="F24" s="69">
        <v>240</v>
      </c>
      <c r="G24" s="19" t="s">
        <v>1080</v>
      </c>
      <c r="H24" s="20">
        <v>26.517162000000003</v>
      </c>
      <c r="I24" s="21">
        <v>163.890548</v>
      </c>
      <c r="J24" s="21">
        <f t="shared" si="0"/>
        <v>7.0460398705801328</v>
      </c>
      <c r="K24" s="21">
        <v>5.448874500580132</v>
      </c>
      <c r="L24" s="21">
        <v>0.37333685</v>
      </c>
      <c r="M24" s="21">
        <v>1.2238285200000001</v>
      </c>
      <c r="N24" s="22">
        <f t="shared" si="1"/>
        <v>3.3247033261369852E-2</v>
      </c>
      <c r="O24" s="22">
        <f t="shared" si="2"/>
        <v>3.552499775996925E-2</v>
      </c>
      <c r="P24" s="23">
        <f t="shared" si="3"/>
        <v>4.2992350422674366E-2</v>
      </c>
      <c r="Q24" s="70">
        <v>0</v>
      </c>
      <c r="R24" s="21">
        <v>0</v>
      </c>
      <c r="S24" s="23">
        <f t="shared" si="4"/>
        <v>0</v>
      </c>
    </row>
    <row r="25" spans="1:19" ht="38.25" x14ac:dyDescent="0.25">
      <c r="A25" s="17"/>
      <c r="B25" s="19">
        <v>5003123</v>
      </c>
      <c r="C25" s="19" t="s">
        <v>1394</v>
      </c>
      <c r="D25" s="68">
        <v>3000386</v>
      </c>
      <c r="E25" s="19" t="s">
        <v>1375</v>
      </c>
      <c r="F25" s="69">
        <v>236</v>
      </c>
      <c r="G25" s="19" t="s">
        <v>1424</v>
      </c>
      <c r="H25" s="20">
        <v>24.827438000000001</v>
      </c>
      <c r="I25" s="21">
        <v>32.161133999999997</v>
      </c>
      <c r="J25" s="21">
        <f t="shared" si="0"/>
        <v>7.4753160643881174</v>
      </c>
      <c r="K25" s="21">
        <v>3.8909452043881174</v>
      </c>
      <c r="L25" s="21">
        <v>1.6292829599999994</v>
      </c>
      <c r="M25" s="21">
        <v>1.9550879000000003</v>
      </c>
      <c r="N25" s="22">
        <f t="shared" si="1"/>
        <v>0.12098283612723723</v>
      </c>
      <c r="O25" s="22">
        <f t="shared" si="2"/>
        <v>0.17164283337733419</v>
      </c>
      <c r="P25" s="23">
        <f t="shared" si="3"/>
        <v>0.23243322403955402</v>
      </c>
      <c r="Q25" s="70">
        <v>48389</v>
      </c>
      <c r="R25" s="21">
        <v>0</v>
      </c>
      <c r="S25" s="23">
        <f t="shared" si="4"/>
        <v>0</v>
      </c>
    </row>
    <row r="26" spans="1:19" ht="38.25" x14ac:dyDescent="0.25">
      <c r="A26" s="17"/>
      <c r="B26" s="19">
        <v>5003124</v>
      </c>
      <c r="C26" s="19" t="s">
        <v>1395</v>
      </c>
      <c r="D26" s="68">
        <v>3000386</v>
      </c>
      <c r="E26" s="19" t="s">
        <v>1375</v>
      </c>
      <c r="F26" s="69">
        <v>236</v>
      </c>
      <c r="G26" s="19" t="s">
        <v>1424</v>
      </c>
      <c r="H26" s="20">
        <v>93.441493999999992</v>
      </c>
      <c r="I26" s="21">
        <v>89.962869000000012</v>
      </c>
      <c r="J26" s="21">
        <f t="shared" si="0"/>
        <v>24.900335216045313</v>
      </c>
      <c r="K26" s="21">
        <v>12.741888576045312</v>
      </c>
      <c r="L26" s="21">
        <v>5.254881199999998</v>
      </c>
      <c r="M26" s="21">
        <v>6.9035654400000004</v>
      </c>
      <c r="N26" s="22">
        <f t="shared" si="1"/>
        <v>0.14163497360277949</v>
      </c>
      <c r="O26" s="22">
        <f t="shared" si="2"/>
        <v>0.20004664119866286</v>
      </c>
      <c r="P26" s="23">
        <f t="shared" si="3"/>
        <v>0.27678458338234313</v>
      </c>
      <c r="Q26" s="70">
        <v>222508.511</v>
      </c>
      <c r="R26" s="21">
        <v>0</v>
      </c>
      <c r="S26" s="23">
        <f t="shared" si="4"/>
        <v>0</v>
      </c>
    </row>
    <row r="27" spans="1:19" ht="38.25" x14ac:dyDescent="0.25">
      <c r="A27" s="17"/>
      <c r="B27" s="19">
        <v>5003125</v>
      </c>
      <c r="C27" s="19" t="s">
        <v>1396</v>
      </c>
      <c r="D27" s="68">
        <v>3000386</v>
      </c>
      <c r="E27" s="19" t="s">
        <v>1375</v>
      </c>
      <c r="F27" s="69">
        <v>236</v>
      </c>
      <c r="G27" s="19" t="s">
        <v>1424</v>
      </c>
      <c r="H27" s="20">
        <v>7.4284630000000016</v>
      </c>
      <c r="I27" s="21">
        <v>9.6258299999999988</v>
      </c>
      <c r="J27" s="21">
        <f t="shared" si="0"/>
        <v>2.3045107511911058</v>
      </c>
      <c r="K27" s="21">
        <v>1.0742693511911057</v>
      </c>
      <c r="L27" s="21">
        <v>0.47296556000000006</v>
      </c>
      <c r="M27" s="21">
        <v>0.75727584000000003</v>
      </c>
      <c r="N27" s="22">
        <f t="shared" si="1"/>
        <v>0.11160277619603773</v>
      </c>
      <c r="O27" s="22">
        <f t="shared" si="2"/>
        <v>0.16073781805736292</v>
      </c>
      <c r="P27" s="23">
        <f t="shared" si="3"/>
        <v>0.23940904329196611</v>
      </c>
      <c r="Q27" s="70">
        <v>410.00400000000002</v>
      </c>
      <c r="R27" s="21">
        <v>0</v>
      </c>
      <c r="S27" s="23">
        <f t="shared" si="4"/>
        <v>0</v>
      </c>
    </row>
    <row r="28" spans="1:19" ht="38.25" x14ac:dyDescent="0.25">
      <c r="A28" s="17"/>
      <c r="B28" s="19">
        <v>5003126</v>
      </c>
      <c r="C28" s="19" t="s">
        <v>1397</v>
      </c>
      <c r="D28" s="68">
        <v>3000386</v>
      </c>
      <c r="E28" s="19" t="s">
        <v>1375</v>
      </c>
      <c r="F28" s="69">
        <v>236</v>
      </c>
      <c r="G28" s="19" t="s">
        <v>1424</v>
      </c>
      <c r="H28" s="20">
        <v>17.035063999999995</v>
      </c>
      <c r="I28" s="21">
        <v>24.136230999999999</v>
      </c>
      <c r="J28" s="21">
        <f t="shared" si="0"/>
        <v>6.6409041733644329</v>
      </c>
      <c r="K28" s="21">
        <v>3.7515980533644324</v>
      </c>
      <c r="L28" s="21">
        <v>1.5456622900000003</v>
      </c>
      <c r="M28" s="21">
        <v>1.3436438300000004</v>
      </c>
      <c r="N28" s="22">
        <f t="shared" si="1"/>
        <v>0.15543429516250623</v>
      </c>
      <c r="O28" s="22">
        <f t="shared" si="2"/>
        <v>0.21947338602138972</v>
      </c>
      <c r="P28" s="23">
        <f t="shared" si="3"/>
        <v>0.27514255118640657</v>
      </c>
      <c r="Q28" s="70">
        <v>708</v>
      </c>
      <c r="R28" s="21">
        <v>0</v>
      </c>
      <c r="S28" s="23">
        <f t="shared" si="4"/>
        <v>0</v>
      </c>
    </row>
    <row r="29" spans="1:19" ht="25.5" x14ac:dyDescent="0.25">
      <c r="A29" s="17"/>
      <c r="B29" s="19">
        <v>5003127</v>
      </c>
      <c r="C29" s="19" t="s">
        <v>1398</v>
      </c>
      <c r="D29" s="68">
        <v>3000386</v>
      </c>
      <c r="E29" s="19" t="s">
        <v>1375</v>
      </c>
      <c r="F29" s="69">
        <v>240</v>
      </c>
      <c r="G29" s="19" t="s">
        <v>1080</v>
      </c>
      <c r="H29" s="20">
        <v>42.542811000000036</v>
      </c>
      <c r="I29" s="21">
        <v>39.58267699999999</v>
      </c>
      <c r="J29" s="21">
        <f t="shared" si="0"/>
        <v>7.0729931392663019</v>
      </c>
      <c r="K29" s="21">
        <v>4.2183027692663018</v>
      </c>
      <c r="L29" s="21">
        <v>1.3701981700000005</v>
      </c>
      <c r="M29" s="21">
        <v>1.4844921999999998</v>
      </c>
      <c r="N29" s="22">
        <f t="shared" si="1"/>
        <v>0.10656941594087492</v>
      </c>
      <c r="O29" s="22">
        <f t="shared" si="2"/>
        <v>0.14118552262815129</v>
      </c>
      <c r="P29" s="23">
        <f t="shared" si="3"/>
        <v>0.17868910531913504</v>
      </c>
      <c r="Q29" s="70">
        <v>92.5</v>
      </c>
      <c r="R29" s="21">
        <v>0</v>
      </c>
      <c r="S29" s="23">
        <f t="shared" si="4"/>
        <v>0</v>
      </c>
    </row>
    <row r="30" spans="1:19" ht="25.5" x14ac:dyDescent="0.25">
      <c r="A30" s="17"/>
      <c r="B30" s="19">
        <v>5003128</v>
      </c>
      <c r="C30" s="19" t="s">
        <v>1399</v>
      </c>
      <c r="D30" s="68">
        <v>3000386</v>
      </c>
      <c r="E30" s="19" t="s">
        <v>1375</v>
      </c>
      <c r="F30" s="69">
        <v>200</v>
      </c>
      <c r="G30" s="19" t="s">
        <v>1425</v>
      </c>
      <c r="H30" s="20">
        <v>5.5700569999999976</v>
      </c>
      <c r="I30" s="21">
        <v>6.1395629999999999</v>
      </c>
      <c r="J30" s="21">
        <f t="shared" si="0"/>
        <v>1.0532657957862495</v>
      </c>
      <c r="K30" s="21">
        <v>0.74930442578624934</v>
      </c>
      <c r="L30" s="21">
        <v>0.14968213999999999</v>
      </c>
      <c r="M30" s="21">
        <v>0.15427923000000002</v>
      </c>
      <c r="N30" s="22">
        <f t="shared" si="1"/>
        <v>0.12204523771256184</v>
      </c>
      <c r="O30" s="22">
        <f t="shared" si="2"/>
        <v>0.14642517159384949</v>
      </c>
      <c r="P30" s="23">
        <f t="shared" si="3"/>
        <v>0.17155387049310342</v>
      </c>
      <c r="Q30" s="70">
        <v>0</v>
      </c>
      <c r="R30" s="21">
        <v>0</v>
      </c>
      <c r="S30" s="23">
        <f t="shared" si="4"/>
        <v>0</v>
      </c>
    </row>
    <row r="31" spans="1:19" ht="51" x14ac:dyDescent="0.25">
      <c r="A31" s="17"/>
      <c r="B31" s="19">
        <v>5003129</v>
      </c>
      <c r="C31" s="19" t="s">
        <v>1400</v>
      </c>
      <c r="D31" s="68">
        <v>3000387</v>
      </c>
      <c r="E31" s="19" t="s">
        <v>1376</v>
      </c>
      <c r="F31" s="69">
        <v>408</v>
      </c>
      <c r="G31" s="19" t="s">
        <v>857</v>
      </c>
      <c r="H31" s="20">
        <v>28.012431999999993</v>
      </c>
      <c r="I31" s="21">
        <v>33.775764999999971</v>
      </c>
      <c r="J31" s="21">
        <f t="shared" si="0"/>
        <v>2.5764070091457385</v>
      </c>
      <c r="K31" s="21">
        <v>1.1091064991457387</v>
      </c>
      <c r="L31" s="21">
        <v>0.46741075999999998</v>
      </c>
      <c r="M31" s="21">
        <v>0.99988974999999991</v>
      </c>
      <c r="N31" s="22">
        <f t="shared" si="1"/>
        <v>3.2837346515933528E-2</v>
      </c>
      <c r="O31" s="22">
        <f t="shared" si="2"/>
        <v>4.6675989696924408E-2</v>
      </c>
      <c r="P31" s="23">
        <f t="shared" si="3"/>
        <v>7.6279752927749842E-2</v>
      </c>
      <c r="Q31" s="70">
        <v>75536</v>
      </c>
      <c r="R31" s="21">
        <v>0</v>
      </c>
      <c r="S31" s="23">
        <f t="shared" si="4"/>
        <v>0</v>
      </c>
    </row>
    <row r="32" spans="1:19" ht="51" x14ac:dyDescent="0.25">
      <c r="A32" s="17"/>
      <c r="B32" s="19">
        <v>5003130</v>
      </c>
      <c r="C32" s="19" t="s">
        <v>1401</v>
      </c>
      <c r="D32" s="68">
        <v>3000387</v>
      </c>
      <c r="E32" s="19" t="s">
        <v>1376</v>
      </c>
      <c r="F32" s="69">
        <v>408</v>
      </c>
      <c r="G32" s="19" t="s">
        <v>857</v>
      </c>
      <c r="H32" s="20">
        <v>125.43673300000002</v>
      </c>
      <c r="I32" s="21">
        <v>103.94274200000001</v>
      </c>
      <c r="J32" s="21">
        <f t="shared" si="0"/>
        <v>8.511271825438703</v>
      </c>
      <c r="K32" s="21">
        <v>3.4684595454387024</v>
      </c>
      <c r="L32" s="21">
        <v>0.52867580999999997</v>
      </c>
      <c r="M32" s="21">
        <v>4.5141364700000004</v>
      </c>
      <c r="N32" s="22">
        <f t="shared" si="1"/>
        <v>3.336894408114327E-2</v>
      </c>
      <c r="O32" s="22">
        <f t="shared" si="2"/>
        <v>3.8455165589519488E-2</v>
      </c>
      <c r="P32" s="23">
        <f t="shared" si="3"/>
        <v>8.1884234162676817E-2</v>
      </c>
      <c r="Q32" s="70">
        <v>106338</v>
      </c>
      <c r="R32" s="21">
        <v>0</v>
      </c>
      <c r="S32" s="23">
        <f t="shared" si="4"/>
        <v>0</v>
      </c>
    </row>
    <row r="33" spans="1:19" ht="51" x14ac:dyDescent="0.25">
      <c r="A33" s="17"/>
      <c r="B33" s="19">
        <v>5003131</v>
      </c>
      <c r="C33" s="19" t="s">
        <v>1402</v>
      </c>
      <c r="D33" s="68">
        <v>3000387</v>
      </c>
      <c r="E33" s="19" t="s">
        <v>1376</v>
      </c>
      <c r="F33" s="69">
        <v>408</v>
      </c>
      <c r="G33" s="19" t="s">
        <v>857</v>
      </c>
      <c r="H33" s="20">
        <v>44.604265000000012</v>
      </c>
      <c r="I33" s="21">
        <v>100.62283299999996</v>
      </c>
      <c r="J33" s="21">
        <f t="shared" si="0"/>
        <v>6.0867838415307141</v>
      </c>
      <c r="K33" s="21">
        <v>2.0445138415307156</v>
      </c>
      <c r="L33" s="21">
        <v>0.58147689999999996</v>
      </c>
      <c r="M33" s="21">
        <v>3.4607930999999987</v>
      </c>
      <c r="N33" s="22">
        <f t="shared" si="1"/>
        <v>2.0318587546930989E-2</v>
      </c>
      <c r="O33" s="22">
        <f t="shared" si="2"/>
        <v>2.6097364417584198E-2</v>
      </c>
      <c r="P33" s="23">
        <f t="shared" si="3"/>
        <v>6.0491080006967374E-2</v>
      </c>
      <c r="Q33" s="70">
        <v>1871407</v>
      </c>
      <c r="R33" s="21">
        <v>0</v>
      </c>
      <c r="S33" s="23">
        <f t="shared" si="4"/>
        <v>0</v>
      </c>
    </row>
    <row r="34" spans="1:19" ht="51" x14ac:dyDescent="0.25">
      <c r="A34" s="17"/>
      <c r="B34" s="19">
        <v>5003132</v>
      </c>
      <c r="C34" s="19" t="s">
        <v>1403</v>
      </c>
      <c r="D34" s="68">
        <v>3000387</v>
      </c>
      <c r="E34" s="19" t="s">
        <v>1376</v>
      </c>
      <c r="F34" s="69">
        <v>408</v>
      </c>
      <c r="G34" s="19" t="s">
        <v>857</v>
      </c>
      <c r="H34" s="20">
        <v>6.3511749999999969</v>
      </c>
      <c r="I34" s="21">
        <v>5.8088549999999968</v>
      </c>
      <c r="J34" s="21">
        <f t="shared" si="0"/>
        <v>0.15986954709176346</v>
      </c>
      <c r="K34" s="21">
        <v>0.10428354709176346</v>
      </c>
      <c r="L34" s="21">
        <v>2.6520000000000002E-2</v>
      </c>
      <c r="M34" s="21">
        <v>2.9066000000000002E-2</v>
      </c>
      <c r="N34" s="22">
        <f t="shared" si="1"/>
        <v>1.7952513376864033E-2</v>
      </c>
      <c r="O34" s="22">
        <f t="shared" si="2"/>
        <v>2.2517956996992269E-2</v>
      </c>
      <c r="P34" s="23">
        <f t="shared" si="3"/>
        <v>2.7521696976730105E-2</v>
      </c>
      <c r="Q34" s="70">
        <v>176863</v>
      </c>
      <c r="R34" s="21">
        <v>0</v>
      </c>
      <c r="S34" s="23">
        <f t="shared" si="4"/>
        <v>0</v>
      </c>
    </row>
    <row r="35" spans="1:19" ht="51" x14ac:dyDescent="0.25">
      <c r="A35" s="17"/>
      <c r="B35" s="19">
        <v>5003133</v>
      </c>
      <c r="C35" s="19" t="s">
        <v>1404</v>
      </c>
      <c r="D35" s="68">
        <v>3000387</v>
      </c>
      <c r="E35" s="19" t="s">
        <v>1376</v>
      </c>
      <c r="F35" s="69">
        <v>408</v>
      </c>
      <c r="G35" s="19" t="s">
        <v>857</v>
      </c>
      <c r="H35" s="20">
        <v>19.368161000000004</v>
      </c>
      <c r="I35" s="21">
        <v>16.659817000000004</v>
      </c>
      <c r="J35" s="21">
        <f t="shared" si="0"/>
        <v>0.35819690966710449</v>
      </c>
      <c r="K35" s="21">
        <v>0.16244190966710448</v>
      </c>
      <c r="L35" s="21">
        <v>0.12548000000000001</v>
      </c>
      <c r="M35" s="21">
        <v>7.0275000000000004E-2</v>
      </c>
      <c r="N35" s="22">
        <f t="shared" si="1"/>
        <v>9.7505218494959717E-3</v>
      </c>
      <c r="O35" s="22">
        <f t="shared" si="2"/>
        <v>1.7282417307891464E-2</v>
      </c>
      <c r="P35" s="23">
        <f t="shared" si="3"/>
        <v>2.1500650917540356E-2</v>
      </c>
      <c r="Q35" s="70">
        <v>21459</v>
      </c>
      <c r="R35" s="21">
        <v>0</v>
      </c>
      <c r="S35" s="23">
        <f t="shared" si="4"/>
        <v>0</v>
      </c>
    </row>
    <row r="36" spans="1:19" ht="51" x14ac:dyDescent="0.25">
      <c r="A36" s="17"/>
      <c r="B36" s="19">
        <v>5003134</v>
      </c>
      <c r="C36" s="19" t="s">
        <v>1405</v>
      </c>
      <c r="D36" s="68">
        <v>3000387</v>
      </c>
      <c r="E36" s="19" t="s">
        <v>1376</v>
      </c>
      <c r="F36" s="69">
        <v>7</v>
      </c>
      <c r="G36" s="19" t="s">
        <v>1082</v>
      </c>
      <c r="H36" s="20">
        <v>58.858763000000025</v>
      </c>
      <c r="I36" s="21">
        <v>38.992251000000003</v>
      </c>
      <c r="J36" s="21">
        <f t="shared" si="0"/>
        <v>2.2780040054653754</v>
      </c>
      <c r="K36" s="21">
        <v>1.9704370654653758</v>
      </c>
      <c r="L36" s="21">
        <v>0.19308035999999995</v>
      </c>
      <c r="M36" s="21">
        <v>0.11448658</v>
      </c>
      <c r="N36" s="22">
        <f t="shared" si="1"/>
        <v>5.0534068050222994E-2</v>
      </c>
      <c r="O36" s="22">
        <f t="shared" si="2"/>
        <v>5.5485830388847655E-2</v>
      </c>
      <c r="P36" s="23">
        <f t="shared" si="3"/>
        <v>5.8421967109961802E-2</v>
      </c>
      <c r="Q36" s="70">
        <v>54838</v>
      </c>
      <c r="R36" s="21">
        <v>0</v>
      </c>
      <c r="S36" s="23">
        <f t="shared" si="4"/>
        <v>0</v>
      </c>
    </row>
    <row r="37" spans="1:19" ht="51" x14ac:dyDescent="0.25">
      <c r="A37" s="17"/>
      <c r="B37" s="19">
        <v>5003135</v>
      </c>
      <c r="C37" s="19" t="s">
        <v>1406</v>
      </c>
      <c r="D37" s="68">
        <v>3000387</v>
      </c>
      <c r="E37" s="19" t="s">
        <v>1376</v>
      </c>
      <c r="F37" s="69">
        <v>7</v>
      </c>
      <c r="G37" s="19" t="s">
        <v>1082</v>
      </c>
      <c r="H37" s="20">
        <v>10.536573999999998</v>
      </c>
      <c r="I37" s="21">
        <v>30.946361999999997</v>
      </c>
      <c r="J37" s="21">
        <f t="shared" si="0"/>
        <v>6.4672697949093623</v>
      </c>
      <c r="K37" s="21">
        <v>3.9528637949093626</v>
      </c>
      <c r="L37" s="21">
        <v>1.6005073200000002</v>
      </c>
      <c r="M37" s="21">
        <v>0.91389867999999996</v>
      </c>
      <c r="N37" s="22">
        <f t="shared" si="1"/>
        <v>0.12773274593341094</v>
      </c>
      <c r="O37" s="22">
        <f t="shared" si="2"/>
        <v>0.17945150111374522</v>
      </c>
      <c r="P37" s="23">
        <f t="shared" si="3"/>
        <v>0.20898320115654831</v>
      </c>
      <c r="Q37" s="70">
        <v>60589</v>
      </c>
      <c r="R37" s="21">
        <v>0</v>
      </c>
      <c r="S37" s="23">
        <f t="shared" si="4"/>
        <v>0</v>
      </c>
    </row>
    <row r="38" spans="1:19" ht="51" x14ac:dyDescent="0.25">
      <c r="A38" s="17"/>
      <c r="B38" s="19">
        <v>5003136</v>
      </c>
      <c r="C38" s="19" t="s">
        <v>1407</v>
      </c>
      <c r="D38" s="68">
        <v>3000387</v>
      </c>
      <c r="E38" s="19" t="s">
        <v>1376</v>
      </c>
      <c r="F38" s="69">
        <v>7</v>
      </c>
      <c r="G38" s="19" t="s">
        <v>1082</v>
      </c>
      <c r="H38" s="20">
        <v>23.754663999999998</v>
      </c>
      <c r="I38" s="21">
        <v>19.798224999999988</v>
      </c>
      <c r="J38" s="21">
        <f t="shared" si="0"/>
        <v>14.982107743541086</v>
      </c>
      <c r="K38" s="21">
        <v>3.0325611535410864</v>
      </c>
      <c r="L38" s="21">
        <v>11.563919289999999</v>
      </c>
      <c r="M38" s="21">
        <v>0.38562730000000006</v>
      </c>
      <c r="N38" s="22">
        <f t="shared" si="1"/>
        <v>0.15317338567175029</v>
      </c>
      <c r="O38" s="22">
        <f t="shared" si="2"/>
        <v>0.73726207493556084</v>
      </c>
      <c r="P38" s="23">
        <f t="shared" si="3"/>
        <v>0.75673994732058525</v>
      </c>
      <c r="Q38" s="70">
        <v>21100</v>
      </c>
      <c r="R38" s="21">
        <v>0</v>
      </c>
      <c r="S38" s="23">
        <f t="shared" si="4"/>
        <v>0</v>
      </c>
    </row>
    <row r="39" spans="1:19" ht="51" x14ac:dyDescent="0.25">
      <c r="A39" s="17"/>
      <c r="B39" s="19">
        <v>5003137</v>
      </c>
      <c r="C39" s="19" t="s">
        <v>1408</v>
      </c>
      <c r="D39" s="68">
        <v>3000387</v>
      </c>
      <c r="E39" s="19" t="s">
        <v>1376</v>
      </c>
      <c r="F39" s="69">
        <v>7</v>
      </c>
      <c r="G39" s="19" t="s">
        <v>1082</v>
      </c>
      <c r="H39" s="20">
        <v>17.576309999999996</v>
      </c>
      <c r="I39" s="21">
        <v>17.837887999999992</v>
      </c>
      <c r="J39" s="21">
        <f t="shared" si="0"/>
        <v>8.7358134343068965</v>
      </c>
      <c r="K39" s="21">
        <v>4.0700188443068974</v>
      </c>
      <c r="L39" s="21">
        <v>3.82814181</v>
      </c>
      <c r="M39" s="21">
        <v>0.83765277999999976</v>
      </c>
      <c r="N39" s="22">
        <f t="shared" si="1"/>
        <v>0.22816708145644254</v>
      </c>
      <c r="O39" s="22">
        <f t="shared" si="2"/>
        <v>0.44277442790911686</v>
      </c>
      <c r="P39" s="23">
        <f t="shared" si="3"/>
        <v>0.48973361836933277</v>
      </c>
      <c r="Q39" s="70">
        <v>54926</v>
      </c>
      <c r="R39" s="21">
        <v>0</v>
      </c>
      <c r="S39" s="23">
        <f t="shared" si="4"/>
        <v>0</v>
      </c>
    </row>
    <row r="40" spans="1:19" ht="51" x14ac:dyDescent="0.25">
      <c r="A40" s="17"/>
      <c r="B40" s="19">
        <v>5003138</v>
      </c>
      <c r="C40" s="19" t="s">
        <v>1409</v>
      </c>
      <c r="D40" s="68">
        <v>3000387</v>
      </c>
      <c r="E40" s="19" t="s">
        <v>1376</v>
      </c>
      <c r="F40" s="69">
        <v>236</v>
      </c>
      <c r="G40" s="19" t="s">
        <v>1424</v>
      </c>
      <c r="H40" s="20">
        <v>57.185883000000011</v>
      </c>
      <c r="I40" s="21">
        <v>42.138769000000003</v>
      </c>
      <c r="J40" s="21">
        <f t="shared" si="0"/>
        <v>14.586978223905364</v>
      </c>
      <c r="K40" s="21">
        <v>13.103281663905364</v>
      </c>
      <c r="L40" s="21">
        <v>7.3296059999999982E-2</v>
      </c>
      <c r="M40" s="21">
        <v>1.4104004999999995</v>
      </c>
      <c r="N40" s="22">
        <f t="shared" si="1"/>
        <v>0.31095549240902987</v>
      </c>
      <c r="O40" s="22">
        <f t="shared" si="2"/>
        <v>0.31269488968473103</v>
      </c>
      <c r="P40" s="23">
        <f t="shared" si="3"/>
        <v>0.34616526704672751</v>
      </c>
      <c r="Q40" s="70">
        <v>30917</v>
      </c>
      <c r="R40" s="21">
        <v>0</v>
      </c>
      <c r="S40" s="23">
        <f t="shared" si="4"/>
        <v>0</v>
      </c>
    </row>
    <row r="41" spans="1:19" ht="51" x14ac:dyDescent="0.25">
      <c r="A41" s="17"/>
      <c r="B41" s="19">
        <v>5003139</v>
      </c>
      <c r="C41" s="19" t="s">
        <v>1410</v>
      </c>
      <c r="D41" s="68">
        <v>3000387</v>
      </c>
      <c r="E41" s="19" t="s">
        <v>1376</v>
      </c>
      <c r="F41" s="69">
        <v>236</v>
      </c>
      <c r="G41" s="19" t="s">
        <v>1424</v>
      </c>
      <c r="H41" s="20">
        <v>28.977625000000003</v>
      </c>
      <c r="I41" s="21">
        <v>77.317203000000021</v>
      </c>
      <c r="J41" s="21">
        <f t="shared" si="0"/>
        <v>1.5916675401387019</v>
      </c>
      <c r="K41" s="21">
        <v>5.9247400138701778E-2</v>
      </c>
      <c r="L41" s="21">
        <v>1.3016134000000001</v>
      </c>
      <c r="M41" s="21">
        <v>0.23080674000000001</v>
      </c>
      <c r="N41" s="22">
        <f t="shared" si="1"/>
        <v>7.6629000843061752E-4</v>
      </c>
      <c r="O41" s="22">
        <f t="shared" si="2"/>
        <v>1.7601009184705009E-2</v>
      </c>
      <c r="P41" s="23">
        <f t="shared" si="3"/>
        <v>2.0586201755626126E-2</v>
      </c>
      <c r="Q41" s="70">
        <v>705</v>
      </c>
      <c r="R41" s="21">
        <v>0</v>
      </c>
      <c r="S41" s="23">
        <f t="shared" si="4"/>
        <v>0</v>
      </c>
    </row>
    <row r="42" spans="1:19" ht="51" x14ac:dyDescent="0.25">
      <c r="A42" s="17"/>
      <c r="B42" s="19">
        <v>5003140</v>
      </c>
      <c r="C42" s="19" t="s">
        <v>1411</v>
      </c>
      <c r="D42" s="68">
        <v>3000387</v>
      </c>
      <c r="E42" s="19" t="s">
        <v>1376</v>
      </c>
      <c r="F42" s="69">
        <v>236</v>
      </c>
      <c r="G42" s="19" t="s">
        <v>1424</v>
      </c>
      <c r="H42" s="20">
        <v>83.359079000000023</v>
      </c>
      <c r="I42" s="21">
        <v>71.435824000000039</v>
      </c>
      <c r="J42" s="21">
        <f t="shared" si="0"/>
        <v>2.4554908215764066</v>
      </c>
      <c r="K42" s="21">
        <v>1.6919276515764068</v>
      </c>
      <c r="L42" s="21">
        <v>0.34731078000000004</v>
      </c>
      <c r="M42" s="21">
        <v>0.41625238999999997</v>
      </c>
      <c r="N42" s="22">
        <f t="shared" si="1"/>
        <v>2.368458228432286E-2</v>
      </c>
      <c r="O42" s="22">
        <f t="shared" si="2"/>
        <v>2.854643955078345E-2</v>
      </c>
      <c r="P42" s="23">
        <f t="shared" si="3"/>
        <v>3.4373381366419251E-2</v>
      </c>
      <c r="Q42" s="70">
        <v>298</v>
      </c>
      <c r="R42" s="21">
        <v>0</v>
      </c>
      <c r="S42" s="23">
        <f t="shared" si="4"/>
        <v>0</v>
      </c>
    </row>
    <row r="43" spans="1:19" ht="51" x14ac:dyDescent="0.25">
      <c r="A43" s="17"/>
      <c r="B43" s="19">
        <v>5003141</v>
      </c>
      <c r="C43" s="19" t="s">
        <v>1412</v>
      </c>
      <c r="D43" s="68">
        <v>3000387</v>
      </c>
      <c r="E43" s="19" t="s">
        <v>1376</v>
      </c>
      <c r="F43" s="69">
        <v>236</v>
      </c>
      <c r="G43" s="19" t="s">
        <v>1424</v>
      </c>
      <c r="H43" s="20">
        <v>3.5021640000000001</v>
      </c>
      <c r="I43" s="21">
        <v>2.5045950000000006</v>
      </c>
      <c r="J43" s="21">
        <f t="shared" si="0"/>
        <v>0.81616952782437813</v>
      </c>
      <c r="K43" s="21">
        <v>0.42449717782437801</v>
      </c>
      <c r="L43" s="21">
        <v>0.15663902000000002</v>
      </c>
      <c r="M43" s="21">
        <v>0.23503333000000001</v>
      </c>
      <c r="N43" s="22">
        <f t="shared" si="1"/>
        <v>0.16948735337424931</v>
      </c>
      <c r="O43" s="22">
        <f t="shared" si="2"/>
        <v>0.23202801164434886</v>
      </c>
      <c r="P43" s="23">
        <f t="shared" si="3"/>
        <v>0.32586886415742983</v>
      </c>
      <c r="Q43" s="70">
        <v>0</v>
      </c>
      <c r="R43" s="21">
        <v>0</v>
      </c>
      <c r="S43" s="23">
        <f t="shared" si="4"/>
        <v>0</v>
      </c>
    </row>
    <row r="44" spans="1:19" ht="51" x14ac:dyDescent="0.25">
      <c r="A44" s="17"/>
      <c r="B44" s="19">
        <v>5003142</v>
      </c>
      <c r="C44" s="19" t="s">
        <v>1413</v>
      </c>
      <c r="D44" s="68">
        <v>3000387</v>
      </c>
      <c r="E44" s="19" t="s">
        <v>1376</v>
      </c>
      <c r="F44" s="69">
        <v>236</v>
      </c>
      <c r="G44" s="19" t="s">
        <v>1424</v>
      </c>
      <c r="H44" s="20">
        <v>3.9612890000000007</v>
      </c>
      <c r="I44" s="21">
        <v>5.2444500000000005</v>
      </c>
      <c r="J44" s="21">
        <f t="shared" si="0"/>
        <v>2.2542911149657829</v>
      </c>
      <c r="K44" s="21">
        <v>0.96790539496578276</v>
      </c>
      <c r="L44" s="21">
        <v>0.71276295000000012</v>
      </c>
      <c r="M44" s="21">
        <v>0.57362276999999995</v>
      </c>
      <c r="N44" s="22">
        <f t="shared" si="1"/>
        <v>0.18455803658453845</v>
      </c>
      <c r="O44" s="22">
        <f t="shared" si="2"/>
        <v>0.32046608223279521</v>
      </c>
      <c r="P44" s="23">
        <f t="shared" si="3"/>
        <v>0.42984318946043581</v>
      </c>
      <c r="Q44" s="70">
        <v>0</v>
      </c>
      <c r="R44" s="21">
        <v>0</v>
      </c>
      <c r="S44" s="23">
        <f t="shared" si="4"/>
        <v>0</v>
      </c>
    </row>
    <row r="45" spans="1:19" ht="51" x14ac:dyDescent="0.25">
      <c r="A45" s="17"/>
      <c r="B45" s="19">
        <v>5003143</v>
      </c>
      <c r="C45" s="19" t="s">
        <v>1414</v>
      </c>
      <c r="D45" s="68">
        <v>3000387</v>
      </c>
      <c r="E45" s="19" t="s">
        <v>1376</v>
      </c>
      <c r="F45" s="69">
        <v>236</v>
      </c>
      <c r="G45" s="19" t="s">
        <v>1424</v>
      </c>
      <c r="H45" s="20">
        <v>64.864366000000004</v>
      </c>
      <c r="I45" s="21">
        <v>3.8725879999999999</v>
      </c>
      <c r="J45" s="21">
        <f t="shared" si="0"/>
        <v>1.8581512861825407</v>
      </c>
      <c r="K45" s="21">
        <v>0.84203473618254066</v>
      </c>
      <c r="L45" s="21">
        <v>0.50668495000000002</v>
      </c>
      <c r="M45" s="21">
        <v>0.50943159999999998</v>
      </c>
      <c r="N45" s="22">
        <f t="shared" si="1"/>
        <v>0.2174346292924888</v>
      </c>
      <c r="O45" s="22">
        <f t="shared" si="2"/>
        <v>0.34827347659563596</v>
      </c>
      <c r="P45" s="23">
        <f t="shared" si="3"/>
        <v>0.47982157827854155</v>
      </c>
      <c r="Q45" s="70">
        <v>0</v>
      </c>
      <c r="R45" s="21">
        <v>0</v>
      </c>
      <c r="S45" s="23">
        <f t="shared" si="4"/>
        <v>0</v>
      </c>
    </row>
    <row r="46" spans="1:19" ht="25.5" x14ac:dyDescent="0.25">
      <c r="A46" s="17"/>
      <c r="B46" s="19">
        <v>5003144</v>
      </c>
      <c r="C46" s="19" t="s">
        <v>1415</v>
      </c>
      <c r="D46" s="68">
        <v>3000386</v>
      </c>
      <c r="E46" s="19" t="s">
        <v>1375</v>
      </c>
      <c r="F46" s="69">
        <v>540</v>
      </c>
      <c r="G46" s="19" t="s">
        <v>1426</v>
      </c>
      <c r="H46" s="20">
        <v>6.5815399999999986</v>
      </c>
      <c r="I46" s="21">
        <v>6.5815400000000004</v>
      </c>
      <c r="J46" s="21">
        <f t="shared" si="0"/>
        <v>1.3538343204113041</v>
      </c>
      <c r="K46" s="21">
        <v>0.65519406041130424</v>
      </c>
      <c r="L46" s="21">
        <v>0.31670035000000002</v>
      </c>
      <c r="M46" s="21">
        <v>0.38193990999999994</v>
      </c>
      <c r="N46" s="22">
        <f t="shared" si="1"/>
        <v>9.955026641353E-2</v>
      </c>
      <c r="O46" s="22">
        <f t="shared" si="2"/>
        <v>0.14766975668480389</v>
      </c>
      <c r="P46" s="23">
        <f t="shared" si="3"/>
        <v>0.20570175375539829</v>
      </c>
      <c r="Q46" s="70">
        <v>9</v>
      </c>
      <c r="R46" s="21">
        <v>0</v>
      </c>
      <c r="S46" s="23">
        <f t="shared" si="4"/>
        <v>0</v>
      </c>
    </row>
    <row r="47" spans="1:19" ht="38.25" x14ac:dyDescent="0.25">
      <c r="A47" s="17"/>
      <c r="B47" s="19">
        <v>5003145</v>
      </c>
      <c r="C47" s="19" t="s">
        <v>1416</v>
      </c>
      <c r="D47" s="68">
        <v>3000388</v>
      </c>
      <c r="E47" s="19" t="s">
        <v>1377</v>
      </c>
      <c r="F47" s="69">
        <v>60</v>
      </c>
      <c r="G47" s="19" t="s">
        <v>309</v>
      </c>
      <c r="H47" s="20">
        <v>2.5866279999999997</v>
      </c>
      <c r="I47" s="21">
        <v>2.5866280000000001</v>
      </c>
      <c r="J47" s="21">
        <f t="shared" si="0"/>
        <v>0.58784078205917256</v>
      </c>
      <c r="K47" s="21">
        <v>0.43778801205917262</v>
      </c>
      <c r="L47" s="21">
        <v>7.8778520000000005E-2</v>
      </c>
      <c r="M47" s="21">
        <v>7.1274249999999997E-2</v>
      </c>
      <c r="N47" s="22">
        <f t="shared" si="1"/>
        <v>0.16925047283922257</v>
      </c>
      <c r="O47" s="22">
        <f t="shared" si="2"/>
        <v>0.19970654151241407</v>
      </c>
      <c r="P47" s="23">
        <f t="shared" si="3"/>
        <v>0.22726143150819234</v>
      </c>
      <c r="Q47" s="70">
        <v>0</v>
      </c>
      <c r="R47" s="21">
        <v>0</v>
      </c>
      <c r="S47" s="23">
        <f t="shared" si="4"/>
        <v>0</v>
      </c>
    </row>
    <row r="48" spans="1:19" ht="38.25" x14ac:dyDescent="0.25">
      <c r="A48" s="17"/>
      <c r="B48" s="19">
        <v>5003146</v>
      </c>
      <c r="C48" s="19" t="s">
        <v>1417</v>
      </c>
      <c r="D48" s="68">
        <v>3000388</v>
      </c>
      <c r="E48" s="19" t="s">
        <v>1377</v>
      </c>
      <c r="F48" s="69">
        <v>60</v>
      </c>
      <c r="G48" s="19" t="s">
        <v>309</v>
      </c>
      <c r="H48" s="20">
        <v>1.5619079999999999</v>
      </c>
      <c r="I48" s="21">
        <v>1.5619079999999996</v>
      </c>
      <c r="J48" s="21">
        <f t="shared" si="0"/>
        <v>0.13891029900779725</v>
      </c>
      <c r="K48" s="21">
        <v>9.2266649007797241E-2</v>
      </c>
      <c r="L48" s="21">
        <v>2.451975E-2</v>
      </c>
      <c r="M48" s="21">
        <v>2.2123899999999998E-2</v>
      </c>
      <c r="N48" s="22">
        <f t="shared" si="1"/>
        <v>5.9073036957232608E-2</v>
      </c>
      <c r="O48" s="22">
        <f t="shared" si="2"/>
        <v>7.4771624838208955E-2</v>
      </c>
      <c r="P48" s="23">
        <f t="shared" si="3"/>
        <v>8.8936287545615542E-2</v>
      </c>
      <c r="Q48" s="70">
        <v>0</v>
      </c>
      <c r="R48" s="21">
        <v>0</v>
      </c>
      <c r="S48" s="23">
        <f t="shared" si="4"/>
        <v>0</v>
      </c>
    </row>
    <row r="49" spans="1:19" ht="38.25" x14ac:dyDescent="0.25">
      <c r="A49" s="17"/>
      <c r="B49" s="19">
        <v>5004408</v>
      </c>
      <c r="C49" s="19" t="s">
        <v>1418</v>
      </c>
      <c r="D49" s="68">
        <v>3000001</v>
      </c>
      <c r="E49" s="19" t="s">
        <v>275</v>
      </c>
      <c r="F49" s="69">
        <v>236</v>
      </c>
      <c r="G49" s="19" t="s">
        <v>1424</v>
      </c>
      <c r="H49" s="20">
        <v>93.372890999999996</v>
      </c>
      <c r="I49" s="21">
        <v>29.300115000000002</v>
      </c>
      <c r="J49" s="21">
        <f t="shared" si="0"/>
        <v>0.56917354092001915</v>
      </c>
      <c r="K49" s="21">
        <v>0.56917354092001915</v>
      </c>
      <c r="L49" s="21">
        <v>0</v>
      </c>
      <c r="M49" s="21">
        <v>0</v>
      </c>
      <c r="N49" s="22">
        <f t="shared" si="1"/>
        <v>1.9425641876150285E-2</v>
      </c>
      <c r="O49" s="22">
        <f t="shared" si="2"/>
        <v>1.9425641876150285E-2</v>
      </c>
      <c r="P49" s="23">
        <f t="shared" si="3"/>
        <v>1.9425641876150285E-2</v>
      </c>
      <c r="Q49" s="70">
        <v>0</v>
      </c>
      <c r="R49" s="21">
        <v>0</v>
      </c>
      <c r="S49" s="23">
        <f t="shared" si="4"/>
        <v>0</v>
      </c>
    </row>
    <row r="50" spans="1:19" ht="38.25" x14ac:dyDescent="0.25">
      <c r="A50" s="17"/>
      <c r="B50" s="19">
        <v>5004409</v>
      </c>
      <c r="C50" s="19" t="s">
        <v>1419</v>
      </c>
      <c r="D50" s="68">
        <v>3000385</v>
      </c>
      <c r="E50" s="19" t="s">
        <v>1374</v>
      </c>
      <c r="F50" s="69">
        <v>237</v>
      </c>
      <c r="G50" s="19" t="s">
        <v>1427</v>
      </c>
      <c r="H50" s="20">
        <v>73.939576000000002</v>
      </c>
      <c r="I50" s="21">
        <v>119.22242700000001</v>
      </c>
      <c r="J50" s="21">
        <f t="shared" si="0"/>
        <v>18.629736607858806</v>
      </c>
      <c r="K50" s="21">
        <v>15.612663697858807</v>
      </c>
      <c r="L50" s="21">
        <v>1.3513504099999998</v>
      </c>
      <c r="M50" s="21">
        <v>1.6657225000000002</v>
      </c>
      <c r="N50" s="22">
        <f t="shared" si="1"/>
        <v>0.1309540838139355</v>
      </c>
      <c r="O50" s="22">
        <f t="shared" si="2"/>
        <v>0.14228878353448385</v>
      </c>
      <c r="P50" s="23">
        <f t="shared" si="3"/>
        <v>0.15626033688996119</v>
      </c>
      <c r="Q50" s="70">
        <v>0</v>
      </c>
      <c r="R50" s="21">
        <v>0</v>
      </c>
      <c r="S50" s="23">
        <f t="shared" si="4"/>
        <v>0</v>
      </c>
    </row>
    <row r="51" spans="1:19" ht="25.5" x14ac:dyDescent="0.25">
      <c r="A51" s="17"/>
      <c r="B51" s="19">
        <v>5004410</v>
      </c>
      <c r="C51" s="19" t="s">
        <v>1420</v>
      </c>
      <c r="D51" s="68">
        <v>3000386</v>
      </c>
      <c r="E51" s="19" t="s">
        <v>1375</v>
      </c>
      <c r="F51" s="69">
        <v>200</v>
      </c>
      <c r="G51" s="19" t="s">
        <v>1425</v>
      </c>
      <c r="H51" s="20">
        <v>3.0771099999999993</v>
      </c>
      <c r="I51" s="21">
        <v>26.254452000000001</v>
      </c>
      <c r="J51" s="21">
        <f t="shared" si="0"/>
        <v>23.628790759950746</v>
      </c>
      <c r="K51" s="21">
        <v>22.295335079950746</v>
      </c>
      <c r="L51" s="21">
        <v>0.58358551999999997</v>
      </c>
      <c r="M51" s="21">
        <v>0.74987016000000006</v>
      </c>
      <c r="N51" s="22">
        <f t="shared" si="1"/>
        <v>0.84920207361215327</v>
      </c>
      <c r="O51" s="22">
        <f t="shared" si="2"/>
        <v>0.87143013306660311</v>
      </c>
      <c r="P51" s="23">
        <f t="shared" si="3"/>
        <v>0.8999917712984733</v>
      </c>
      <c r="Q51" s="70">
        <v>0</v>
      </c>
      <c r="R51" s="21">
        <v>0</v>
      </c>
      <c r="S51" s="23">
        <f t="shared" si="4"/>
        <v>0</v>
      </c>
    </row>
    <row r="52" spans="1:19" ht="25.5" x14ac:dyDescent="0.25">
      <c r="A52" s="17"/>
      <c r="B52" s="19">
        <v>5004950</v>
      </c>
      <c r="C52" s="19" t="s">
        <v>1421</v>
      </c>
      <c r="D52" s="68">
        <v>3000386</v>
      </c>
      <c r="E52" s="19" t="s">
        <v>1375</v>
      </c>
      <c r="F52" s="69">
        <v>236</v>
      </c>
      <c r="G52" s="19" t="s">
        <v>1424</v>
      </c>
      <c r="H52" s="20">
        <v>6.9932059999999998</v>
      </c>
      <c r="I52" s="21">
        <v>2.8045150000000003</v>
      </c>
      <c r="J52" s="21">
        <f t="shared" si="0"/>
        <v>0.90564197794278867</v>
      </c>
      <c r="K52" s="21">
        <v>0.7739883279427886</v>
      </c>
      <c r="L52" s="21">
        <v>6.5614149999999996E-2</v>
      </c>
      <c r="M52" s="21">
        <v>6.6039500000000001E-2</v>
      </c>
      <c r="N52" s="22">
        <f t="shared" si="1"/>
        <v>0.27597938607666156</v>
      </c>
      <c r="O52" s="22">
        <f t="shared" si="2"/>
        <v>0.29937528518934237</v>
      </c>
      <c r="P52" s="23">
        <f t="shared" si="3"/>
        <v>0.32292285045463781</v>
      </c>
      <c r="Q52" s="70">
        <v>0</v>
      </c>
      <c r="R52" s="21">
        <v>0</v>
      </c>
      <c r="S52" s="23">
        <f t="shared" si="4"/>
        <v>0</v>
      </c>
    </row>
    <row r="53" spans="1:19" ht="38.25" x14ac:dyDescent="0.25">
      <c r="A53" s="17"/>
      <c r="B53" s="19">
        <v>5005547</v>
      </c>
      <c r="C53" s="19" t="s">
        <v>1422</v>
      </c>
      <c r="D53" s="68">
        <v>3000386</v>
      </c>
      <c r="E53" s="19" t="s">
        <v>1375</v>
      </c>
      <c r="F53" s="69">
        <v>236</v>
      </c>
      <c r="G53" s="19" t="s">
        <v>1424</v>
      </c>
      <c r="H53" s="20">
        <v>0</v>
      </c>
      <c r="I53" s="21">
        <v>187.33237600000004</v>
      </c>
      <c r="J53" s="21">
        <f t="shared" si="0"/>
        <v>49.59771480568017</v>
      </c>
      <c r="K53" s="21">
        <v>9.8657972656801576</v>
      </c>
      <c r="L53" s="21">
        <v>14.450486250000003</v>
      </c>
      <c r="M53" s="21">
        <v>25.281431290000004</v>
      </c>
      <c r="N53" s="22">
        <f t="shared" si="1"/>
        <v>5.2664667348692337E-2</v>
      </c>
      <c r="O53" s="22">
        <f t="shared" si="2"/>
        <v>0.12980288850700403</v>
      </c>
      <c r="P53" s="23">
        <f t="shared" si="3"/>
        <v>0.26475783772517869</v>
      </c>
      <c r="Q53" s="70">
        <v>345885.5</v>
      </c>
      <c r="R53" s="21">
        <v>0</v>
      </c>
      <c r="S53" s="23">
        <f t="shared" si="4"/>
        <v>0</v>
      </c>
    </row>
    <row r="54" spans="1:19" ht="15.75" thickBot="1" x14ac:dyDescent="0.3">
      <c r="A54" s="41" t="s">
        <v>293</v>
      </c>
      <c r="B54" s="43"/>
      <c r="C54" s="43"/>
      <c r="D54" s="65"/>
      <c r="E54" s="43"/>
      <c r="F54" s="66"/>
      <c r="G54" s="43"/>
      <c r="H54" s="44">
        <f ca="1">OFFSET(H54,-MATCH("PROYECTOS",$A$8:$A$60,0)-1,0)-(OFFSET(H54,-MATCH("PROYECTOS",$A$8:$A$60,0),0))</f>
        <v>1107.6877359999999</v>
      </c>
      <c r="I54" s="44">
        <f t="shared" ref="I54:J54" ca="1" si="5">OFFSET(I54,-MATCH("PROYECTOS",$A$8:$A$60,0)-1,0)-(OFFSET(I54,-MATCH("PROYECTOS",$A$8:$A$60,0),0))</f>
        <v>1860.6017599999996</v>
      </c>
      <c r="J54" s="44">
        <f t="shared" ca="1" si="5"/>
        <v>393.66074713350281</v>
      </c>
      <c r="K54" s="45">
        <f ca="1">OFFSET(K54,-MATCH("PROYECTOS",$A$8:$A$60,0)-1,0)-(OFFSET(K54,-MATCH("PROYECTOS",$A$8:$A$60,0),0))</f>
        <v>189.78169857350304</v>
      </c>
      <c r="L54" s="45">
        <f t="shared" ref="L54:M54" ca="1" si="6">OFFSET(L54,-MATCH("PROYECTOS",$A$8:$A$60,0)-1,0)-(OFFSET(L54,-MATCH("PROYECTOS",$A$8:$A$60,0),0))</f>
        <v>95.327205070000332</v>
      </c>
      <c r="M54" s="45">
        <f t="shared" ca="1" si="6"/>
        <v>108.55184349000058</v>
      </c>
      <c r="N54" s="46">
        <f t="shared" ca="1" si="1"/>
        <v>0.10200017147866348</v>
      </c>
      <c r="O54" s="46">
        <f t="shared" ca="1" si="2"/>
        <v>0.15323478122664114</v>
      </c>
      <c r="P54" s="47">
        <f t="shared" ca="1" si="3"/>
        <v>0.21157711209168373</v>
      </c>
      <c r="Q54" s="67"/>
      <c r="R54" s="45"/>
      <c r="S5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12" workbookViewId="0">
      <selection activeCell="A34" sqref="A34:L3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91</v>
      </c>
      <c r="B1" s="50" t="s">
        <v>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1430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669.03050599999995</v>
      </c>
      <c r="E6" s="14">
        <v>913.35603300000002</v>
      </c>
      <c r="F6" s="14">
        <v>152.89509870924923</v>
      </c>
      <c r="G6" s="14">
        <v>57.750787569249212</v>
      </c>
      <c r="H6" s="14">
        <v>44.316015499999999</v>
      </c>
      <c r="I6" s="14">
        <v>50.828295639999993</v>
      </c>
      <c r="J6" s="15">
        <v>6.3229217832570239E-2</v>
      </c>
      <c r="K6" s="15">
        <v>0.11174919678802757</v>
      </c>
      <c r="L6" s="16">
        <v>0.16739923226548523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357.13514500000002</v>
      </c>
      <c r="E7" s="38">
        <f ca="1">SUM(E8:OFFSET(E6,MATCH("GOBIERNOS REGIONALES",$A$8:$A$50,0),0))</f>
        <v>182.99398599999981</v>
      </c>
      <c r="F7" s="38">
        <f ca="1">SUM(F8:OFFSET(F6,MATCH("GOBIERNOS REGIONALES",$A$8:$A$50,0),0))</f>
        <v>15.90025869381012</v>
      </c>
      <c r="G7" s="38">
        <f ca="1">SUM(G8:OFFSET(G6,MATCH("GOBIERNOS REGIONALES",$A$8:$A$50,0),0))</f>
        <v>6.1947096138101188</v>
      </c>
      <c r="H7" s="38">
        <f ca="1">SUM(H8:OFFSET(H6,MATCH("GOBIERNOS REGIONALES",$A$8:$A$50,0),0))</f>
        <v>4.8233105900000002</v>
      </c>
      <c r="I7" s="38">
        <f ca="1">SUM(I8:OFFSET(I6,MATCH("GOBIERNOS REGIONALES",$A$8:$A$50,0),0))</f>
        <v>4.8822384900000015</v>
      </c>
      <c r="J7" s="39">
        <f ca="1">IFERROR(G7/E7,0)</f>
        <v>3.3851984697519648E-2</v>
      </c>
      <c r="K7" s="39">
        <f ca="1">IFERROR(SUM(G7,H7)/E7,0)</f>
        <v>6.0209739372583157E-2</v>
      </c>
      <c r="L7" s="40">
        <f ca="1">IFERROR(SUM(G7,H7,I7)/E7,0)</f>
        <v>8.6889515012860241E-2</v>
      </c>
      <c r="M7" s="4"/>
    </row>
    <row r="8" spans="1:13" x14ac:dyDescent="0.25">
      <c r="A8" s="17"/>
      <c r="B8" s="18">
        <v>10</v>
      </c>
      <c r="C8" s="19" t="s">
        <v>110</v>
      </c>
      <c r="D8" s="20">
        <v>357.13514500000002</v>
      </c>
      <c r="E8" s="21">
        <v>182.99398599999981</v>
      </c>
      <c r="F8" s="21">
        <f t="shared" ref="F8:F35" si="0">SUM(G8,H8,I8)</f>
        <v>15.90025869381012</v>
      </c>
      <c r="G8" s="21">
        <v>6.1947096138101188</v>
      </c>
      <c r="H8" s="21">
        <v>4.8233105900000002</v>
      </c>
      <c r="I8" s="21">
        <v>4.8822384900000015</v>
      </c>
      <c r="J8" s="22">
        <f t="shared" ref="J8:J35" si="1">IFERROR(G8/E8,0)</f>
        <v>3.3851984697519648E-2</v>
      </c>
      <c r="K8" s="22">
        <f t="shared" ref="K8:K35" si="2">IFERROR(SUM(G8,H8)/E8,0)</f>
        <v>6.0209739372583157E-2</v>
      </c>
      <c r="L8" s="23">
        <f t="shared" ref="L8:L35" si="3">IFERROR(SUM(G8,H8,I8)/E8,0)</f>
        <v>8.6889515012860241E-2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259.77719500000001</v>
      </c>
      <c r="E9" s="38">
        <f ca="1">SUM(E10:OFFSET(E8,(MATCH("GOBIERNOS LOCALES",$A$8:$A$50,0)-MATCH("GOBIERNOS REGIONALES",$A$8:$A$50,0)),0))</f>
        <v>648.29836099999989</v>
      </c>
      <c r="F9" s="38">
        <f ca="1">SUM(F10:OFFSET(F8,(MATCH("GOBIERNOS LOCALES",$A$8:$A$50,0)-MATCH("GOBIERNOS REGIONALES",$A$8:$A$50,0)),0))</f>
        <v>125.741168777171</v>
      </c>
      <c r="G9" s="38">
        <f ca="1">SUM(G10:OFFSET(G8,(MATCH("GOBIERNOS LOCALES",$A$8:$A$50,0)-MATCH("GOBIERNOS REGIONALES",$A$8:$A$50,0)),0))</f>
        <v>45.975524957170997</v>
      </c>
      <c r="H9" s="38">
        <f ca="1">SUM(H10:OFFSET(H8,(MATCH("GOBIERNOS LOCALES",$A$8:$A$50,0)-MATCH("GOBIERNOS REGIONALES",$A$8:$A$50,0)),0))</f>
        <v>36.570298609999995</v>
      </c>
      <c r="I9" s="38">
        <f ca="1">SUM(I10:OFFSET(I8,(MATCH("GOBIERNOS LOCALES",$A$8:$A$50,0)-MATCH("GOBIERNOS REGIONALES",$A$8:$A$50,0)),0))</f>
        <v>43.195345209999992</v>
      </c>
      <c r="J9" s="39">
        <f t="shared" ca="1" si="1"/>
        <v>7.0917231513980342E-2</v>
      </c>
      <c r="K9" s="39">
        <f t="shared" ca="1" si="2"/>
        <v>0.12732690460584245</v>
      </c>
      <c r="L9" s="40">
        <f t="shared" ca="1" si="3"/>
        <v>0.19395570981116675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13.292252000000001</v>
      </c>
      <c r="E10" s="21">
        <v>39.230536000000001</v>
      </c>
      <c r="F10" s="21">
        <f t="shared" si="0"/>
        <v>8.1228374898202276</v>
      </c>
      <c r="G10" s="21">
        <v>3.7902235698202276</v>
      </c>
      <c r="H10" s="21">
        <v>1.8540012000000001</v>
      </c>
      <c r="I10" s="21">
        <v>2.4786127199999997</v>
      </c>
      <c r="J10" s="22">
        <f t="shared" si="1"/>
        <v>9.6614116356203428E-2</v>
      </c>
      <c r="K10" s="22">
        <f t="shared" si="2"/>
        <v>0.14387325143404178</v>
      </c>
      <c r="L10" s="23">
        <f t="shared" si="3"/>
        <v>0.20705395128479068</v>
      </c>
      <c r="M10" s="4"/>
    </row>
    <row r="11" spans="1:13" x14ac:dyDescent="0.25">
      <c r="A11" s="17"/>
      <c r="B11" s="18">
        <v>441</v>
      </c>
      <c r="C11" s="19" t="s">
        <v>207</v>
      </c>
      <c r="D11" s="20">
        <v>4.3484049999999996</v>
      </c>
      <c r="E11" s="21">
        <v>54.364975999999992</v>
      </c>
      <c r="F11" s="21">
        <f t="shared" si="0"/>
        <v>5.2395933428442811</v>
      </c>
      <c r="G11" s="21">
        <v>1.0555309728442808</v>
      </c>
      <c r="H11" s="21">
        <v>0.65915815000000011</v>
      </c>
      <c r="I11" s="21">
        <v>3.5249042200000003</v>
      </c>
      <c r="J11" s="22">
        <f t="shared" si="1"/>
        <v>1.9415643131053362E-2</v>
      </c>
      <c r="K11" s="22">
        <f t="shared" si="2"/>
        <v>3.1540327045196916E-2</v>
      </c>
      <c r="L11" s="23">
        <f t="shared" si="3"/>
        <v>9.6378104587856006E-2</v>
      </c>
      <c r="M11" s="4"/>
    </row>
    <row r="12" spans="1:13" x14ac:dyDescent="0.25">
      <c r="A12" s="17"/>
      <c r="B12" s="18">
        <v>442</v>
      </c>
      <c r="C12" s="19" t="s">
        <v>208</v>
      </c>
      <c r="D12" s="20">
        <v>0.81610899999999997</v>
      </c>
      <c r="E12" s="21">
        <v>2.0280119999999999</v>
      </c>
      <c r="F12" s="21">
        <f t="shared" si="0"/>
        <v>0.21942937022339393</v>
      </c>
      <c r="G12" s="21">
        <v>6.0341150223393925E-2</v>
      </c>
      <c r="H12" s="21">
        <v>5.5429250000000006E-2</v>
      </c>
      <c r="I12" s="21">
        <v>0.10365896999999999</v>
      </c>
      <c r="J12" s="22">
        <f t="shared" si="1"/>
        <v>2.9753842789586021E-2</v>
      </c>
      <c r="K12" s="22">
        <f t="shared" si="2"/>
        <v>5.7085658380420796E-2</v>
      </c>
      <c r="L12" s="23">
        <f t="shared" si="3"/>
        <v>0.1081992464656984</v>
      </c>
      <c r="M12" s="4"/>
    </row>
    <row r="13" spans="1:13" x14ac:dyDescent="0.25">
      <c r="A13" s="17"/>
      <c r="B13" s="18">
        <v>443</v>
      </c>
      <c r="C13" s="19" t="s">
        <v>209</v>
      </c>
      <c r="D13" s="20">
        <v>1.1125239999999998</v>
      </c>
      <c r="E13" s="21">
        <v>32.835595000000012</v>
      </c>
      <c r="F13" s="21">
        <f t="shared" si="0"/>
        <v>7.8421607423837827</v>
      </c>
      <c r="G13" s="21">
        <v>2.8229488623837824</v>
      </c>
      <c r="H13" s="21">
        <v>2.3206969699999997</v>
      </c>
      <c r="I13" s="21">
        <v>2.6985149099999997</v>
      </c>
      <c r="J13" s="22">
        <f t="shared" si="1"/>
        <v>8.5972215895091325E-2</v>
      </c>
      <c r="K13" s="22">
        <f t="shared" si="2"/>
        <v>0.15664847347470878</v>
      </c>
      <c r="L13" s="23">
        <f t="shared" si="3"/>
        <v>0.23883108384007598</v>
      </c>
      <c r="M13" s="4"/>
    </row>
    <row r="14" spans="1:13" x14ac:dyDescent="0.25">
      <c r="A14" s="17"/>
      <c r="B14" s="18">
        <v>444</v>
      </c>
      <c r="C14" s="19" t="s">
        <v>210</v>
      </c>
      <c r="D14" s="20">
        <v>1.6558280000000001</v>
      </c>
      <c r="E14" s="21">
        <v>50.02706400000001</v>
      </c>
      <c r="F14" s="21">
        <f t="shared" si="0"/>
        <v>8.2220771321623936</v>
      </c>
      <c r="G14" s="21">
        <v>1.620682962162391</v>
      </c>
      <c r="H14" s="21">
        <v>0.74134686000000005</v>
      </c>
      <c r="I14" s="21">
        <v>5.8600473100000015</v>
      </c>
      <c r="J14" s="22">
        <f t="shared" si="1"/>
        <v>3.239612386931983E-2</v>
      </c>
      <c r="K14" s="22">
        <f t="shared" si="2"/>
        <v>4.7215039886458074E-2</v>
      </c>
      <c r="L14" s="23">
        <f t="shared" si="3"/>
        <v>0.16435258187772905</v>
      </c>
      <c r="M14" s="4"/>
    </row>
    <row r="15" spans="1:13" x14ac:dyDescent="0.25">
      <c r="A15" s="17"/>
      <c r="B15" s="18">
        <v>445</v>
      </c>
      <c r="C15" s="19" t="s">
        <v>211</v>
      </c>
      <c r="D15" s="20">
        <v>1.6744669999999999</v>
      </c>
      <c r="E15" s="21">
        <v>16.887027</v>
      </c>
      <c r="F15" s="21">
        <f t="shared" si="0"/>
        <v>4.7330683597094687</v>
      </c>
      <c r="G15" s="21">
        <v>0.68430234970946913</v>
      </c>
      <c r="H15" s="21">
        <v>0.37720990999999998</v>
      </c>
      <c r="I15" s="21">
        <v>3.6715561000000001</v>
      </c>
      <c r="J15" s="22">
        <f t="shared" si="1"/>
        <v>4.0522369610084069E-2</v>
      </c>
      <c r="K15" s="22">
        <f t="shared" si="2"/>
        <v>6.2859629448657195E-2</v>
      </c>
      <c r="L15" s="23">
        <f t="shared" si="3"/>
        <v>0.28027836751308971</v>
      </c>
      <c r="M15" s="4"/>
    </row>
    <row r="16" spans="1:13" x14ac:dyDescent="0.25">
      <c r="A16" s="17"/>
      <c r="B16" s="18">
        <v>446</v>
      </c>
      <c r="C16" s="19" t="s">
        <v>212</v>
      </c>
      <c r="D16" s="20">
        <v>14.245693000000001</v>
      </c>
      <c r="E16" s="21">
        <v>48.474343999999988</v>
      </c>
      <c r="F16" s="21">
        <f t="shared" si="0"/>
        <v>4.5871220438157128</v>
      </c>
      <c r="G16" s="21">
        <v>0.98279074381571263</v>
      </c>
      <c r="H16" s="21">
        <v>1.5773697099999999</v>
      </c>
      <c r="I16" s="21">
        <v>2.0269615899999995</v>
      </c>
      <c r="J16" s="22">
        <f t="shared" si="1"/>
        <v>2.0274451652521855E-2</v>
      </c>
      <c r="K16" s="22">
        <f t="shared" si="2"/>
        <v>5.2814751940030658E-2</v>
      </c>
      <c r="L16" s="23">
        <f t="shared" si="3"/>
        <v>9.4629894193425573E-2</v>
      </c>
      <c r="M16" s="4"/>
    </row>
    <row r="17" spans="1:13" x14ac:dyDescent="0.25">
      <c r="A17" s="17"/>
      <c r="B17" s="18">
        <v>447</v>
      </c>
      <c r="C17" s="19" t="s">
        <v>213</v>
      </c>
      <c r="D17" s="20">
        <v>43.055361999999995</v>
      </c>
      <c r="E17" s="21">
        <v>66.983683999999982</v>
      </c>
      <c r="F17" s="21">
        <f t="shared" si="0"/>
        <v>23.975627961306248</v>
      </c>
      <c r="G17" s="21">
        <v>8.6125555713062507</v>
      </c>
      <c r="H17" s="21">
        <v>5.9576701999999981</v>
      </c>
      <c r="I17" s="21">
        <v>9.4054021900000002</v>
      </c>
      <c r="J17" s="22">
        <f t="shared" si="1"/>
        <v>0.12857691689973716</v>
      </c>
      <c r="K17" s="22">
        <f t="shared" si="2"/>
        <v>0.21751902704106649</v>
      </c>
      <c r="L17" s="23">
        <f t="shared" si="3"/>
        <v>0.35793235799491491</v>
      </c>
      <c r="M17" s="4"/>
    </row>
    <row r="18" spans="1:13" x14ac:dyDescent="0.25">
      <c r="A18" s="17"/>
      <c r="B18" s="18">
        <v>448</v>
      </c>
      <c r="C18" s="19" t="s">
        <v>214</v>
      </c>
      <c r="D18" s="20">
        <v>18.054774999999999</v>
      </c>
      <c r="E18" s="21">
        <v>49.887556000000032</v>
      </c>
      <c r="F18" s="21">
        <f t="shared" si="0"/>
        <v>13.243821102522793</v>
      </c>
      <c r="G18" s="21">
        <v>9.710783402522793</v>
      </c>
      <c r="H18" s="21">
        <v>1.5618652800000001</v>
      </c>
      <c r="I18" s="21">
        <v>1.9711724199999998</v>
      </c>
      <c r="J18" s="22">
        <f t="shared" si="1"/>
        <v>0.19465342023415191</v>
      </c>
      <c r="K18" s="22">
        <f t="shared" si="2"/>
        <v>0.22596113312351451</v>
      </c>
      <c r="L18" s="23">
        <f t="shared" si="3"/>
        <v>0.26547343996011319</v>
      </c>
      <c r="M18" s="4"/>
    </row>
    <row r="19" spans="1:13" x14ac:dyDescent="0.25">
      <c r="A19" s="17"/>
      <c r="B19" s="18">
        <v>449</v>
      </c>
      <c r="C19" s="19" t="s">
        <v>215</v>
      </c>
      <c r="D19" s="20">
        <v>4.3590310000000008</v>
      </c>
      <c r="E19" s="21">
        <v>5.8089950000000012</v>
      </c>
      <c r="F19" s="21">
        <f t="shared" si="0"/>
        <v>5.5928499812527094E-2</v>
      </c>
      <c r="G19" s="21">
        <v>3.7014999812527094E-2</v>
      </c>
      <c r="H19" s="21">
        <v>1.49135E-2</v>
      </c>
      <c r="I19" s="21">
        <v>4.0000000000000001E-3</v>
      </c>
      <c r="J19" s="22">
        <f t="shared" si="1"/>
        <v>6.3720144039592199E-3</v>
      </c>
      <c r="K19" s="22">
        <f t="shared" si="2"/>
        <v>8.9393259612940076E-3</v>
      </c>
      <c r="L19" s="23">
        <f t="shared" si="3"/>
        <v>9.6279132298318533E-3</v>
      </c>
      <c r="M19" s="4"/>
    </row>
    <row r="20" spans="1:13" x14ac:dyDescent="0.25">
      <c r="A20" s="17"/>
      <c r="B20" s="18">
        <v>450</v>
      </c>
      <c r="C20" s="19" t="s">
        <v>216</v>
      </c>
      <c r="D20" s="20">
        <v>6.7697349999999998</v>
      </c>
      <c r="E20" s="21">
        <v>34.482304000000013</v>
      </c>
      <c r="F20" s="21">
        <f t="shared" si="0"/>
        <v>18.403713699678072</v>
      </c>
      <c r="G20" s="21">
        <v>2.8098964896780672</v>
      </c>
      <c r="H20" s="21">
        <v>13.309402490000004</v>
      </c>
      <c r="I20" s="21">
        <v>2.28441472</v>
      </c>
      <c r="J20" s="22">
        <f t="shared" si="1"/>
        <v>8.1488072539412273E-2</v>
      </c>
      <c r="K20" s="22">
        <f t="shared" si="2"/>
        <v>0.46746583348021248</v>
      </c>
      <c r="L20" s="23">
        <f t="shared" si="3"/>
        <v>0.5337147337857141</v>
      </c>
      <c r="M20" s="4"/>
    </row>
    <row r="21" spans="1:13" x14ac:dyDescent="0.25">
      <c r="A21" s="17"/>
      <c r="B21" s="18">
        <v>451</v>
      </c>
      <c r="C21" s="19" t="s">
        <v>217</v>
      </c>
      <c r="D21" s="20">
        <v>1.3713150000000005</v>
      </c>
      <c r="E21" s="21">
        <v>2.2644939999999996</v>
      </c>
      <c r="F21" s="21">
        <f t="shared" si="0"/>
        <v>0.10009525988341442</v>
      </c>
      <c r="G21" s="21">
        <v>3.6567799883414409E-2</v>
      </c>
      <c r="H21" s="21">
        <v>2.6479220000000001E-2</v>
      </c>
      <c r="I21" s="21">
        <v>3.7048240000000003E-2</v>
      </c>
      <c r="J21" s="22">
        <f t="shared" si="1"/>
        <v>1.6148331540474126E-2</v>
      </c>
      <c r="K21" s="22">
        <f t="shared" si="2"/>
        <v>2.7841548656527427E-2</v>
      </c>
      <c r="L21" s="23">
        <f t="shared" si="3"/>
        <v>4.4202042435711658E-2</v>
      </c>
      <c r="M21" s="4"/>
    </row>
    <row r="22" spans="1:13" x14ac:dyDescent="0.25">
      <c r="A22" s="17"/>
      <c r="B22" s="18">
        <v>452</v>
      </c>
      <c r="C22" s="19" t="s">
        <v>218</v>
      </c>
      <c r="D22" s="20">
        <v>63.187973000000007</v>
      </c>
      <c r="E22" s="21">
        <v>91.401470999999987</v>
      </c>
      <c r="F22" s="21">
        <f t="shared" si="0"/>
        <v>6.3492259705493517</v>
      </c>
      <c r="G22" s="21">
        <v>3.4308986505493522</v>
      </c>
      <c r="H22" s="21">
        <v>0.90785249000000001</v>
      </c>
      <c r="I22" s="21">
        <v>2.0104748299999997</v>
      </c>
      <c r="J22" s="22">
        <f t="shared" si="1"/>
        <v>3.7536580243324014E-2</v>
      </c>
      <c r="K22" s="22">
        <f t="shared" si="2"/>
        <v>4.746916097826645E-2</v>
      </c>
      <c r="L22" s="23">
        <f t="shared" si="3"/>
        <v>6.9465249312555946E-2</v>
      </c>
      <c r="M22" s="4"/>
    </row>
    <row r="23" spans="1:13" x14ac:dyDescent="0.25">
      <c r="A23" s="17"/>
      <c r="B23" s="18">
        <v>453</v>
      </c>
      <c r="C23" s="19" t="s">
        <v>219</v>
      </c>
      <c r="D23" s="20">
        <v>2.1637480000000004</v>
      </c>
      <c r="E23" s="21">
        <v>5.24411</v>
      </c>
      <c r="F23" s="21">
        <f t="shared" si="0"/>
        <v>1.179108678498229</v>
      </c>
      <c r="G23" s="21">
        <v>0.28298353849822888</v>
      </c>
      <c r="H23" s="21">
        <v>0.32933793</v>
      </c>
      <c r="I23" s="21">
        <v>0.56678720999999999</v>
      </c>
      <c r="J23" s="22">
        <f t="shared" si="1"/>
        <v>5.3962166792502229E-2</v>
      </c>
      <c r="K23" s="22">
        <f t="shared" si="2"/>
        <v>0.11676365837067279</v>
      </c>
      <c r="L23" s="23">
        <f t="shared" si="3"/>
        <v>0.22484438322198219</v>
      </c>
      <c r="M23" s="4"/>
    </row>
    <row r="24" spans="1:13" x14ac:dyDescent="0.25">
      <c r="A24" s="17"/>
      <c r="B24" s="18">
        <v>454</v>
      </c>
      <c r="C24" s="19" t="s">
        <v>220</v>
      </c>
      <c r="D24" s="20">
        <v>35.724995000000007</v>
      </c>
      <c r="E24" s="21">
        <v>43.538466</v>
      </c>
      <c r="F24" s="21">
        <f t="shared" si="0"/>
        <v>5.7439422912263787</v>
      </c>
      <c r="G24" s="21">
        <v>2.252117051226378</v>
      </c>
      <c r="H24" s="21">
        <v>1.3975489299999999</v>
      </c>
      <c r="I24" s="21">
        <v>2.0942763100000001</v>
      </c>
      <c r="J24" s="22">
        <f t="shared" si="1"/>
        <v>5.1727064780517945E-2</v>
      </c>
      <c r="K24" s="22">
        <f t="shared" si="2"/>
        <v>8.3826241862227716E-2</v>
      </c>
      <c r="L24" s="23">
        <f t="shared" si="3"/>
        <v>0.13192798963625357</v>
      </c>
      <c r="M24" s="4"/>
    </row>
    <row r="25" spans="1:13" x14ac:dyDescent="0.25">
      <c r="A25" s="17"/>
      <c r="B25" s="18">
        <v>455</v>
      </c>
      <c r="C25" s="19" t="s">
        <v>221</v>
      </c>
      <c r="D25" s="20">
        <v>0.26640100000000005</v>
      </c>
      <c r="E25" s="21">
        <v>0.36899200000000004</v>
      </c>
      <c r="F25" s="21">
        <f t="shared" si="0"/>
        <v>9.9886820846096958E-2</v>
      </c>
      <c r="G25" s="21">
        <v>5.4442200846096966E-2</v>
      </c>
      <c r="H25" s="21">
        <v>2.6405989999999997E-2</v>
      </c>
      <c r="I25" s="21">
        <v>1.9038630000000001E-2</v>
      </c>
      <c r="J25" s="22">
        <f t="shared" si="1"/>
        <v>0.14754303845638106</v>
      </c>
      <c r="K25" s="22">
        <f t="shared" si="2"/>
        <v>0.21910553845638103</v>
      </c>
      <c r="L25" s="23">
        <f t="shared" si="3"/>
        <v>0.27070186032785792</v>
      </c>
      <c r="M25" s="4"/>
    </row>
    <row r="26" spans="1:13" x14ac:dyDescent="0.25">
      <c r="A26" s="17"/>
      <c r="B26" s="18">
        <v>456</v>
      </c>
      <c r="C26" s="19" t="s">
        <v>222</v>
      </c>
      <c r="D26" s="20">
        <v>13.196849999999998</v>
      </c>
      <c r="E26" s="21">
        <v>7.4045249999999996</v>
      </c>
      <c r="F26" s="21">
        <f t="shared" si="0"/>
        <v>0.73291559184188604</v>
      </c>
      <c r="G26" s="21">
        <v>0.24441233184188604</v>
      </c>
      <c r="H26" s="21">
        <v>0.27327424</v>
      </c>
      <c r="I26" s="21">
        <v>0.21522901999999999</v>
      </c>
      <c r="J26" s="22">
        <f t="shared" si="1"/>
        <v>3.3008509234810614E-2</v>
      </c>
      <c r="K26" s="22">
        <f t="shared" si="2"/>
        <v>6.991489283132761E-2</v>
      </c>
      <c r="L26" s="23">
        <f t="shared" si="3"/>
        <v>9.8982121316611951E-2</v>
      </c>
      <c r="M26" s="4"/>
    </row>
    <row r="27" spans="1:13" x14ac:dyDescent="0.25">
      <c r="A27" s="17"/>
      <c r="B27" s="18">
        <v>457</v>
      </c>
      <c r="C27" s="19" t="s">
        <v>223</v>
      </c>
      <c r="D27" s="20">
        <v>0.60624</v>
      </c>
      <c r="E27" s="21">
        <v>2.3370850000000001</v>
      </c>
      <c r="F27" s="21">
        <f t="shared" si="0"/>
        <v>0.22774728005600475</v>
      </c>
      <c r="G27" s="21">
        <v>0.16723150005600473</v>
      </c>
      <c r="H27" s="21">
        <v>2.297445E-2</v>
      </c>
      <c r="I27" s="21">
        <v>3.7541329999999998E-2</v>
      </c>
      <c r="J27" s="22">
        <f t="shared" si="1"/>
        <v>7.1555591711899541E-2</v>
      </c>
      <c r="K27" s="22">
        <f t="shared" si="2"/>
        <v>8.13859787110887E-2</v>
      </c>
      <c r="L27" s="23">
        <f t="shared" si="3"/>
        <v>9.7449292625644654E-2</v>
      </c>
      <c r="M27" s="4"/>
    </row>
    <row r="28" spans="1:13" x14ac:dyDescent="0.25">
      <c r="A28" s="17"/>
      <c r="B28" s="18">
        <v>458</v>
      </c>
      <c r="C28" s="19" t="s">
        <v>224</v>
      </c>
      <c r="D28" s="20">
        <v>0.73226400000000014</v>
      </c>
      <c r="E28" s="21">
        <v>43.03248600000002</v>
      </c>
      <c r="F28" s="21">
        <f t="shared" si="0"/>
        <v>7.3352677773254173</v>
      </c>
      <c r="G28" s="21">
        <v>1.3761420673254179</v>
      </c>
      <c r="H28" s="21">
        <v>3.6727920899999997</v>
      </c>
      <c r="I28" s="21">
        <v>2.2863336199999997</v>
      </c>
      <c r="J28" s="22">
        <f t="shared" si="1"/>
        <v>3.1979144019832303E-2</v>
      </c>
      <c r="K28" s="22">
        <f t="shared" si="2"/>
        <v>0.11732843315920477</v>
      </c>
      <c r="L28" s="23">
        <f t="shared" si="3"/>
        <v>0.17045884305464978</v>
      </c>
      <c r="M28" s="4"/>
    </row>
    <row r="29" spans="1:13" x14ac:dyDescent="0.25">
      <c r="A29" s="17"/>
      <c r="B29" s="18">
        <v>459</v>
      </c>
      <c r="C29" s="19" t="s">
        <v>225</v>
      </c>
      <c r="D29" s="20">
        <v>2.3042260000000003</v>
      </c>
      <c r="E29" s="21">
        <v>20.131389000000013</v>
      </c>
      <c r="F29" s="21">
        <f t="shared" si="0"/>
        <v>5.822095575478305</v>
      </c>
      <c r="G29" s="21">
        <v>4.1418256254783046</v>
      </c>
      <c r="H29" s="21">
        <v>0.85320466000000017</v>
      </c>
      <c r="I29" s="21">
        <v>0.82706528999999984</v>
      </c>
      <c r="J29" s="22">
        <f t="shared" si="1"/>
        <v>0.2057396847022479</v>
      </c>
      <c r="K29" s="22">
        <f t="shared" si="2"/>
        <v>0.24812149253478247</v>
      </c>
      <c r="L29" s="23">
        <f t="shared" si="3"/>
        <v>0.2892048618939459</v>
      </c>
      <c r="M29" s="4"/>
    </row>
    <row r="30" spans="1:13" x14ac:dyDescent="0.25">
      <c r="A30" s="17"/>
      <c r="B30" s="18">
        <v>460</v>
      </c>
      <c r="C30" s="19" t="s">
        <v>226</v>
      </c>
      <c r="D30" s="20">
        <v>11.873144999999997</v>
      </c>
      <c r="E30" s="21">
        <v>11.263304000000003</v>
      </c>
      <c r="F30" s="21">
        <f t="shared" si="0"/>
        <v>2.2700628321597707</v>
      </c>
      <c r="G30" s="21">
        <v>0.84832975215977058</v>
      </c>
      <c r="H30" s="21">
        <v>0.50575427000000006</v>
      </c>
      <c r="I30" s="21">
        <v>0.91597881000000003</v>
      </c>
      <c r="J30" s="22">
        <f t="shared" si="1"/>
        <v>7.5318019664546945E-2</v>
      </c>
      <c r="K30" s="22">
        <f t="shared" si="2"/>
        <v>0.12022085368198979</v>
      </c>
      <c r="L30" s="23">
        <f t="shared" si="3"/>
        <v>0.20154502019654003</v>
      </c>
      <c r="M30" s="4"/>
    </row>
    <row r="31" spans="1:13" x14ac:dyDescent="0.25">
      <c r="A31" s="17"/>
      <c r="B31" s="18">
        <v>461</v>
      </c>
      <c r="C31" s="19" t="s">
        <v>227</v>
      </c>
      <c r="D31" s="20">
        <v>4.830642000000001</v>
      </c>
      <c r="E31" s="21">
        <v>3.9052779999999996</v>
      </c>
      <c r="F31" s="21">
        <f t="shared" si="0"/>
        <v>0.87358942421924324</v>
      </c>
      <c r="G31" s="21">
        <v>0.78135732421924331</v>
      </c>
      <c r="H31" s="21">
        <v>1.7340850000000001E-2</v>
      </c>
      <c r="I31" s="21">
        <v>7.4891250000000006E-2</v>
      </c>
      <c r="J31" s="22">
        <f t="shared" si="1"/>
        <v>0.20007726062504216</v>
      </c>
      <c r="K31" s="22">
        <f t="shared" si="2"/>
        <v>0.20451762312932481</v>
      </c>
      <c r="L31" s="23">
        <f t="shared" si="3"/>
        <v>0.223694554963627</v>
      </c>
      <c r="M31" s="4"/>
    </row>
    <row r="32" spans="1:13" x14ac:dyDescent="0.25">
      <c r="A32" s="17"/>
      <c r="B32" s="18">
        <v>462</v>
      </c>
      <c r="C32" s="19" t="s">
        <v>228</v>
      </c>
      <c r="D32" s="20">
        <v>6.0702780000000001</v>
      </c>
      <c r="E32" s="21">
        <v>7.7164729999999997</v>
      </c>
      <c r="F32" s="21">
        <f t="shared" si="0"/>
        <v>0.16685031128611139</v>
      </c>
      <c r="G32" s="21">
        <v>6.89028512861114E-2</v>
      </c>
      <c r="H32" s="21">
        <v>5.2194459999999998E-2</v>
      </c>
      <c r="I32" s="21">
        <v>4.5753000000000002E-2</v>
      </c>
      <c r="J32" s="22">
        <f t="shared" si="1"/>
        <v>8.9293192999070174E-3</v>
      </c>
      <c r="K32" s="22">
        <f t="shared" si="2"/>
        <v>1.5693349965212267E-2</v>
      </c>
      <c r="L32" s="23">
        <f t="shared" si="3"/>
        <v>2.1622613243914856E-2</v>
      </c>
      <c r="M32" s="4"/>
    </row>
    <row r="33" spans="1:13" x14ac:dyDescent="0.25">
      <c r="A33" s="17"/>
      <c r="B33" s="18">
        <v>463</v>
      </c>
      <c r="C33" s="19" t="s">
        <v>229</v>
      </c>
      <c r="D33" s="20">
        <v>0.40072900000000011</v>
      </c>
      <c r="E33" s="21">
        <v>0.768729</v>
      </c>
      <c r="F33" s="21">
        <f t="shared" si="0"/>
        <v>0.10663381016138107</v>
      </c>
      <c r="G33" s="21">
        <v>5.2900620161381084E-2</v>
      </c>
      <c r="H33" s="21">
        <v>4.0332669999999994E-2</v>
      </c>
      <c r="I33" s="21">
        <v>1.3400519999999999E-2</v>
      </c>
      <c r="J33" s="22">
        <f t="shared" si="1"/>
        <v>6.8815694687440032E-2</v>
      </c>
      <c r="K33" s="22">
        <f t="shared" si="2"/>
        <v>0.12128238971260492</v>
      </c>
      <c r="L33" s="23">
        <f t="shared" si="3"/>
        <v>0.1387144366368136</v>
      </c>
      <c r="M33" s="4"/>
    </row>
    <row r="34" spans="1:13" x14ac:dyDescent="0.25">
      <c r="A34" s="17"/>
      <c r="B34" s="18">
        <v>464</v>
      </c>
      <c r="C34" s="19" t="s">
        <v>230</v>
      </c>
      <c r="D34" s="20">
        <v>7.6642080000000004</v>
      </c>
      <c r="E34" s="21">
        <v>7.9114659999999999</v>
      </c>
      <c r="F34" s="21">
        <f t="shared" si="0"/>
        <v>8.8367409360509505E-2</v>
      </c>
      <c r="G34" s="21">
        <v>5.0342569360509515E-2</v>
      </c>
      <c r="H34" s="21">
        <v>1.5742839999999998E-2</v>
      </c>
      <c r="I34" s="21">
        <v>2.2282E-2</v>
      </c>
      <c r="J34" s="22">
        <f t="shared" si="1"/>
        <v>6.3632415737499871E-3</v>
      </c>
      <c r="K34" s="22">
        <f t="shared" si="2"/>
        <v>8.3531180391231558E-3</v>
      </c>
      <c r="L34" s="23">
        <f t="shared" si="3"/>
        <v>1.1169536639670765E-2</v>
      </c>
      <c r="M34" s="4"/>
    </row>
    <row r="35" spans="1:13" ht="15.75" thickBot="1" x14ac:dyDescent="0.3">
      <c r="A35" s="41" t="s">
        <v>232</v>
      </c>
      <c r="B35" s="58"/>
      <c r="C35" s="43"/>
      <c r="D35" s="44">
        <v>52.118166000000031</v>
      </c>
      <c r="E35" s="45">
        <v>82.063686000000004</v>
      </c>
      <c r="F35" s="45">
        <f t="shared" si="0"/>
        <v>11.253671238268103</v>
      </c>
      <c r="G35" s="45">
        <v>5.5805529982681037</v>
      </c>
      <c r="H35" s="45">
        <v>2.9224062999999987</v>
      </c>
      <c r="I35" s="45">
        <v>2.7507119400000004</v>
      </c>
      <c r="J35" s="46">
        <f t="shared" si="1"/>
        <v>6.8002709484291296E-2</v>
      </c>
      <c r="K35" s="46">
        <f t="shared" si="2"/>
        <v>0.10361415277237367</v>
      </c>
      <c r="L35" s="47">
        <f t="shared" si="3"/>
        <v>0.13713338733368743</v>
      </c>
      <c r="M35" s="4"/>
    </row>
    <row r="36" spans="1:13" x14ac:dyDescent="0.25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91</v>
      </c>
      <c r="B1" s="51" t="s">
        <v>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1431</v>
      </c>
      <c r="N2" s="72" t="s">
        <v>1456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669.03050599999995</v>
      </c>
      <c r="E6" s="14">
        <f ca="1">SUM(E7:OFFSET(E7,50,0))</f>
        <v>913.35603300000002</v>
      </c>
      <c r="F6" s="14">
        <f ca="1">SUM(F7:OFFSET(F7,50,0))</f>
        <v>152.89509870924923</v>
      </c>
      <c r="G6" s="14">
        <f ca="1">SUM(G7:OFFSET(G7,50,0))</f>
        <v>57.750787569249212</v>
      </c>
      <c r="H6" s="14">
        <f ca="1">SUM(H7:OFFSET(H7,50,0))</f>
        <v>44.316015499999999</v>
      </c>
      <c r="I6" s="14">
        <f ca="1">SUM(I7:OFFSET(I7,50,0))</f>
        <v>50.828295639999993</v>
      </c>
      <c r="J6" s="15">
        <f ca="1">IFERROR(G6/E6,0)</f>
        <v>6.3229217832570239E-2</v>
      </c>
      <c r="K6" s="15">
        <f ca="1">IFERROR(SUM(G6,H6)/E6,0)</f>
        <v>0.11174919678802757</v>
      </c>
      <c r="L6" s="16">
        <f ca="1">IFERROR(SUM(G6,H6,I6)/E6,0)</f>
        <v>0.16739923226548523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36.297461000000006</v>
      </c>
      <c r="E7" s="21">
        <v>39.230536000000008</v>
      </c>
      <c r="F7" s="21">
        <f t="shared" ref="F7:F31" si="0">SUM(G7,H7,I7)</f>
        <v>8.1228374898202276</v>
      </c>
      <c r="G7" s="21">
        <v>3.7902235698202276</v>
      </c>
      <c r="H7" s="21">
        <v>1.8540012000000001</v>
      </c>
      <c r="I7" s="21">
        <v>2.4786127199999997</v>
      </c>
      <c r="J7" s="22">
        <f t="shared" ref="J7:J31" si="1">IFERROR(G7/E7,0)</f>
        <v>9.6614116356203414E-2</v>
      </c>
      <c r="K7" s="22">
        <f t="shared" ref="K7:K31" si="2">IFERROR(SUM(G7,H7)/E7,0)</f>
        <v>0.14387325143404175</v>
      </c>
      <c r="L7" s="23">
        <f t="shared" ref="L7:L31" si="3">IFERROR(SUM(G7,H7,I7)/E7,0)</f>
        <v>0.20705395128479065</v>
      </c>
      <c r="M7" s="4"/>
      <c r="N7" t="s">
        <v>260</v>
      </c>
      <c r="O7" s="5">
        <v>18.43773279967807</v>
      </c>
      <c r="P7" s="71">
        <v>0.45582640647904077</v>
      </c>
    </row>
    <row r="8" spans="1:16" x14ac:dyDescent="0.25">
      <c r="A8" s="17"/>
      <c r="B8" s="55">
        <v>2</v>
      </c>
      <c r="C8" s="19" t="s">
        <v>250</v>
      </c>
      <c r="D8" s="20">
        <v>17.371022000000007</v>
      </c>
      <c r="E8" s="21">
        <v>56.748074999999993</v>
      </c>
      <c r="F8" s="21">
        <f t="shared" si="0"/>
        <v>5.2475933428442811</v>
      </c>
      <c r="G8" s="21">
        <v>1.0555309728442808</v>
      </c>
      <c r="H8" s="21">
        <v>0.66715815000000001</v>
      </c>
      <c r="I8" s="21">
        <v>3.5249042200000003</v>
      </c>
      <c r="J8" s="22">
        <f t="shared" si="1"/>
        <v>1.8600295654861966E-2</v>
      </c>
      <c r="K8" s="22">
        <f t="shared" si="2"/>
        <v>3.0356785192172265E-2</v>
      </c>
      <c r="L8" s="23">
        <f t="shared" si="3"/>
        <v>9.2471741866914106E-2</v>
      </c>
      <c r="M8" s="4"/>
      <c r="N8" t="s">
        <v>268</v>
      </c>
      <c r="O8" s="5">
        <v>1.3586849233415577</v>
      </c>
      <c r="P8" s="71">
        <v>0.31278803738616101</v>
      </c>
    </row>
    <row r="9" spans="1:16" x14ac:dyDescent="0.25">
      <c r="A9" s="17"/>
      <c r="B9" s="55">
        <v>3</v>
      </c>
      <c r="C9" s="19" t="s">
        <v>251</v>
      </c>
      <c r="D9" s="20">
        <v>0.90624499999999986</v>
      </c>
      <c r="E9" s="21">
        <v>9.1936299999999989</v>
      </c>
      <c r="F9" s="21">
        <f t="shared" si="0"/>
        <v>0.22892937008183289</v>
      </c>
      <c r="G9" s="21">
        <v>7.0841150081832893E-2</v>
      </c>
      <c r="H9" s="21">
        <v>5.5429249999999999E-2</v>
      </c>
      <c r="I9" s="21">
        <v>0.10265897</v>
      </c>
      <c r="J9" s="22">
        <f t="shared" si="1"/>
        <v>7.7054602025351145E-3</v>
      </c>
      <c r="K9" s="22">
        <f t="shared" si="2"/>
        <v>1.3734553172341381E-2</v>
      </c>
      <c r="L9" s="23">
        <f t="shared" si="3"/>
        <v>2.4900868327508603E-2</v>
      </c>
      <c r="M9" s="4"/>
      <c r="N9" t="s">
        <v>257</v>
      </c>
      <c r="O9" s="5">
        <v>25.841299034748726</v>
      </c>
      <c r="P9" s="71">
        <v>0.29792118573898424</v>
      </c>
    </row>
    <row r="10" spans="1:16" x14ac:dyDescent="0.25">
      <c r="A10" s="17"/>
      <c r="B10" s="55">
        <v>4</v>
      </c>
      <c r="C10" s="19" t="s">
        <v>252</v>
      </c>
      <c r="D10" s="20">
        <v>33.579244000000003</v>
      </c>
      <c r="E10" s="21">
        <v>37.165475000000008</v>
      </c>
      <c r="F10" s="21">
        <f t="shared" si="0"/>
        <v>8.1096249751672129</v>
      </c>
      <c r="G10" s="21">
        <v>2.9997744751672144</v>
      </c>
      <c r="H10" s="21">
        <v>2.3582191299999988</v>
      </c>
      <c r="I10" s="21">
        <v>2.7516313700000001</v>
      </c>
      <c r="J10" s="22">
        <f t="shared" si="1"/>
        <v>8.0714008772044862E-2</v>
      </c>
      <c r="K10" s="22">
        <f t="shared" si="2"/>
        <v>0.14416588527839916</v>
      </c>
      <c r="L10" s="23">
        <f t="shared" si="3"/>
        <v>0.21820318387339893</v>
      </c>
      <c r="M10" s="4"/>
      <c r="N10" t="s">
        <v>258</v>
      </c>
      <c r="O10" s="5">
        <v>16.547095744278401</v>
      </c>
      <c r="P10" s="71">
        <v>0.26556841051747532</v>
      </c>
    </row>
    <row r="11" spans="1:16" x14ac:dyDescent="0.25">
      <c r="A11" s="17"/>
      <c r="B11" s="55">
        <v>5</v>
      </c>
      <c r="C11" s="19" t="s">
        <v>253</v>
      </c>
      <c r="D11" s="20">
        <v>36.330171999999983</v>
      </c>
      <c r="E11" s="21">
        <v>80.14170699999994</v>
      </c>
      <c r="F11" s="21">
        <f t="shared" si="0"/>
        <v>11.795111527491276</v>
      </c>
      <c r="G11" s="21">
        <v>2.616822197491274</v>
      </c>
      <c r="H11" s="21">
        <v>1.70983336</v>
      </c>
      <c r="I11" s="21">
        <v>7.4684559700000008</v>
      </c>
      <c r="J11" s="22">
        <f t="shared" si="1"/>
        <v>3.2652438979010968E-2</v>
      </c>
      <c r="K11" s="22">
        <f t="shared" si="2"/>
        <v>5.3987564271513175E-2</v>
      </c>
      <c r="L11" s="23">
        <f t="shared" si="3"/>
        <v>0.14717819184324693</v>
      </c>
      <c r="M11" s="4"/>
      <c r="N11" t="s">
        <v>254</v>
      </c>
      <c r="O11" s="5">
        <v>4.74185399954224</v>
      </c>
      <c r="P11" s="71">
        <v>0.22647873986168332</v>
      </c>
    </row>
    <row r="12" spans="1:16" x14ac:dyDescent="0.25">
      <c r="A12" s="17"/>
      <c r="B12" s="55">
        <v>6</v>
      </c>
      <c r="C12" s="19" t="s">
        <v>254</v>
      </c>
      <c r="D12" s="20">
        <v>26.432998000000001</v>
      </c>
      <c r="E12" s="21">
        <v>20.937302999999993</v>
      </c>
      <c r="F12" s="21">
        <f t="shared" si="0"/>
        <v>4.74185399954224</v>
      </c>
      <c r="G12" s="21">
        <v>0.69026684954224038</v>
      </c>
      <c r="H12" s="21">
        <v>0.37811105</v>
      </c>
      <c r="I12" s="21">
        <v>3.6734760999999998</v>
      </c>
      <c r="J12" s="22">
        <f t="shared" si="1"/>
        <v>3.2968279130422891E-2</v>
      </c>
      <c r="K12" s="22">
        <f t="shared" si="2"/>
        <v>5.1027484272556059E-2</v>
      </c>
      <c r="L12" s="23">
        <f t="shared" si="3"/>
        <v>0.22647873986168332</v>
      </c>
      <c r="M12" s="4"/>
      <c r="N12" t="s">
        <v>270</v>
      </c>
      <c r="O12" s="5">
        <v>5.8797870054783044</v>
      </c>
      <c r="P12" s="71">
        <v>0.22124602468872617</v>
      </c>
    </row>
    <row r="13" spans="1:16" x14ac:dyDescent="0.25">
      <c r="A13" s="17"/>
      <c r="B13" s="55">
        <v>7</v>
      </c>
      <c r="C13" s="19" t="s">
        <v>255</v>
      </c>
      <c r="D13" s="20">
        <v>7.6642080000000004</v>
      </c>
      <c r="E13" s="21">
        <v>7.9114659999999981</v>
      </c>
      <c r="F13" s="21">
        <f t="shared" si="0"/>
        <v>8.8367409360509519E-2</v>
      </c>
      <c r="G13" s="21">
        <v>5.0342569360509515E-2</v>
      </c>
      <c r="H13" s="21">
        <v>1.5742840000000001E-2</v>
      </c>
      <c r="I13" s="21">
        <v>2.2282E-2</v>
      </c>
      <c r="J13" s="22">
        <f t="shared" si="1"/>
        <v>6.3632415737499889E-3</v>
      </c>
      <c r="K13" s="22">
        <f t="shared" si="2"/>
        <v>8.3531180391231592E-3</v>
      </c>
      <c r="L13" s="23">
        <f t="shared" si="3"/>
        <v>1.1169536639670768E-2</v>
      </c>
      <c r="M13" s="4"/>
      <c r="N13" t="s">
        <v>252</v>
      </c>
      <c r="O13" s="5">
        <v>8.1096249751672129</v>
      </c>
      <c r="P13" s="71">
        <v>0.21820318387339893</v>
      </c>
    </row>
    <row r="14" spans="1:16" x14ac:dyDescent="0.25">
      <c r="A14" s="17"/>
      <c r="B14" s="55">
        <v>8</v>
      </c>
      <c r="C14" s="19" t="s">
        <v>256</v>
      </c>
      <c r="D14" s="20">
        <v>54.407440999999984</v>
      </c>
      <c r="E14" s="21">
        <v>75.209954999999994</v>
      </c>
      <c r="F14" s="21">
        <f t="shared" si="0"/>
        <v>6.9481289989903798</v>
      </c>
      <c r="G14" s="21">
        <v>1.8029392789903795</v>
      </c>
      <c r="H14" s="21">
        <v>2.2503727000000007</v>
      </c>
      <c r="I14" s="21">
        <v>2.8948170199999996</v>
      </c>
      <c r="J14" s="22">
        <f t="shared" si="1"/>
        <v>2.3972082937562981E-2</v>
      </c>
      <c r="K14" s="22">
        <f t="shared" si="2"/>
        <v>5.3893290841490075E-2</v>
      </c>
      <c r="L14" s="23">
        <f t="shared" si="3"/>
        <v>9.238310272875952E-2</v>
      </c>
      <c r="M14" s="4"/>
      <c r="N14" t="s">
        <v>249</v>
      </c>
      <c r="O14" s="5">
        <v>8.1228374898202276</v>
      </c>
      <c r="P14" s="71">
        <v>0.20705395128479065</v>
      </c>
    </row>
    <row r="15" spans="1:16" x14ac:dyDescent="0.25">
      <c r="A15" s="17"/>
      <c r="B15" s="55">
        <v>9</v>
      </c>
      <c r="C15" s="19" t="s">
        <v>257</v>
      </c>
      <c r="D15" s="20">
        <v>59.990651000000007</v>
      </c>
      <c r="E15" s="21">
        <v>86.738709000000071</v>
      </c>
      <c r="F15" s="21">
        <f t="shared" si="0"/>
        <v>25.841299034748726</v>
      </c>
      <c r="G15" s="21">
        <v>8.9138363147487247</v>
      </c>
      <c r="H15" s="21">
        <v>7.1439151600000015</v>
      </c>
      <c r="I15" s="21">
        <v>9.7835475599999988</v>
      </c>
      <c r="J15" s="22">
        <f t="shared" si="1"/>
        <v>0.1027665320076267</v>
      </c>
      <c r="K15" s="22">
        <f t="shared" si="2"/>
        <v>0.18512785882885016</v>
      </c>
      <c r="L15" s="23">
        <f t="shared" si="3"/>
        <v>0.29792118573898424</v>
      </c>
      <c r="M15" s="4"/>
      <c r="N15" t="s">
        <v>266</v>
      </c>
      <c r="O15" s="5">
        <v>0.36946364854741287</v>
      </c>
      <c r="P15" s="71">
        <v>0.20140954134475919</v>
      </c>
    </row>
    <row r="16" spans="1:16" x14ac:dyDescent="0.25">
      <c r="A16" s="17"/>
      <c r="B16" s="55">
        <v>10</v>
      </c>
      <c r="C16" s="19" t="s">
        <v>258</v>
      </c>
      <c r="D16" s="20">
        <v>20.786595000000005</v>
      </c>
      <c r="E16" s="21">
        <v>62.308223000000019</v>
      </c>
      <c r="F16" s="21">
        <f t="shared" si="0"/>
        <v>16.547095744278401</v>
      </c>
      <c r="G16" s="21">
        <v>10.746199264278403</v>
      </c>
      <c r="H16" s="21">
        <v>2.5366996199999994</v>
      </c>
      <c r="I16" s="21">
        <v>3.2641968599999998</v>
      </c>
      <c r="J16" s="22">
        <f t="shared" si="1"/>
        <v>0.17246839577303302</v>
      </c>
      <c r="K16" s="22">
        <f t="shared" si="2"/>
        <v>0.21318051205341546</v>
      </c>
      <c r="L16" s="23">
        <f t="shared" si="3"/>
        <v>0.26556841051747532</v>
      </c>
      <c r="M16" s="4"/>
      <c r="N16" t="s">
        <v>264</v>
      </c>
      <c r="O16" s="5">
        <v>3.177188816322333</v>
      </c>
      <c r="P16" s="71">
        <v>0.18176082282601386</v>
      </c>
    </row>
    <row r="17" spans="1:16" x14ac:dyDescent="0.25">
      <c r="A17" s="17"/>
      <c r="B17" s="55">
        <v>11</v>
      </c>
      <c r="C17" s="19" t="s">
        <v>259</v>
      </c>
      <c r="D17" s="20">
        <v>4.5445310000000001</v>
      </c>
      <c r="E17" s="21">
        <v>5.9449000000000005</v>
      </c>
      <c r="F17" s="21">
        <f t="shared" si="0"/>
        <v>5.5928499812527094E-2</v>
      </c>
      <c r="G17" s="21">
        <v>3.7014999812527094E-2</v>
      </c>
      <c r="H17" s="21">
        <v>1.49135E-2</v>
      </c>
      <c r="I17" s="21">
        <v>4.0000000000000001E-3</v>
      </c>
      <c r="J17" s="22">
        <f t="shared" si="1"/>
        <v>6.2263452392011791E-3</v>
      </c>
      <c r="K17" s="22">
        <f t="shared" si="2"/>
        <v>8.734966073866186E-3</v>
      </c>
      <c r="L17" s="23">
        <f t="shared" si="3"/>
        <v>9.4078117062569751E-3</v>
      </c>
      <c r="M17" s="4"/>
      <c r="N17" t="s">
        <v>271</v>
      </c>
      <c r="O17" s="5">
        <v>2.2700628321597707</v>
      </c>
      <c r="P17" s="71">
        <v>0.17513726347651817</v>
      </c>
    </row>
    <row r="18" spans="1:16" x14ac:dyDescent="0.25">
      <c r="A18" s="17"/>
      <c r="B18" s="55">
        <v>12</v>
      </c>
      <c r="C18" s="19" t="s">
        <v>260</v>
      </c>
      <c r="D18" s="20">
        <v>12.683563000000001</v>
      </c>
      <c r="E18" s="21">
        <v>40.449023000000004</v>
      </c>
      <c r="F18" s="21">
        <f t="shared" si="0"/>
        <v>18.43773279967807</v>
      </c>
      <c r="G18" s="21">
        <v>2.8098964896780672</v>
      </c>
      <c r="H18" s="21">
        <v>13.335702490000003</v>
      </c>
      <c r="I18" s="21">
        <v>2.2921338200000001</v>
      </c>
      <c r="J18" s="22">
        <f t="shared" si="1"/>
        <v>6.9467598504865419E-2</v>
      </c>
      <c r="K18" s="22">
        <f t="shared" si="2"/>
        <v>0.39915918314462301</v>
      </c>
      <c r="L18" s="23">
        <f t="shared" si="3"/>
        <v>0.45582640647904077</v>
      </c>
      <c r="M18" s="4"/>
      <c r="N18" t="s">
        <v>261</v>
      </c>
      <c r="O18" s="5">
        <v>1.001697566396476</v>
      </c>
      <c r="P18" s="71">
        <v>0.17001551247173419</v>
      </c>
    </row>
    <row r="19" spans="1:16" x14ac:dyDescent="0.25">
      <c r="A19" s="17"/>
      <c r="B19" s="55">
        <v>13</v>
      </c>
      <c r="C19" s="19" t="s">
        <v>261</v>
      </c>
      <c r="D19" s="20">
        <v>5.7977910000000001</v>
      </c>
      <c r="E19" s="21">
        <v>5.8918010000000001</v>
      </c>
      <c r="F19" s="21">
        <f t="shared" si="0"/>
        <v>1.001697566396476</v>
      </c>
      <c r="G19" s="21">
        <v>0.38724886639647593</v>
      </c>
      <c r="H19" s="21">
        <v>0.55965966</v>
      </c>
      <c r="I19" s="21">
        <v>5.4789039999999997E-2</v>
      </c>
      <c r="J19" s="22">
        <f t="shared" si="1"/>
        <v>6.5726738971067747E-2</v>
      </c>
      <c r="K19" s="22">
        <f t="shared" si="2"/>
        <v>0.16071631176892701</v>
      </c>
      <c r="L19" s="23">
        <f t="shared" si="3"/>
        <v>0.17001551247173419</v>
      </c>
      <c r="M19" s="4"/>
      <c r="N19" t="s">
        <v>253</v>
      </c>
      <c r="O19" s="5">
        <v>11.795111527491276</v>
      </c>
      <c r="P19" s="71">
        <v>0.14717819184324693</v>
      </c>
    </row>
    <row r="20" spans="1:16" x14ac:dyDescent="0.25">
      <c r="A20" s="17"/>
      <c r="B20" s="55">
        <v>14</v>
      </c>
      <c r="C20" s="19" t="s">
        <v>262</v>
      </c>
      <c r="D20" s="20">
        <v>69.43045699999999</v>
      </c>
      <c r="E20" s="21">
        <v>98.808471000000026</v>
      </c>
      <c r="F20" s="21">
        <f t="shared" si="0"/>
        <v>7.5337510155842571</v>
      </c>
      <c r="G20" s="21">
        <v>3.9265039255842566</v>
      </c>
      <c r="H20" s="21">
        <v>1.2798905199999999</v>
      </c>
      <c r="I20" s="21">
        <v>2.3273565700000001</v>
      </c>
      <c r="J20" s="22">
        <f t="shared" si="1"/>
        <v>3.9738535429662256E-2</v>
      </c>
      <c r="K20" s="22">
        <f t="shared" si="2"/>
        <v>5.2691782322836021E-2</v>
      </c>
      <c r="L20" s="23">
        <f t="shared" si="3"/>
        <v>7.624600339766674E-2</v>
      </c>
      <c r="M20" s="4"/>
      <c r="N20" t="s">
        <v>272</v>
      </c>
      <c r="O20" s="5">
        <v>0.87358942421924324</v>
      </c>
      <c r="P20" s="71">
        <v>0.14489020722390639</v>
      </c>
    </row>
    <row r="21" spans="1:16" x14ac:dyDescent="0.25">
      <c r="A21" s="17"/>
      <c r="B21" s="55">
        <v>15</v>
      </c>
      <c r="C21" s="19" t="s">
        <v>263</v>
      </c>
      <c r="D21" s="20">
        <v>136.60242900000003</v>
      </c>
      <c r="E21" s="21">
        <v>80.10159800000001</v>
      </c>
      <c r="F21" s="21">
        <f t="shared" si="0"/>
        <v>9.5377671939208195</v>
      </c>
      <c r="G21" s="21">
        <v>4.6495758139208192</v>
      </c>
      <c r="H21" s="21">
        <v>2.3427207100000005</v>
      </c>
      <c r="I21" s="21">
        <v>2.5454706699999998</v>
      </c>
      <c r="J21" s="22">
        <f t="shared" si="1"/>
        <v>5.8045980729633115E-2</v>
      </c>
      <c r="K21" s="22">
        <f t="shared" si="2"/>
        <v>8.7292846815875236E-2</v>
      </c>
      <c r="L21" s="23">
        <f t="shared" si="3"/>
        <v>0.11907087289220894</v>
      </c>
      <c r="M21" s="4"/>
      <c r="N21" t="s">
        <v>269</v>
      </c>
      <c r="O21" s="5">
        <v>7.4105536771035663</v>
      </c>
      <c r="P21" s="71">
        <v>0.12398561581695268</v>
      </c>
    </row>
    <row r="22" spans="1:16" x14ac:dyDescent="0.25">
      <c r="A22" s="17"/>
      <c r="B22" s="55">
        <v>16</v>
      </c>
      <c r="C22" s="19" t="s">
        <v>264</v>
      </c>
      <c r="D22" s="20">
        <v>18.352981999999997</v>
      </c>
      <c r="E22" s="21">
        <v>17.480053000000005</v>
      </c>
      <c r="F22" s="21">
        <f t="shared" si="0"/>
        <v>3.177188816322333</v>
      </c>
      <c r="G22" s="21">
        <v>1.7825938163223327</v>
      </c>
      <c r="H22" s="21">
        <v>0.46188256000000005</v>
      </c>
      <c r="I22" s="21">
        <v>0.93271243999999998</v>
      </c>
      <c r="J22" s="22">
        <f t="shared" si="1"/>
        <v>0.10197874207374155</v>
      </c>
      <c r="K22" s="22">
        <f t="shared" si="2"/>
        <v>0.12840214937119082</v>
      </c>
      <c r="L22" s="23">
        <f t="shared" si="3"/>
        <v>0.18176082282601386</v>
      </c>
      <c r="M22" s="4"/>
      <c r="N22" t="s">
        <v>263</v>
      </c>
      <c r="O22" s="5">
        <v>9.5377671939208195</v>
      </c>
      <c r="P22" s="71">
        <v>0.11907087289220894</v>
      </c>
    </row>
    <row r="23" spans="1:16" x14ac:dyDescent="0.25">
      <c r="A23" s="17"/>
      <c r="B23" s="55">
        <v>17</v>
      </c>
      <c r="C23" s="19" t="s">
        <v>265</v>
      </c>
      <c r="D23" s="20">
        <v>41.942954999999998</v>
      </c>
      <c r="E23" s="21">
        <v>49.790219000000022</v>
      </c>
      <c r="F23" s="21">
        <f t="shared" si="0"/>
        <v>5.7537333912263779</v>
      </c>
      <c r="G23" s="21">
        <v>2.252117051226378</v>
      </c>
      <c r="H23" s="21">
        <v>1.4073400300000003</v>
      </c>
      <c r="I23" s="21">
        <v>2.0942763099999997</v>
      </c>
      <c r="J23" s="22">
        <f t="shared" si="1"/>
        <v>4.5232117802622582E-2</v>
      </c>
      <c r="K23" s="22">
        <f t="shared" si="2"/>
        <v>7.3497509244262946E-2</v>
      </c>
      <c r="L23" s="23">
        <f t="shared" si="3"/>
        <v>0.11555951162268187</v>
      </c>
      <c r="M23" s="4"/>
      <c r="N23" t="s">
        <v>265</v>
      </c>
      <c r="O23" s="5">
        <v>5.7537333912263779</v>
      </c>
      <c r="P23" s="71">
        <v>0.11555951162268187</v>
      </c>
    </row>
    <row r="24" spans="1:16" x14ac:dyDescent="0.25">
      <c r="A24" s="17"/>
      <c r="B24" s="55">
        <v>18</v>
      </c>
      <c r="C24" s="19" t="s">
        <v>266</v>
      </c>
      <c r="D24" s="20">
        <v>1.4664010000000001</v>
      </c>
      <c r="E24" s="21">
        <v>1.8343900000000002</v>
      </c>
      <c r="F24" s="21">
        <f t="shared" si="0"/>
        <v>0.36946364854741287</v>
      </c>
      <c r="G24" s="21">
        <v>0.16248791854741285</v>
      </c>
      <c r="H24" s="21">
        <v>0.13236773000000002</v>
      </c>
      <c r="I24" s="21">
        <v>7.4608000000000008E-2</v>
      </c>
      <c r="J24" s="22">
        <f t="shared" si="1"/>
        <v>8.8578720199855451E-2</v>
      </c>
      <c r="K24" s="22">
        <f t="shared" si="2"/>
        <v>0.16073771038187781</v>
      </c>
      <c r="L24" s="23">
        <f t="shared" si="3"/>
        <v>0.20140954134475919</v>
      </c>
      <c r="M24" s="4"/>
      <c r="N24" t="s">
        <v>250</v>
      </c>
      <c r="O24" s="5">
        <v>5.2475933428442811</v>
      </c>
      <c r="P24" s="71">
        <v>9.2471741866914106E-2</v>
      </c>
    </row>
    <row r="25" spans="1:16" x14ac:dyDescent="0.25">
      <c r="A25" s="17"/>
      <c r="B25" s="55">
        <v>19</v>
      </c>
      <c r="C25" s="19" t="s">
        <v>267</v>
      </c>
      <c r="D25" s="20">
        <v>16.248714999999997</v>
      </c>
      <c r="E25" s="21">
        <v>10.456389999999999</v>
      </c>
      <c r="F25" s="21">
        <f t="shared" si="0"/>
        <v>0.73291559184188604</v>
      </c>
      <c r="G25" s="21">
        <v>0.24441233184188604</v>
      </c>
      <c r="H25" s="21">
        <v>0.27327424</v>
      </c>
      <c r="I25" s="21">
        <v>0.21522901999999999</v>
      </c>
      <c r="J25" s="22">
        <f t="shared" si="1"/>
        <v>2.3374446806391697E-2</v>
      </c>
      <c r="K25" s="22">
        <f t="shared" si="2"/>
        <v>4.9509110873053326E-2</v>
      </c>
      <c r="L25" s="23">
        <f t="shared" si="3"/>
        <v>7.0092602881289448E-2</v>
      </c>
      <c r="M25" s="4"/>
      <c r="N25" t="s">
        <v>256</v>
      </c>
      <c r="O25" s="5">
        <v>6.9481289989903798</v>
      </c>
      <c r="P25" s="71">
        <v>9.238310272875952E-2</v>
      </c>
    </row>
    <row r="26" spans="1:16" x14ac:dyDescent="0.25">
      <c r="A26" s="17"/>
      <c r="B26" s="55">
        <v>20</v>
      </c>
      <c r="C26" s="19" t="s">
        <v>268</v>
      </c>
      <c r="D26" s="20">
        <v>5.2040189999999988</v>
      </c>
      <c r="E26" s="21">
        <v>4.343788</v>
      </c>
      <c r="F26" s="21">
        <f t="shared" si="0"/>
        <v>1.3586849233415577</v>
      </c>
      <c r="G26" s="21">
        <v>1.2641160233415576</v>
      </c>
      <c r="H26" s="21">
        <v>4.0216450000000001E-2</v>
      </c>
      <c r="I26" s="21">
        <v>5.4352449999999997E-2</v>
      </c>
      <c r="J26" s="22">
        <f t="shared" si="1"/>
        <v>0.29101697028988466</v>
      </c>
      <c r="K26" s="22">
        <f t="shared" si="2"/>
        <v>0.30027535260504368</v>
      </c>
      <c r="L26" s="23">
        <f t="shared" si="3"/>
        <v>0.31278803738616101</v>
      </c>
      <c r="M26" s="4"/>
      <c r="N26" t="s">
        <v>262</v>
      </c>
      <c r="O26" s="5">
        <v>7.5337510155842571</v>
      </c>
      <c r="P26" s="71">
        <v>7.624600339766674E-2</v>
      </c>
    </row>
    <row r="27" spans="1:16" x14ac:dyDescent="0.25">
      <c r="A27" s="17"/>
      <c r="B27" s="55">
        <v>21</v>
      </c>
      <c r="C27" s="19" t="s">
        <v>269</v>
      </c>
      <c r="D27" s="20">
        <v>23.607355000000013</v>
      </c>
      <c r="E27" s="21">
        <v>59.769462999999988</v>
      </c>
      <c r="F27" s="21">
        <f t="shared" si="0"/>
        <v>7.4105536771035663</v>
      </c>
      <c r="G27" s="21">
        <v>1.3902090671035694</v>
      </c>
      <c r="H27" s="21">
        <v>3.7052529899999982</v>
      </c>
      <c r="I27" s="21">
        <v>2.3150916199999991</v>
      </c>
      <c r="J27" s="22">
        <f t="shared" si="1"/>
        <v>2.325952078745579E-2</v>
      </c>
      <c r="K27" s="22">
        <f t="shared" si="2"/>
        <v>8.5251929686963532E-2</v>
      </c>
      <c r="L27" s="23">
        <f t="shared" si="3"/>
        <v>0.12398561581695268</v>
      </c>
      <c r="M27" s="4"/>
      <c r="N27" t="s">
        <v>267</v>
      </c>
      <c r="O27" s="5">
        <v>0.73291559184188604</v>
      </c>
      <c r="P27" s="71">
        <v>7.0092602881289448E-2</v>
      </c>
    </row>
    <row r="28" spans="1:16" x14ac:dyDescent="0.25">
      <c r="A28" s="17"/>
      <c r="B28" s="55">
        <v>22</v>
      </c>
      <c r="C28" s="19" t="s">
        <v>270</v>
      </c>
      <c r="D28" s="20">
        <v>7.9152600000000009</v>
      </c>
      <c r="E28" s="21">
        <v>26.575786000000004</v>
      </c>
      <c r="F28" s="21">
        <f t="shared" si="0"/>
        <v>5.8797870054783044</v>
      </c>
      <c r="G28" s="21">
        <v>4.1418256254783046</v>
      </c>
      <c r="H28" s="21">
        <v>0.91089609000000005</v>
      </c>
      <c r="I28" s="21">
        <v>0.82706528999999995</v>
      </c>
      <c r="J28" s="22">
        <f t="shared" si="1"/>
        <v>0.1558496002894629</v>
      </c>
      <c r="K28" s="22">
        <f t="shared" si="2"/>
        <v>0.19012501513514232</v>
      </c>
      <c r="L28" s="23">
        <f t="shared" si="3"/>
        <v>0.22124602468872617</v>
      </c>
      <c r="M28" s="4"/>
      <c r="N28" t="s">
        <v>273</v>
      </c>
      <c r="O28" s="5">
        <v>0.83140043129152819</v>
      </c>
      <c r="P28" s="71">
        <v>4.7963202267914569E-2</v>
      </c>
    </row>
    <row r="29" spans="1:16" x14ac:dyDescent="0.25">
      <c r="A29" s="17"/>
      <c r="B29" s="55">
        <v>23</v>
      </c>
      <c r="C29" s="19" t="s">
        <v>271</v>
      </c>
      <c r="D29" s="20">
        <v>13.571462</v>
      </c>
      <c r="E29" s="21">
        <v>12.961620999999999</v>
      </c>
      <c r="F29" s="21">
        <f t="shared" si="0"/>
        <v>2.2700628321597707</v>
      </c>
      <c r="G29" s="21">
        <v>0.84832975215977058</v>
      </c>
      <c r="H29" s="21">
        <v>0.50575427000000006</v>
      </c>
      <c r="I29" s="21">
        <v>0.91597881000000014</v>
      </c>
      <c r="J29" s="22">
        <f t="shared" si="1"/>
        <v>6.5449356385267762E-2</v>
      </c>
      <c r="K29" s="22">
        <f t="shared" si="2"/>
        <v>0.1044687251818095</v>
      </c>
      <c r="L29" s="23">
        <f t="shared" si="3"/>
        <v>0.17513726347651817</v>
      </c>
      <c r="M29" s="4"/>
      <c r="N29" t="s">
        <v>251</v>
      </c>
      <c r="O29" s="5">
        <v>0.22892937008183289</v>
      </c>
      <c r="P29" s="71">
        <v>2.4900868327508603E-2</v>
      </c>
    </row>
    <row r="30" spans="1:16" x14ac:dyDescent="0.25">
      <c r="A30" s="17"/>
      <c r="B30" s="55">
        <v>24</v>
      </c>
      <c r="C30" s="19" t="s">
        <v>272</v>
      </c>
      <c r="D30" s="20">
        <v>7.8376419999999989</v>
      </c>
      <c r="E30" s="21">
        <v>6.0293199999999993</v>
      </c>
      <c r="F30" s="21">
        <f t="shared" si="0"/>
        <v>0.87358942421924324</v>
      </c>
      <c r="G30" s="21">
        <v>0.78135732421924331</v>
      </c>
      <c r="H30" s="21">
        <v>1.7340849999999998E-2</v>
      </c>
      <c r="I30" s="21">
        <v>7.4891249999999993E-2</v>
      </c>
      <c r="J30" s="22">
        <f t="shared" si="1"/>
        <v>0.12959294318749767</v>
      </c>
      <c r="K30" s="22">
        <f t="shared" si="2"/>
        <v>0.13246903037477581</v>
      </c>
      <c r="L30" s="23">
        <f t="shared" si="3"/>
        <v>0.14489020722390639</v>
      </c>
      <c r="M30" s="4"/>
      <c r="N30" t="s">
        <v>255</v>
      </c>
      <c r="O30" s="5">
        <v>8.8367409360509519E-2</v>
      </c>
      <c r="P30" s="71">
        <v>1.1169536639670768E-2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10.058907</v>
      </c>
      <c r="E31" s="28">
        <v>17.334130999999999</v>
      </c>
      <c r="F31" s="28">
        <f t="shared" si="0"/>
        <v>0.83140043129152819</v>
      </c>
      <c r="G31" s="28">
        <v>0.33632192129152827</v>
      </c>
      <c r="H31" s="28">
        <v>0.35932094999999997</v>
      </c>
      <c r="I31" s="28">
        <v>0.13575756</v>
      </c>
      <c r="J31" s="29">
        <f t="shared" si="1"/>
        <v>1.9402294888133029E-2</v>
      </c>
      <c r="K31" s="29">
        <f t="shared" si="2"/>
        <v>4.0131395758548745E-2</v>
      </c>
      <c r="L31" s="30">
        <f t="shared" si="3"/>
        <v>4.7963202267914569E-2</v>
      </c>
      <c r="M31" s="4"/>
      <c r="N31" t="s">
        <v>259</v>
      </c>
      <c r="O31" s="5">
        <v>5.5928499812527094E-2</v>
      </c>
      <c r="P31" s="71">
        <v>9.4078117062569751E-3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0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9" width="0" hidden="1" customWidth="1"/>
  </cols>
  <sheetData>
    <row r="1" spans="1:13" ht="15.75" x14ac:dyDescent="0.25">
      <c r="A1" s="50">
        <v>91</v>
      </c>
      <c r="B1" s="49" t="s">
        <v>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1432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669.03050599999995</v>
      </c>
      <c r="E6" s="14">
        <v>913.35603300000002</v>
      </c>
      <c r="F6" s="14">
        <v>152.89509870924923</v>
      </c>
      <c r="G6" s="14">
        <v>57.750787569249212</v>
      </c>
      <c r="H6" s="14">
        <v>44.316015499999999</v>
      </c>
      <c r="I6" s="14">
        <v>50.828295639999993</v>
      </c>
      <c r="J6" s="15">
        <v>6.3229217832570239E-2</v>
      </c>
      <c r="K6" s="15">
        <v>0.11174919678802757</v>
      </c>
      <c r="L6" s="16">
        <v>0.16739923226548523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269.28549700000002</v>
      </c>
      <c r="E7" s="38">
        <f ca="1">SUM(E8:OFFSET(E6,MATCH("PROYECTOS",$A$8:$A$50,0),0))</f>
        <v>152.82782599999996</v>
      </c>
      <c r="F7" s="38">
        <f ca="1">SUM(F8:OFFSET(F6,MATCH("PROYECTOS",$A$8:$A$50,0),0))</f>
        <v>7.3066049354536347</v>
      </c>
      <c r="G7" s="38">
        <f ca="1">SUM(G8:OFFSET(G6,MATCH("PROYECTOS",$A$8:$A$50,0),0))</f>
        <v>3.2342713454536351</v>
      </c>
      <c r="H7" s="38">
        <f ca="1">SUM(H8:OFFSET(H6,MATCH("PROYECTOS",$A$8:$A$50,0),0))</f>
        <v>1.6596653799999994</v>
      </c>
      <c r="I7" s="38">
        <f ca="1">SUM(I8:OFFSET(I6,MATCH("PROYECTOS",$A$8:$A$50,0),0))</f>
        <v>2.4126682099999996</v>
      </c>
      <c r="J7" s="39">
        <f ca="1">IFERROR(G7/E7,0)</f>
        <v>2.1162843378100767E-2</v>
      </c>
      <c r="K7" s="39">
        <f ca="1">IFERROR(SUM(G7,H7)/E7,0)</f>
        <v>3.2022550169977793E-2</v>
      </c>
      <c r="L7" s="40">
        <f ca="1">IFERROR(SUM(G7,H7,I7)/E7,0)</f>
        <v>4.7809388687199125E-2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220.89008699999999</v>
      </c>
      <c r="E8" s="21">
        <v>69.505625000000009</v>
      </c>
      <c r="F8" s="21">
        <f t="shared" ref="F8:F11" si="0">SUM(G8,H8,I8)</f>
        <v>0.93323548432346737</v>
      </c>
      <c r="G8" s="21">
        <v>0.48423493432346731</v>
      </c>
      <c r="H8" s="21">
        <v>0.13173952</v>
      </c>
      <c r="I8" s="21">
        <v>0.31726103000000005</v>
      </c>
      <c r="J8" s="22">
        <f t="shared" ref="J8:J12" si="1">IFERROR(G8/E8,0)</f>
        <v>6.9668452635807138E-3</v>
      </c>
      <c r="K8" s="22">
        <f t="shared" ref="K8:K12" si="2">IFERROR(SUM(G8,H8)/E8,0)</f>
        <v>8.8622245224536465E-3</v>
      </c>
      <c r="L8" s="23">
        <f t="shared" ref="L8:L12" si="3">IFERROR(SUM(G8,H8,I8)/E8,0)</f>
        <v>1.3426761996938626E-2</v>
      </c>
      <c r="M8" s="4"/>
    </row>
    <row r="9" spans="1:13" ht="38.25" x14ac:dyDescent="0.25">
      <c r="A9" s="17"/>
      <c r="B9" s="19">
        <v>3000275</v>
      </c>
      <c r="C9" s="19" t="s">
        <v>1434</v>
      </c>
      <c r="D9" s="20">
        <v>5.2483240000000002</v>
      </c>
      <c r="E9" s="21">
        <v>16.811468999999999</v>
      </c>
      <c r="F9" s="21">
        <f t="shared" si="0"/>
        <v>0.64914641409879881</v>
      </c>
      <c r="G9" s="21">
        <v>0.29742724409879884</v>
      </c>
      <c r="H9" s="21">
        <v>0.19558585000000001</v>
      </c>
      <c r="I9" s="21">
        <v>0.15613331999999999</v>
      </c>
      <c r="J9" s="22">
        <f t="shared" si="1"/>
        <v>1.7691924727030031E-2</v>
      </c>
      <c r="K9" s="22">
        <f t="shared" si="2"/>
        <v>2.9325997275954818E-2</v>
      </c>
      <c r="L9" s="23">
        <f t="shared" si="3"/>
        <v>3.8613307028600469E-2</v>
      </c>
      <c r="M9" s="4"/>
    </row>
    <row r="10" spans="1:13" x14ac:dyDescent="0.25">
      <c r="A10" s="17"/>
      <c r="B10" s="19">
        <v>3000514</v>
      </c>
      <c r="C10" s="19" t="s">
        <v>1435</v>
      </c>
      <c r="D10" s="20">
        <v>15.88012</v>
      </c>
      <c r="E10" s="21">
        <v>20.329499999999999</v>
      </c>
      <c r="F10" s="21">
        <f t="shared" si="0"/>
        <v>0.77214653345118134</v>
      </c>
      <c r="G10" s="21">
        <v>0.45923351345118135</v>
      </c>
      <c r="H10" s="21">
        <v>0.12847814000000002</v>
      </c>
      <c r="I10" s="21">
        <v>0.18443488</v>
      </c>
      <c r="J10" s="22">
        <f t="shared" si="1"/>
        <v>2.2589513438657192E-2</v>
      </c>
      <c r="K10" s="22">
        <f t="shared" si="2"/>
        <v>2.8909301923371523E-2</v>
      </c>
      <c r="L10" s="23">
        <f t="shared" si="3"/>
        <v>3.7981580139756575E-2</v>
      </c>
      <c r="M10" s="4"/>
    </row>
    <row r="11" spans="1:13" ht="38.25" x14ac:dyDescent="0.25">
      <c r="A11" s="17"/>
      <c r="B11" s="19">
        <v>3000515</v>
      </c>
      <c r="C11" s="19" t="s">
        <v>1436</v>
      </c>
      <c r="D11" s="20">
        <v>27.266966000000014</v>
      </c>
      <c r="E11" s="21">
        <v>46.181231999999966</v>
      </c>
      <c r="F11" s="21">
        <f t="shared" si="0"/>
        <v>4.9520765035801873</v>
      </c>
      <c r="G11" s="21">
        <v>1.9933756535801876</v>
      </c>
      <c r="H11" s="21">
        <v>1.2038618699999994</v>
      </c>
      <c r="I11" s="21">
        <v>1.7548389799999997</v>
      </c>
      <c r="J11" s="22">
        <f t="shared" si="1"/>
        <v>4.3164193921465525E-2</v>
      </c>
      <c r="K11" s="22">
        <f t="shared" si="2"/>
        <v>6.9232399940741929E-2</v>
      </c>
      <c r="L11" s="23">
        <f t="shared" si="3"/>
        <v>0.1072313641086966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399.74500899999992</v>
      </c>
      <c r="E12" s="45">
        <f t="shared" ref="E12:I12" ca="1" si="4">OFFSET(E12,-MATCH("PROYECTOS",$A$8:$A$50,0)-1,0)-(OFFSET(E12,-MATCH("PROYECTOS",$A$8:$A$50,0),0))</f>
        <v>760.52820700000007</v>
      </c>
      <c r="F12" s="45">
        <f t="shared" ca="1" si="4"/>
        <v>145.58849377379559</v>
      </c>
      <c r="G12" s="45">
        <f t="shared" ca="1" si="4"/>
        <v>54.516516223795577</v>
      </c>
      <c r="H12" s="45">
        <f t="shared" ca="1" si="4"/>
        <v>42.656350119999999</v>
      </c>
      <c r="I12" s="45">
        <f t="shared" ca="1" si="4"/>
        <v>48.415627429999994</v>
      </c>
      <c r="J12" s="46">
        <f t="shared" ca="1" si="1"/>
        <v>7.1682438234398807E-2</v>
      </c>
      <c r="K12" s="46">
        <f t="shared" ca="1" si="2"/>
        <v>0.12777023317400188</v>
      </c>
      <c r="L12" s="47">
        <f t="shared" ca="1" si="3"/>
        <v>0.19143076145471033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1457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1.3426761996938626E-2</v>
      </c>
    </row>
    <row r="19" spans="1:4" ht="38.25" x14ac:dyDescent="0.25">
      <c r="A19" s="17"/>
      <c r="B19" s="19">
        <v>3000275</v>
      </c>
      <c r="C19" s="19" t="s">
        <v>1434</v>
      </c>
      <c r="D19" s="23">
        <v>3.8613307028600469E-2</v>
      </c>
    </row>
    <row r="20" spans="1:4" x14ac:dyDescent="0.25">
      <c r="A20" s="17"/>
      <c r="B20" s="19">
        <v>3000514</v>
      </c>
      <c r="C20" s="19" t="s">
        <v>1435</v>
      </c>
      <c r="D20" s="23">
        <v>3.7981580139756575E-2</v>
      </c>
    </row>
    <row r="21" spans="1:4" ht="39" thickBot="1" x14ac:dyDescent="0.3">
      <c r="A21" s="24"/>
      <c r="B21" s="26">
        <v>3000515</v>
      </c>
      <c r="C21" s="26" t="s">
        <v>1436</v>
      </c>
      <c r="D21" s="30">
        <v>0.1072313641086966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topLeftCell="A16" workbookViewId="0">
      <selection activeCell="D4" sqref="D4:E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91</v>
      </c>
      <c r="B1" s="49" t="s">
        <v>56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1433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669.03050599999995</v>
      </c>
      <c r="I6" s="14">
        <v>913.35603300000002</v>
      </c>
      <c r="J6" s="14">
        <v>152.89509870924923</v>
      </c>
      <c r="K6" s="14">
        <v>57.750787569249212</v>
      </c>
      <c r="L6" s="14">
        <v>44.316015499999999</v>
      </c>
      <c r="M6" s="14">
        <v>50.828295639999993</v>
      </c>
      <c r="N6" s="15">
        <v>6.3229217832570239E-2</v>
      </c>
      <c r="O6" s="15">
        <v>0.11174919678802757</v>
      </c>
      <c r="P6" s="16">
        <v>0.16739923226548523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SUM(H8:OFFSET(H6,MATCH("PROYECTOS",$A$8:$A$30,0),0))</f>
        <v>269.28549699999996</v>
      </c>
      <c r="I7" s="37">
        <f ca="1">SUM(I8:OFFSET(I6,MATCH("PROYECTOS",$A$8:$A$30,0),0))</f>
        <v>152.82782599999999</v>
      </c>
      <c r="J7" s="37">
        <f ca="1">SUM(J8:OFFSET(J6,MATCH("PROYECTOS",$A$8:$A$30,0),0))</f>
        <v>7.3066049354536347</v>
      </c>
      <c r="K7" s="38">
        <f ca="1">SUM(K8:OFFSET(K6,MATCH("PROYECTOS",$A$8:$A$30,0),0))</f>
        <v>3.2342713454536351</v>
      </c>
      <c r="L7" s="38">
        <f ca="1">SUM(L8:OFFSET(L6,MATCH("PROYECTOS",$A$8:$A$30,0),0))</f>
        <v>1.6596653799999999</v>
      </c>
      <c r="M7" s="38">
        <f ca="1">SUM(M8:OFFSET(M6,MATCH("PROYECTOS",$A$8:$A$30,0),0))</f>
        <v>2.4126682100000001</v>
      </c>
      <c r="N7" s="39">
        <f ca="1">IFERROR(K7/I7,0)</f>
        <v>2.1162843378100763E-2</v>
      </c>
      <c r="O7" s="39">
        <f ca="1">IFERROR(SUM(K7,L7)/I7,0)</f>
        <v>3.2022550169977786E-2</v>
      </c>
      <c r="P7" s="40">
        <f ca="1">IFERROR(SUM(K7,L7,M7)/I7,0)</f>
        <v>4.7809388687199118E-2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220.89008699999999</v>
      </c>
      <c r="I8" s="21">
        <v>69.505624999999981</v>
      </c>
      <c r="J8" s="21">
        <f t="shared" ref="J8:J23" si="0">SUM(K8,L8,M8)</f>
        <v>0.93323548432346737</v>
      </c>
      <c r="K8" s="21">
        <v>0.48423493432346731</v>
      </c>
      <c r="L8" s="21">
        <v>0.13173952</v>
      </c>
      <c r="M8" s="21">
        <v>0.31726103</v>
      </c>
      <c r="N8" s="22">
        <f t="shared" ref="N8:N24" si="1">IFERROR(K8/I8,0)</f>
        <v>6.9668452635807164E-3</v>
      </c>
      <c r="O8" s="22">
        <f t="shared" ref="O8:O24" si="2">IFERROR(SUM(K8,L8)/I8,0)</f>
        <v>8.8622245224536499E-3</v>
      </c>
      <c r="P8" s="23">
        <f t="shared" ref="P8:P24" si="3">IFERROR(SUM(K8,L8,M8)/I8,0)</f>
        <v>1.3426761996938631E-2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5002775</v>
      </c>
      <c r="C9" s="19" t="s">
        <v>1437</v>
      </c>
      <c r="D9" s="68">
        <v>3000275</v>
      </c>
      <c r="E9" s="19" t="s">
        <v>1434</v>
      </c>
      <c r="F9" s="69">
        <v>240</v>
      </c>
      <c r="G9" s="19" t="s">
        <v>1080</v>
      </c>
      <c r="H9" s="20">
        <v>0.66712000000000005</v>
      </c>
      <c r="I9" s="21">
        <v>4.7479019999999998</v>
      </c>
      <c r="J9" s="21">
        <f t="shared" si="0"/>
        <v>0.18485637283270209</v>
      </c>
      <c r="K9" s="21">
        <v>0.1678484728327021</v>
      </c>
      <c r="L9" s="21">
        <v>6.6039499999999999E-3</v>
      </c>
      <c r="M9" s="21">
        <v>1.0403949999999999E-2</v>
      </c>
      <c r="N9" s="22">
        <f t="shared" si="1"/>
        <v>3.5352135076229904E-2</v>
      </c>
      <c r="O9" s="22">
        <f t="shared" si="2"/>
        <v>3.6743054686617815E-2</v>
      </c>
      <c r="P9" s="23">
        <f t="shared" si="3"/>
        <v>3.8934327800511065E-2</v>
      </c>
      <c r="Q9" s="70">
        <v>0</v>
      </c>
      <c r="R9" s="21">
        <v>0</v>
      </c>
      <c r="S9" s="23">
        <f t="shared" ref="S9:S23" si="4">IFERROR(R9/Q9,0)</f>
        <v>0</v>
      </c>
    </row>
    <row r="10" spans="1:19" ht="38.25" x14ac:dyDescent="0.25">
      <c r="A10" s="17"/>
      <c r="B10" s="19">
        <v>5002776</v>
      </c>
      <c r="C10" s="19" t="s">
        <v>1438</v>
      </c>
      <c r="D10" s="68">
        <v>3000275</v>
      </c>
      <c r="E10" s="19" t="s">
        <v>1434</v>
      </c>
      <c r="F10" s="69">
        <v>291</v>
      </c>
      <c r="G10" s="19" t="s">
        <v>1452</v>
      </c>
      <c r="H10" s="20">
        <v>1.068154</v>
      </c>
      <c r="I10" s="21">
        <v>1.2698689999999997</v>
      </c>
      <c r="J10" s="21">
        <f t="shared" si="0"/>
        <v>0.30160044115292406</v>
      </c>
      <c r="K10" s="21">
        <v>0.105662971152924</v>
      </c>
      <c r="L10" s="21">
        <v>0.17627400000000001</v>
      </c>
      <c r="M10" s="21">
        <v>1.9663469999999999E-2</v>
      </c>
      <c r="N10" s="22">
        <f t="shared" si="1"/>
        <v>8.3207772733190605E-2</v>
      </c>
      <c r="O10" s="22">
        <f t="shared" si="2"/>
        <v>0.22202051640990064</v>
      </c>
      <c r="P10" s="23">
        <f t="shared" si="3"/>
        <v>0.23750516088897683</v>
      </c>
      <c r="Q10" s="70">
        <v>211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5002778</v>
      </c>
      <c r="C11" s="19" t="s">
        <v>1439</v>
      </c>
      <c r="D11" s="68">
        <v>3000275</v>
      </c>
      <c r="E11" s="19" t="s">
        <v>1434</v>
      </c>
      <c r="F11" s="69">
        <v>291</v>
      </c>
      <c r="G11" s="19" t="s">
        <v>1452</v>
      </c>
      <c r="H11" s="20">
        <v>2.3030499999999994</v>
      </c>
      <c r="I11" s="21">
        <v>2.1391450000000001</v>
      </c>
      <c r="J11" s="21">
        <f t="shared" si="0"/>
        <v>0.1413777498986587</v>
      </c>
      <c r="K11" s="21">
        <v>1.6811849898658693E-2</v>
      </c>
      <c r="L11" s="21">
        <v>5.6039499999999999E-3</v>
      </c>
      <c r="M11" s="21">
        <v>0.11896195000000001</v>
      </c>
      <c r="N11" s="22">
        <f t="shared" si="1"/>
        <v>7.8591446108883193E-3</v>
      </c>
      <c r="O11" s="22">
        <f t="shared" si="2"/>
        <v>1.0478859496975985E-2</v>
      </c>
      <c r="P11" s="23">
        <f t="shared" si="3"/>
        <v>6.6090774537798366E-2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5002779</v>
      </c>
      <c r="C12" s="19" t="s">
        <v>1440</v>
      </c>
      <c r="D12" s="68">
        <v>3000515</v>
      </c>
      <c r="E12" s="19" t="s">
        <v>1436</v>
      </c>
      <c r="F12" s="69">
        <v>216</v>
      </c>
      <c r="G12" s="19" t="s">
        <v>1453</v>
      </c>
      <c r="H12" s="20">
        <v>6.3300270000000003</v>
      </c>
      <c r="I12" s="21">
        <v>12.708233999999999</v>
      </c>
      <c r="J12" s="21">
        <f t="shared" si="0"/>
        <v>1.6260365975091535</v>
      </c>
      <c r="K12" s="21">
        <v>0.79745659750915365</v>
      </c>
      <c r="L12" s="21">
        <v>0.35549393999999995</v>
      </c>
      <c r="M12" s="21">
        <v>0.47308605999999997</v>
      </c>
      <c r="N12" s="22">
        <f t="shared" si="1"/>
        <v>6.2751173570549115E-2</v>
      </c>
      <c r="O12" s="22">
        <f t="shared" si="2"/>
        <v>9.0724685861871421E-2</v>
      </c>
      <c r="P12" s="23">
        <f t="shared" si="3"/>
        <v>0.12795142090625289</v>
      </c>
      <c r="Q12" s="70">
        <v>262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5002780</v>
      </c>
      <c r="C13" s="19" t="s">
        <v>1441</v>
      </c>
      <c r="D13" s="68">
        <v>3000515</v>
      </c>
      <c r="E13" s="19" t="s">
        <v>1436</v>
      </c>
      <c r="F13" s="69">
        <v>216</v>
      </c>
      <c r="G13" s="19" t="s">
        <v>1453</v>
      </c>
      <c r="H13" s="20">
        <v>3.4521309999999992</v>
      </c>
      <c r="I13" s="21">
        <v>5.7621839999999986</v>
      </c>
      <c r="J13" s="21">
        <f t="shared" si="0"/>
        <v>0.78139998141262912</v>
      </c>
      <c r="K13" s="21">
        <v>0.40228938141262915</v>
      </c>
      <c r="L13" s="21">
        <v>0.21635089999999998</v>
      </c>
      <c r="M13" s="21">
        <v>0.16275969999999995</v>
      </c>
      <c r="N13" s="22">
        <f t="shared" si="1"/>
        <v>6.9815434809549506E-2</v>
      </c>
      <c r="O13" s="22">
        <f t="shared" si="2"/>
        <v>0.10736211849754004</v>
      </c>
      <c r="P13" s="23">
        <f t="shared" si="3"/>
        <v>0.13560830084784334</v>
      </c>
      <c r="Q13" s="70">
        <v>15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5002783</v>
      </c>
      <c r="C14" s="19" t="s">
        <v>1442</v>
      </c>
      <c r="D14" s="68">
        <v>3000515</v>
      </c>
      <c r="E14" s="19" t="s">
        <v>1436</v>
      </c>
      <c r="F14" s="69">
        <v>534</v>
      </c>
      <c r="G14" s="19" t="s">
        <v>1454</v>
      </c>
      <c r="H14" s="20">
        <v>4.2336429999999989</v>
      </c>
      <c r="I14" s="21">
        <v>5.8588289999999983</v>
      </c>
      <c r="J14" s="21">
        <f t="shared" si="0"/>
        <v>0.53628029911231057</v>
      </c>
      <c r="K14" s="21">
        <v>9.3560799112310633E-2</v>
      </c>
      <c r="L14" s="21">
        <v>0.11901325000000003</v>
      </c>
      <c r="M14" s="21">
        <v>0.32370624999999997</v>
      </c>
      <c r="N14" s="22">
        <f t="shared" si="1"/>
        <v>1.5969197788894447E-2</v>
      </c>
      <c r="O14" s="22">
        <f t="shared" si="2"/>
        <v>3.6282685347585789E-2</v>
      </c>
      <c r="P14" s="23">
        <f t="shared" si="3"/>
        <v>9.1533700524850742E-2</v>
      </c>
      <c r="Q14" s="70">
        <v>18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5002784</v>
      </c>
      <c r="C15" s="19" t="s">
        <v>1443</v>
      </c>
      <c r="D15" s="68">
        <v>3000515</v>
      </c>
      <c r="E15" s="19" t="s">
        <v>1436</v>
      </c>
      <c r="F15" s="69">
        <v>534</v>
      </c>
      <c r="G15" s="19" t="s">
        <v>1454</v>
      </c>
      <c r="H15" s="20">
        <v>0.55376999999999998</v>
      </c>
      <c r="I15" s="21">
        <v>0.50821000000000005</v>
      </c>
      <c r="J15" s="21">
        <f t="shared" si="0"/>
        <v>8.2642579664062632E-2</v>
      </c>
      <c r="K15" s="21">
        <v>1.2289999664062634E-2</v>
      </c>
      <c r="L15" s="21">
        <v>9.7199999999999995E-3</v>
      </c>
      <c r="M15" s="21">
        <v>6.0632579999999991E-2</v>
      </c>
      <c r="N15" s="22">
        <f t="shared" si="1"/>
        <v>2.4182915849870396E-2</v>
      </c>
      <c r="O15" s="22">
        <f t="shared" si="2"/>
        <v>4.3308867720160231E-2</v>
      </c>
      <c r="P15" s="23">
        <f t="shared" si="3"/>
        <v>0.16261502068842137</v>
      </c>
      <c r="Q15" s="70">
        <v>1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5002785</v>
      </c>
      <c r="C16" s="19" t="s">
        <v>1444</v>
      </c>
      <c r="D16" s="68">
        <v>3000515</v>
      </c>
      <c r="E16" s="19" t="s">
        <v>1436</v>
      </c>
      <c r="F16" s="69">
        <v>56</v>
      </c>
      <c r="G16" s="19" t="s">
        <v>419</v>
      </c>
      <c r="H16" s="20">
        <v>7.2080009999999994</v>
      </c>
      <c r="I16" s="21">
        <v>6.4601139999999999</v>
      </c>
      <c r="J16" s="21">
        <f t="shared" si="0"/>
        <v>0.86646851720168216</v>
      </c>
      <c r="K16" s="21">
        <v>0.45851061720168218</v>
      </c>
      <c r="L16" s="21">
        <v>0.23398426</v>
      </c>
      <c r="M16" s="21">
        <v>0.17397364000000001</v>
      </c>
      <c r="N16" s="22">
        <f t="shared" si="1"/>
        <v>7.0975623216816636E-2</v>
      </c>
      <c r="O16" s="22">
        <f t="shared" si="2"/>
        <v>0.10719545772747696</v>
      </c>
      <c r="P16" s="23">
        <f t="shared" si="3"/>
        <v>0.13412588650938392</v>
      </c>
      <c r="Q16" s="70">
        <v>2743.5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5002786</v>
      </c>
      <c r="C17" s="19" t="s">
        <v>1445</v>
      </c>
      <c r="D17" s="68">
        <v>3000515</v>
      </c>
      <c r="E17" s="19" t="s">
        <v>1436</v>
      </c>
      <c r="F17" s="69">
        <v>56</v>
      </c>
      <c r="G17" s="19" t="s">
        <v>419</v>
      </c>
      <c r="H17" s="20">
        <v>2.9557399999999996</v>
      </c>
      <c r="I17" s="21">
        <v>2.3160579999999995</v>
      </c>
      <c r="J17" s="21">
        <f t="shared" si="0"/>
        <v>0.18298917946474061</v>
      </c>
      <c r="K17" s="21">
        <v>7.7320849464740604E-2</v>
      </c>
      <c r="L17" s="21">
        <v>7.7229380000000014E-2</v>
      </c>
      <c r="M17" s="21">
        <v>2.8438950000000001E-2</v>
      </c>
      <c r="N17" s="22">
        <f t="shared" si="1"/>
        <v>3.3384677527393797E-2</v>
      </c>
      <c r="O17" s="22">
        <f t="shared" si="2"/>
        <v>6.6729861456293685E-2</v>
      </c>
      <c r="P17" s="23">
        <f t="shared" si="3"/>
        <v>7.9008893328552501E-2</v>
      </c>
      <c r="Q17" s="70">
        <v>615.5</v>
      </c>
      <c r="R17" s="21">
        <v>0</v>
      </c>
      <c r="S17" s="23">
        <f t="shared" si="4"/>
        <v>0</v>
      </c>
    </row>
    <row r="18" spans="1:19" ht="38.25" x14ac:dyDescent="0.25">
      <c r="A18" s="17"/>
      <c r="B18" s="19">
        <v>5003038</v>
      </c>
      <c r="C18" s="19" t="s">
        <v>1446</v>
      </c>
      <c r="D18" s="68">
        <v>3000515</v>
      </c>
      <c r="E18" s="19" t="s">
        <v>1436</v>
      </c>
      <c r="F18" s="69">
        <v>475</v>
      </c>
      <c r="G18" s="19" t="s">
        <v>1455</v>
      </c>
      <c r="H18" s="20">
        <v>2.1502780000000006</v>
      </c>
      <c r="I18" s="21">
        <v>12.012489000000002</v>
      </c>
      <c r="J18" s="21">
        <f t="shared" si="0"/>
        <v>0.8334006887930181</v>
      </c>
      <c r="K18" s="21">
        <v>0.12697028879301797</v>
      </c>
      <c r="L18" s="21">
        <v>0.19034608000000003</v>
      </c>
      <c r="M18" s="21">
        <v>0.51608432000000004</v>
      </c>
      <c r="N18" s="22">
        <f t="shared" si="1"/>
        <v>1.0569856820931778E-2</v>
      </c>
      <c r="O18" s="22">
        <f t="shared" si="2"/>
        <v>2.6415538760786207E-2</v>
      </c>
      <c r="P18" s="23">
        <f t="shared" si="3"/>
        <v>6.9377852399533355E-2</v>
      </c>
      <c r="Q18" s="70">
        <v>7343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5003039</v>
      </c>
      <c r="C19" s="19" t="s">
        <v>1447</v>
      </c>
      <c r="D19" s="68">
        <v>3000515</v>
      </c>
      <c r="E19" s="19" t="s">
        <v>1436</v>
      </c>
      <c r="F19" s="69">
        <v>475</v>
      </c>
      <c r="G19" s="19" t="s">
        <v>1455</v>
      </c>
      <c r="H19" s="20">
        <v>0.38337599999999983</v>
      </c>
      <c r="I19" s="21">
        <v>0.55511400000000011</v>
      </c>
      <c r="J19" s="21">
        <f t="shared" si="0"/>
        <v>4.2858660422590816E-2</v>
      </c>
      <c r="K19" s="21">
        <v>2.4977120422590815E-2</v>
      </c>
      <c r="L19" s="21">
        <v>1.7240599999999997E-3</v>
      </c>
      <c r="M19" s="21">
        <v>1.6157480000000002E-2</v>
      </c>
      <c r="N19" s="22">
        <f t="shared" si="1"/>
        <v>4.4994578451616807E-2</v>
      </c>
      <c r="O19" s="22">
        <f t="shared" si="2"/>
        <v>4.8100354922756064E-2</v>
      </c>
      <c r="P19" s="23">
        <f t="shared" si="3"/>
        <v>7.7206952846786081E-2</v>
      </c>
      <c r="Q19" s="70">
        <v>105</v>
      </c>
      <c r="R19" s="21">
        <v>0</v>
      </c>
      <c r="S19" s="23">
        <f t="shared" si="4"/>
        <v>0</v>
      </c>
    </row>
    <row r="20" spans="1:19" ht="25.5" x14ac:dyDescent="0.25">
      <c r="A20" s="17"/>
      <c r="B20" s="19">
        <v>5004139</v>
      </c>
      <c r="C20" s="19" t="s">
        <v>1448</v>
      </c>
      <c r="D20" s="68">
        <v>3000514</v>
      </c>
      <c r="E20" s="19" t="s">
        <v>1435</v>
      </c>
      <c r="F20" s="69">
        <v>46</v>
      </c>
      <c r="G20" s="19" t="s">
        <v>736</v>
      </c>
      <c r="H20" s="20">
        <v>10.8332</v>
      </c>
      <c r="I20" s="21">
        <v>14.454606</v>
      </c>
      <c r="J20" s="21">
        <f t="shared" si="0"/>
        <v>0.42012789395740752</v>
      </c>
      <c r="K20" s="21">
        <v>0.22376917395740747</v>
      </c>
      <c r="L20" s="21">
        <v>7.4339640000000012E-2</v>
      </c>
      <c r="M20" s="21">
        <v>0.12201907999999999</v>
      </c>
      <c r="N20" s="22">
        <f t="shared" si="1"/>
        <v>1.5480821404430358E-2</v>
      </c>
      <c r="O20" s="22">
        <f t="shared" si="2"/>
        <v>2.0623793824432676E-2</v>
      </c>
      <c r="P20" s="23">
        <f t="shared" si="3"/>
        <v>2.9065330037872185E-2</v>
      </c>
      <c r="Q20" s="70">
        <v>0</v>
      </c>
      <c r="R20" s="21">
        <v>0</v>
      </c>
      <c r="S20" s="23">
        <f t="shared" si="4"/>
        <v>0</v>
      </c>
    </row>
    <row r="21" spans="1:19" ht="25.5" x14ac:dyDescent="0.25">
      <c r="A21" s="17"/>
      <c r="B21" s="19">
        <v>5004140</v>
      </c>
      <c r="C21" s="19" t="s">
        <v>1449</v>
      </c>
      <c r="D21" s="68">
        <v>3000514</v>
      </c>
      <c r="E21" s="19" t="s">
        <v>1435</v>
      </c>
      <c r="F21" s="69">
        <v>46</v>
      </c>
      <c r="G21" s="19" t="s">
        <v>736</v>
      </c>
      <c r="H21" s="20">
        <v>0.97592299999999998</v>
      </c>
      <c r="I21" s="21">
        <v>0.53665600000000002</v>
      </c>
      <c r="J21" s="21">
        <f t="shared" si="0"/>
        <v>3.9811049971924722E-2</v>
      </c>
      <c r="K21" s="21">
        <v>2.0353149971924722E-2</v>
      </c>
      <c r="L21" s="21">
        <v>1.185395E-2</v>
      </c>
      <c r="M21" s="21">
        <v>7.6039499999999999E-3</v>
      </c>
      <c r="N21" s="22">
        <f t="shared" si="1"/>
        <v>3.7925877977558663E-2</v>
      </c>
      <c r="O21" s="22">
        <f t="shared" si="2"/>
        <v>6.0014422594594531E-2</v>
      </c>
      <c r="P21" s="23">
        <f t="shared" si="3"/>
        <v>7.4183555148781943E-2</v>
      </c>
      <c r="Q21" s="70">
        <v>0</v>
      </c>
      <c r="R21" s="21">
        <v>0</v>
      </c>
      <c r="S21" s="23">
        <f t="shared" si="4"/>
        <v>0</v>
      </c>
    </row>
    <row r="22" spans="1:19" ht="25.5" x14ac:dyDescent="0.25">
      <c r="A22" s="17"/>
      <c r="B22" s="19">
        <v>5004141</v>
      </c>
      <c r="C22" s="19" t="s">
        <v>1450</v>
      </c>
      <c r="D22" s="68">
        <v>3000514</v>
      </c>
      <c r="E22" s="19" t="s">
        <v>1435</v>
      </c>
      <c r="F22" s="69">
        <v>46</v>
      </c>
      <c r="G22" s="19" t="s">
        <v>736</v>
      </c>
      <c r="H22" s="20">
        <v>4.0709970000000002</v>
      </c>
      <c r="I22" s="21">
        <v>5.3382379999999996</v>
      </c>
      <c r="J22" s="21">
        <f t="shared" si="0"/>
        <v>0.31220758952184913</v>
      </c>
      <c r="K22" s="21">
        <v>0.21511118952184916</v>
      </c>
      <c r="L22" s="21">
        <v>4.2284549999999997E-2</v>
      </c>
      <c r="M22" s="21">
        <v>5.4811850000000009E-2</v>
      </c>
      <c r="N22" s="22">
        <f t="shared" si="1"/>
        <v>4.0296290559141267E-2</v>
      </c>
      <c r="O22" s="22">
        <f t="shared" si="2"/>
        <v>4.8217359271326823E-2</v>
      </c>
      <c r="P22" s="23">
        <f t="shared" si="3"/>
        <v>5.8485138639725161E-2</v>
      </c>
      <c r="Q22" s="70">
        <v>0</v>
      </c>
      <c r="R22" s="21">
        <v>0</v>
      </c>
      <c r="S22" s="23">
        <f t="shared" si="4"/>
        <v>0</v>
      </c>
    </row>
    <row r="23" spans="1:19" ht="38.25" x14ac:dyDescent="0.25">
      <c r="A23" s="17"/>
      <c r="B23" s="19">
        <v>5004142</v>
      </c>
      <c r="C23" s="19" t="s">
        <v>1451</v>
      </c>
      <c r="D23" s="68">
        <v>3000275</v>
      </c>
      <c r="E23" s="19" t="s">
        <v>1434</v>
      </c>
      <c r="F23" s="69">
        <v>88</v>
      </c>
      <c r="G23" s="19" t="s">
        <v>755</v>
      </c>
      <c r="H23" s="20">
        <v>1.2100000000000002</v>
      </c>
      <c r="I23" s="21">
        <v>8.6545529999999999</v>
      </c>
      <c r="J23" s="21">
        <f t="shared" si="0"/>
        <v>2.1311850214514046E-2</v>
      </c>
      <c r="K23" s="21">
        <v>7.1039502145140432E-3</v>
      </c>
      <c r="L23" s="21">
        <v>7.1039500000000004E-3</v>
      </c>
      <c r="M23" s="21">
        <v>7.1039500000000004E-3</v>
      </c>
      <c r="N23" s="22">
        <f t="shared" si="1"/>
        <v>8.208338679668428E-4</v>
      </c>
      <c r="O23" s="22">
        <f t="shared" si="2"/>
        <v>1.6416677111474208E-3</v>
      </c>
      <c r="P23" s="23">
        <f t="shared" si="3"/>
        <v>2.4625015543279991E-3</v>
      </c>
      <c r="Q23" s="70">
        <v>0</v>
      </c>
      <c r="R23" s="21">
        <v>0</v>
      </c>
      <c r="S23" s="23">
        <f t="shared" si="4"/>
        <v>0</v>
      </c>
    </row>
    <row r="24" spans="1:19" ht="15.75" thickBot="1" x14ac:dyDescent="0.3">
      <c r="A24" s="41" t="s">
        <v>293</v>
      </c>
      <c r="B24" s="43"/>
      <c r="C24" s="43"/>
      <c r="D24" s="65"/>
      <c r="E24" s="43"/>
      <c r="F24" s="66"/>
      <c r="G24" s="43"/>
      <c r="H24" s="44">
        <f ca="1">OFFSET(H24,-MATCH("PROYECTOS",$A$8:$A$30,0)-1,0)-(OFFSET(H24,-MATCH("PROYECTOS",$A$8:$A$30,0),0))</f>
        <v>399.74500899999998</v>
      </c>
      <c r="I24" s="44">
        <f t="shared" ref="I24:J24" ca="1" si="5">OFFSET(I24,-MATCH("PROYECTOS",$A$8:$A$30,0)-1,0)-(OFFSET(I24,-MATCH("PROYECTOS",$A$8:$A$30,0),0))</f>
        <v>760.52820700000007</v>
      </c>
      <c r="J24" s="44">
        <f t="shared" ca="1" si="5"/>
        <v>145.58849377379559</v>
      </c>
      <c r="K24" s="45">
        <f ca="1">OFFSET(K24,-MATCH("PROYECTOS",$A$8:$A$30,0)-1,0)-(OFFSET(K24,-MATCH("PROYECTOS",$A$8:$A$30,0),0))</f>
        <v>54.516516223795577</v>
      </c>
      <c r="L24" s="45">
        <f t="shared" ref="L24:M24" ca="1" si="6">OFFSET(L24,-MATCH("PROYECTOS",$A$8:$A$30,0)-1,0)-(OFFSET(L24,-MATCH("PROYECTOS",$A$8:$A$30,0),0))</f>
        <v>42.656350119999999</v>
      </c>
      <c r="M24" s="45">
        <f t="shared" ca="1" si="6"/>
        <v>48.415627429999994</v>
      </c>
      <c r="N24" s="46">
        <f t="shared" ca="1" si="1"/>
        <v>7.1682438234398807E-2</v>
      </c>
      <c r="O24" s="46">
        <f t="shared" ca="1" si="2"/>
        <v>0.12777023317400188</v>
      </c>
      <c r="P24" s="47">
        <f t="shared" ca="1" si="3"/>
        <v>0.19143076145471033</v>
      </c>
      <c r="Q24" s="67"/>
      <c r="R24" s="45"/>
      <c r="S2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93</v>
      </c>
      <c r="B1" s="50" t="s">
        <v>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1458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56.778783000000004</v>
      </c>
      <c r="E6" s="14">
        <v>65.398803999999998</v>
      </c>
      <c r="F6" s="14">
        <v>14.043616428683398</v>
      </c>
      <c r="G6" s="14">
        <v>6.793770158683401</v>
      </c>
      <c r="H6" s="14">
        <v>3.5283538499999993</v>
      </c>
      <c r="I6" s="14">
        <v>3.7214924199999997</v>
      </c>
      <c r="J6" s="15">
        <v>0.10388217739705762</v>
      </c>
      <c r="K6" s="15">
        <v>0.15783352870923142</v>
      </c>
      <c r="L6" s="16">
        <v>0.21473812317245741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52.690250000000006</v>
      </c>
      <c r="E7" s="38">
        <f ca="1">SUM(E8:OFFSET(E6,MATCH("GOBIERNOS REGIONALES",$A$8:$A$50,0),0))</f>
        <v>58.599375999999999</v>
      </c>
      <c r="F7" s="38">
        <f ca="1">SUM(F8:OFFSET(F6,MATCH("GOBIERNOS REGIONALES",$A$8:$A$50,0),0))</f>
        <v>12.560028492420411</v>
      </c>
      <c r="G7" s="38">
        <f ca="1">SUM(G8:OFFSET(G6,MATCH("GOBIERNOS REGIONALES",$A$8:$A$50,0),0))</f>
        <v>6.3967640724204102</v>
      </c>
      <c r="H7" s="38">
        <f ca="1">SUM(H8:OFFSET(H6,MATCH("GOBIERNOS REGIONALES",$A$8:$A$50,0),0))</f>
        <v>3.0832817299999999</v>
      </c>
      <c r="I7" s="38">
        <f ca="1">SUM(I8:OFFSET(I6,MATCH("GOBIERNOS REGIONALES",$A$8:$A$50,0),0))</f>
        <v>3.0799826899999996</v>
      </c>
      <c r="J7" s="39">
        <f ca="1">IFERROR(G7/E7,0)</f>
        <v>0.10916095885424464</v>
      </c>
      <c r="K7" s="39">
        <f ca="1">IFERROR(SUM(G7,H7)/E7,0)</f>
        <v>0.16177724831780477</v>
      </c>
      <c r="L7" s="40">
        <f ca="1">IFERROR(SUM(G7,H7,I7)/E7,0)</f>
        <v>0.21433723957095396</v>
      </c>
      <c r="M7" s="4"/>
    </row>
    <row r="8" spans="1:13" x14ac:dyDescent="0.25">
      <c r="A8" s="17"/>
      <c r="B8" s="18">
        <v>38</v>
      </c>
      <c r="C8" s="19" t="s">
        <v>125</v>
      </c>
      <c r="D8" s="20">
        <v>32.596558000000002</v>
      </c>
      <c r="E8" s="21">
        <v>37.666941000000001</v>
      </c>
      <c r="F8" s="21">
        <f t="shared" ref="F8:F12" si="0">SUM(G8,H8,I8)</f>
        <v>6.6850607240621258</v>
      </c>
      <c r="G8" s="21">
        <v>3.587581124062126</v>
      </c>
      <c r="H8" s="21">
        <v>1.7557882799999998</v>
      </c>
      <c r="I8" s="21">
        <v>1.3416913199999998</v>
      </c>
      <c r="J8" s="22">
        <f t="shared" ref="J8:J12" si="1">IFERROR(G8/E8,0)</f>
        <v>9.524482288227562E-2</v>
      </c>
      <c r="K8" s="22">
        <f t="shared" ref="K8:K12" si="2">IFERROR(SUM(G8,H8)/E8,0)</f>
        <v>0.14185833152902239</v>
      </c>
      <c r="L8" s="23">
        <f t="shared" ref="L8:L12" si="3">IFERROR(SUM(G8,H8,I8)/E8,0)</f>
        <v>0.17747819564275541</v>
      </c>
      <c r="M8" s="4"/>
    </row>
    <row r="9" spans="1:13" ht="25.5" x14ac:dyDescent="0.25">
      <c r="A9" s="17"/>
      <c r="B9" s="18">
        <v>241</v>
      </c>
      <c r="C9" s="19" t="s">
        <v>157</v>
      </c>
      <c r="D9" s="20">
        <v>20.093692000000001</v>
      </c>
      <c r="E9" s="21">
        <v>20.932434999999998</v>
      </c>
      <c r="F9" s="21">
        <f t="shared" si="0"/>
        <v>5.8749677683582844</v>
      </c>
      <c r="G9" s="21">
        <v>2.8091829483582842</v>
      </c>
      <c r="H9" s="21">
        <v>1.3274934500000002</v>
      </c>
      <c r="I9" s="21">
        <v>1.73829137</v>
      </c>
      <c r="J9" s="22">
        <f t="shared" si="1"/>
        <v>0.13420239682379448</v>
      </c>
      <c r="K9" s="22">
        <f t="shared" si="2"/>
        <v>0.19762041054269533</v>
      </c>
      <c r="L9" s="23">
        <f t="shared" si="3"/>
        <v>0.28066337090540516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0.34752799999999995</v>
      </c>
      <c r="E10" s="38">
        <f ca="1">SUM(E11:OFFSET(E9,(MATCH("GOBIERNOS LOCALES",$A$8:$A$50,0)-MATCH("GOBIERNOS REGIONALES",$A$8:$A$50,0)),0))</f>
        <v>0.34752799999999995</v>
      </c>
      <c r="F10" s="38">
        <f ca="1">SUM(F11:OFFSET(F9,(MATCH("GOBIERNOS LOCALES",$A$8:$A$50,0)-MATCH("GOBIERNOS REGIONALES",$A$8:$A$50,0)),0))</f>
        <v>0.12314274873549157</v>
      </c>
      <c r="G10" s="38">
        <f ca="1">SUM(G11:OFFSET(G9,(MATCH("GOBIERNOS LOCALES",$A$8:$A$50,0)-MATCH("GOBIERNOS REGIONALES",$A$8:$A$50,0)),0))</f>
        <v>7.4805648735491559E-2</v>
      </c>
      <c r="H10" s="38">
        <f ca="1">SUM(H11:OFFSET(H9,(MATCH("GOBIERNOS LOCALES",$A$8:$A$50,0)-MATCH("GOBIERNOS REGIONALES",$A$8:$A$50,0)),0))</f>
        <v>2.016855E-2</v>
      </c>
      <c r="I10" s="38">
        <f ca="1">SUM(I11:OFFSET(I9,(MATCH("GOBIERNOS LOCALES",$A$8:$A$50,0)-MATCH("GOBIERNOS REGIONALES",$A$8:$A$50,0)),0))</f>
        <v>2.8168550000000001E-2</v>
      </c>
      <c r="J10" s="39">
        <f t="shared" ca="1" si="1"/>
        <v>0.21525070997298512</v>
      </c>
      <c r="K10" s="39">
        <f t="shared" ca="1" si="2"/>
        <v>0.2732850266323622</v>
      </c>
      <c r="L10" s="40">
        <f t="shared" ca="1" si="3"/>
        <v>0.35433907119855546</v>
      </c>
      <c r="M10" s="4"/>
    </row>
    <row r="11" spans="1:13" x14ac:dyDescent="0.25">
      <c r="A11" s="17"/>
      <c r="B11" s="18">
        <v>457</v>
      </c>
      <c r="C11" s="19" t="s">
        <v>223</v>
      </c>
      <c r="D11" s="20">
        <v>0.34752799999999995</v>
      </c>
      <c r="E11" s="21">
        <v>0.34752799999999995</v>
      </c>
      <c r="F11" s="21">
        <f t="shared" si="0"/>
        <v>0.12314274873549157</v>
      </c>
      <c r="G11" s="21">
        <v>7.4805648735491559E-2</v>
      </c>
      <c r="H11" s="21">
        <v>2.016855E-2</v>
      </c>
      <c r="I11" s="21">
        <v>2.8168550000000001E-2</v>
      </c>
      <c r="J11" s="22">
        <f t="shared" si="1"/>
        <v>0.21525070997298512</v>
      </c>
      <c r="K11" s="22">
        <f t="shared" si="2"/>
        <v>0.2732850266323622</v>
      </c>
      <c r="L11" s="23">
        <f t="shared" si="3"/>
        <v>0.35433907119855546</v>
      </c>
      <c r="M11" s="4"/>
    </row>
    <row r="12" spans="1:13" ht="15.75" thickBot="1" x14ac:dyDescent="0.3">
      <c r="A12" s="41" t="s">
        <v>232</v>
      </c>
      <c r="B12" s="58"/>
      <c r="C12" s="43"/>
      <c r="D12" s="44">
        <v>3.7410050000000004</v>
      </c>
      <c r="E12" s="45">
        <v>6.4518999999999993</v>
      </c>
      <c r="F12" s="45">
        <f t="shared" si="0"/>
        <v>1.3604451875274992</v>
      </c>
      <c r="G12" s="45">
        <v>0.32220043752749916</v>
      </c>
      <c r="H12" s="45">
        <v>0.42490357000000006</v>
      </c>
      <c r="I12" s="45">
        <v>0.61334117999999993</v>
      </c>
      <c r="J12" s="46">
        <f t="shared" si="1"/>
        <v>4.9938845538135927E-2</v>
      </c>
      <c r="K12" s="46">
        <f t="shared" si="2"/>
        <v>0.11579596824617544</v>
      </c>
      <c r="L12" s="47">
        <f t="shared" si="3"/>
        <v>0.21085962081363618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A15" sqref="A15:S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17</v>
      </c>
      <c r="B1" s="49" t="s">
        <v>16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402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265.01292900000004</v>
      </c>
      <c r="I6" s="14">
        <v>267.98521799999997</v>
      </c>
      <c r="J6" s="14">
        <v>84.441722149253494</v>
      </c>
      <c r="K6" s="14">
        <v>41.43857766925349</v>
      </c>
      <c r="L6" s="14">
        <v>18.890147810000002</v>
      </c>
      <c r="M6" s="14">
        <v>24.112996669999994</v>
      </c>
      <c r="N6" s="15">
        <v>0.15463008735524172</v>
      </c>
      <c r="O6" s="15">
        <v>0.22511960148209928</v>
      </c>
      <c r="P6" s="16">
        <v>0.3150984325906121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260.26801200000006</v>
      </c>
      <c r="I7" s="38">
        <f ca="1">SUM(I8:OFFSET(I6,MATCH("PROYECTOS",$A$8:$A$50,0),0))</f>
        <v>262.55816600000003</v>
      </c>
      <c r="J7" s="38">
        <f ca="1">SUM(J8:OFFSET(J6,MATCH("PROYECTOS",$A$8:$A$50,0),0))</f>
        <v>83.925779231130036</v>
      </c>
      <c r="K7" s="38">
        <f ca="1">SUM(K8:OFFSET(K6,MATCH("PROYECTOS",$A$8:$A$50,0),0))</f>
        <v>41.257728531130041</v>
      </c>
      <c r="L7" s="38">
        <f ca="1">SUM(L8:OFFSET(L6,MATCH("PROYECTOS",$A$8:$A$50,0),0))</f>
        <v>18.764212749999999</v>
      </c>
      <c r="M7" s="38">
        <f ca="1">SUM(M8:OFFSET(M6,MATCH("PROYECTOS",$A$8:$A$50,0),0))</f>
        <v>23.903837949999996</v>
      </c>
      <c r="N7" s="39">
        <f ca="1">IFERROR(K7/I7,0)</f>
        <v>0.15713747989514079</v>
      </c>
      <c r="O7" s="39">
        <f ca="1">IFERROR(SUM(K7,L7)/I7,0)</f>
        <v>0.22860435916180963</v>
      </c>
      <c r="P7" s="40">
        <f ca="1">IFERROR(SUM(K7,L7,M7)/I7,0)</f>
        <v>0.31964642543675459</v>
      </c>
      <c r="Q7" s="64"/>
      <c r="R7" s="38"/>
      <c r="S7" s="40"/>
    </row>
    <row r="8" spans="1:19" ht="25.5" x14ac:dyDescent="0.25">
      <c r="A8" s="17"/>
      <c r="B8" s="19">
        <v>5000085</v>
      </c>
      <c r="C8" s="19" t="s">
        <v>412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12.406468999999996</v>
      </c>
      <c r="I8" s="21">
        <v>13.487651000000003</v>
      </c>
      <c r="J8" s="21">
        <f t="shared" ref="J8:J15" si="0">SUM(K8,L8,M8)</f>
        <v>4.2577672446511245</v>
      </c>
      <c r="K8" s="21">
        <v>2.0139338846511237</v>
      </c>
      <c r="L8" s="21">
        <v>1.0333367499999999</v>
      </c>
      <c r="M8" s="21">
        <v>1.2104966100000005</v>
      </c>
      <c r="N8" s="22">
        <f t="shared" ref="N8:N16" si="1">IFERROR(K8/I8,0)</f>
        <v>0.14931687397984447</v>
      </c>
      <c r="O8" s="22">
        <f t="shared" ref="O8:O16" si="2">IFERROR(SUM(K8,L8)/I8,0)</f>
        <v>0.2259304184732481</v>
      </c>
      <c r="P8" s="23">
        <f t="shared" ref="P8:P16" si="3">IFERROR(SUM(K8,L8,M8)/I8,0)</f>
        <v>0.31567893064931202</v>
      </c>
      <c r="Q8" s="70">
        <v>317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5000087</v>
      </c>
      <c r="C9" s="19" t="s">
        <v>413</v>
      </c>
      <c r="D9" s="68">
        <v>3043977</v>
      </c>
      <c r="E9" s="19" t="s">
        <v>403</v>
      </c>
      <c r="F9" s="69">
        <v>56</v>
      </c>
      <c r="G9" s="19" t="s">
        <v>419</v>
      </c>
      <c r="H9" s="20">
        <v>19.526168000000006</v>
      </c>
      <c r="I9" s="21">
        <v>20.524577000000015</v>
      </c>
      <c r="J9" s="21">
        <f t="shared" si="0"/>
        <v>7.1063172421342156</v>
      </c>
      <c r="K9" s="21">
        <v>2.4779213821342161</v>
      </c>
      <c r="L9" s="21">
        <v>0.89865740999999988</v>
      </c>
      <c r="M9" s="21">
        <v>3.7297384500000001</v>
      </c>
      <c r="N9" s="22">
        <f t="shared" si="1"/>
        <v>0.12072947384660908</v>
      </c>
      <c r="O9" s="22">
        <f t="shared" si="2"/>
        <v>0.16451392845437027</v>
      </c>
      <c r="P9" s="23">
        <f t="shared" si="3"/>
        <v>0.34623452859146431</v>
      </c>
      <c r="Q9" s="70">
        <v>88303</v>
      </c>
      <c r="R9" s="21">
        <v>0</v>
      </c>
      <c r="S9" s="23">
        <f t="shared" ref="S9:S15" si="4">IFERROR(R9/Q9,0)</f>
        <v>0</v>
      </c>
    </row>
    <row r="10" spans="1:19" ht="63.75" x14ac:dyDescent="0.25">
      <c r="A10" s="17"/>
      <c r="B10" s="19">
        <v>5000091</v>
      </c>
      <c r="C10" s="19" t="s">
        <v>414</v>
      </c>
      <c r="D10" s="68">
        <v>3043981</v>
      </c>
      <c r="E10" s="19" t="s">
        <v>407</v>
      </c>
      <c r="F10" s="69">
        <v>255</v>
      </c>
      <c r="G10" s="19" t="s">
        <v>420</v>
      </c>
      <c r="H10" s="20">
        <v>51.133942000000012</v>
      </c>
      <c r="I10" s="21">
        <v>55.144482000000032</v>
      </c>
      <c r="J10" s="21">
        <f t="shared" si="0"/>
        <v>16.536113787476438</v>
      </c>
      <c r="K10" s="21">
        <v>7.37694558747644</v>
      </c>
      <c r="L10" s="21">
        <v>4.2310645100000004</v>
      </c>
      <c r="M10" s="21">
        <v>4.9281036899999959</v>
      </c>
      <c r="N10" s="22">
        <f t="shared" si="1"/>
        <v>0.13377486413738432</v>
      </c>
      <c r="O10" s="22">
        <f t="shared" si="2"/>
        <v>0.21050175242332378</v>
      </c>
      <c r="P10" s="23">
        <f t="shared" si="3"/>
        <v>0.29986887513924654</v>
      </c>
      <c r="Q10" s="70">
        <v>573417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5000092</v>
      </c>
      <c r="C11" s="19" t="s">
        <v>415</v>
      </c>
      <c r="D11" s="68">
        <v>3043982</v>
      </c>
      <c r="E11" s="19" t="s">
        <v>408</v>
      </c>
      <c r="F11" s="69">
        <v>334</v>
      </c>
      <c r="G11" s="19" t="s">
        <v>421</v>
      </c>
      <c r="H11" s="20">
        <v>16.600026000000007</v>
      </c>
      <c r="I11" s="21">
        <v>17.951441000000003</v>
      </c>
      <c r="J11" s="21">
        <f t="shared" si="0"/>
        <v>5.0633262968880777</v>
      </c>
      <c r="K11" s="21">
        <v>2.7538048168880778</v>
      </c>
      <c r="L11" s="21">
        <v>1.4611303099999997</v>
      </c>
      <c r="M11" s="21">
        <v>0.84839117000000019</v>
      </c>
      <c r="N11" s="22">
        <f t="shared" si="1"/>
        <v>0.15340299516278819</v>
      </c>
      <c r="O11" s="22">
        <f t="shared" si="2"/>
        <v>0.23479647828205416</v>
      </c>
      <c r="P11" s="23">
        <f t="shared" si="3"/>
        <v>0.28205681632399743</v>
      </c>
      <c r="Q11" s="70">
        <v>165432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5000093</v>
      </c>
      <c r="C12" s="19" t="s">
        <v>416</v>
      </c>
      <c r="D12" s="68">
        <v>3043983</v>
      </c>
      <c r="E12" s="19" t="s">
        <v>409</v>
      </c>
      <c r="F12" s="69">
        <v>394</v>
      </c>
      <c r="G12" s="19" t="s">
        <v>394</v>
      </c>
      <c r="H12" s="20">
        <v>93.41806899999996</v>
      </c>
      <c r="I12" s="21">
        <v>79.880079999999964</v>
      </c>
      <c r="J12" s="21">
        <f t="shared" si="0"/>
        <v>22.908603294283356</v>
      </c>
      <c r="K12" s="21">
        <v>12.436057654283355</v>
      </c>
      <c r="L12" s="21">
        <v>5.2815951300000012</v>
      </c>
      <c r="M12" s="21">
        <v>5.1909505099999995</v>
      </c>
      <c r="N12" s="22">
        <f t="shared" si="1"/>
        <v>0.15568409113114759</v>
      </c>
      <c r="O12" s="22">
        <f t="shared" si="2"/>
        <v>0.22180314271447105</v>
      </c>
      <c r="P12" s="23">
        <f t="shared" si="3"/>
        <v>0.28678743554442315</v>
      </c>
      <c r="Q12" s="70">
        <v>124901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5000094</v>
      </c>
      <c r="C13" s="19" t="s">
        <v>417</v>
      </c>
      <c r="D13" s="68">
        <v>3043984</v>
      </c>
      <c r="E13" s="19" t="s">
        <v>410</v>
      </c>
      <c r="F13" s="69">
        <v>394</v>
      </c>
      <c r="G13" s="19" t="s">
        <v>394</v>
      </c>
      <c r="H13" s="20">
        <v>35.691111999999997</v>
      </c>
      <c r="I13" s="21">
        <v>40.462942999999996</v>
      </c>
      <c r="J13" s="21">
        <f t="shared" si="0"/>
        <v>16.127360915218027</v>
      </c>
      <c r="K13" s="21">
        <v>7.8195498552180283</v>
      </c>
      <c r="L13" s="21">
        <v>3.1832028399999994</v>
      </c>
      <c r="M13" s="21">
        <v>5.1246082199999989</v>
      </c>
      <c r="N13" s="22">
        <f t="shared" si="1"/>
        <v>0.19325212837874964</v>
      </c>
      <c r="O13" s="22">
        <f t="shared" si="2"/>
        <v>0.27192171106333096</v>
      </c>
      <c r="P13" s="23">
        <f t="shared" si="3"/>
        <v>0.39857113001439437</v>
      </c>
      <c r="Q13" s="70">
        <v>23703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5004451</v>
      </c>
      <c r="C14" s="19" t="s">
        <v>418</v>
      </c>
      <c r="D14" s="68">
        <v>3000001</v>
      </c>
      <c r="E14" s="19" t="s">
        <v>275</v>
      </c>
      <c r="F14" s="69">
        <v>80</v>
      </c>
      <c r="G14" s="19" t="s">
        <v>310</v>
      </c>
      <c r="H14" s="20">
        <v>7.1803359999999996</v>
      </c>
      <c r="I14" s="21">
        <v>7.5912059999999997</v>
      </c>
      <c r="J14" s="21">
        <f t="shared" si="0"/>
        <v>1.9003767296433012</v>
      </c>
      <c r="K14" s="21">
        <v>0.82162615964330143</v>
      </c>
      <c r="L14" s="21">
        <v>0.55782001999999997</v>
      </c>
      <c r="M14" s="21">
        <v>0.52093054999999988</v>
      </c>
      <c r="N14" s="22">
        <f t="shared" si="1"/>
        <v>0.1082339432816474</v>
      </c>
      <c r="O14" s="22">
        <f t="shared" si="2"/>
        <v>0.18171634120366401</v>
      </c>
      <c r="P14" s="23">
        <f t="shared" si="3"/>
        <v>0.25033923854039808</v>
      </c>
      <c r="Q14" s="70">
        <v>18</v>
      </c>
      <c r="R14" s="21">
        <v>0</v>
      </c>
      <c r="S14" s="23">
        <f t="shared" si="4"/>
        <v>0</v>
      </c>
    </row>
    <row r="15" spans="1:19" x14ac:dyDescent="0.25">
      <c r="A15" s="17"/>
      <c r="B15" s="19">
        <v>9000000</v>
      </c>
      <c r="C15" s="19" t="s">
        <v>303</v>
      </c>
      <c r="D15" s="68">
        <v>9000000</v>
      </c>
      <c r="E15" s="19" t="s">
        <v>304</v>
      </c>
      <c r="F15" s="69"/>
      <c r="G15" s="19" t="s">
        <v>311</v>
      </c>
      <c r="H15" s="20">
        <v>24.311890000000012</v>
      </c>
      <c r="I15" s="21">
        <v>27.515786000000016</v>
      </c>
      <c r="J15" s="21">
        <f t="shared" si="0"/>
        <v>10.025913720835497</v>
      </c>
      <c r="K15" s="21">
        <v>5.5578891908354962</v>
      </c>
      <c r="L15" s="21">
        <v>2.1174057800000003</v>
      </c>
      <c r="M15" s="21">
        <v>2.3506187500000011</v>
      </c>
      <c r="N15" s="22">
        <f t="shared" si="1"/>
        <v>0.20198911238935688</v>
      </c>
      <c r="O15" s="22">
        <f t="shared" si="2"/>
        <v>0.27894151273147322</v>
      </c>
      <c r="P15" s="23">
        <f t="shared" si="3"/>
        <v>0.36436951940371581</v>
      </c>
      <c r="Q15" s="70"/>
      <c r="R15" s="21"/>
      <c r="S15" s="23">
        <f t="shared" si="4"/>
        <v>0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ca="1">OFFSET(H16,-MATCH("PROYECTOS",$A$8:$A$50,0)-1,0)-(OFFSET(H16,-MATCH("PROYECTOS",$A$8:$A$50,0),0))</f>
        <v>4.7449169999999867</v>
      </c>
      <c r="I16" s="45">
        <f t="shared" ref="I16:M16" ca="1" si="5">OFFSET(I16,-MATCH("PROYECTOS",$A$8:$A$50,0)-1,0)-(OFFSET(I16,-MATCH("PROYECTOS",$A$8:$A$50,0),0))</f>
        <v>5.4270519999999465</v>
      </c>
      <c r="J16" s="45">
        <f t="shared" ca="1" si="5"/>
        <v>0.51594291812345716</v>
      </c>
      <c r="K16" s="45">
        <f t="shared" ca="1" si="5"/>
        <v>0.18084913812344894</v>
      </c>
      <c r="L16" s="45">
        <f t="shared" ca="1" si="5"/>
        <v>0.12593506000000332</v>
      </c>
      <c r="M16" s="45">
        <f t="shared" ca="1" si="5"/>
        <v>0.2091587199999978</v>
      </c>
      <c r="N16" s="46">
        <f t="shared" ca="1" si="1"/>
        <v>3.3323642029494227E-2</v>
      </c>
      <c r="O16" s="46">
        <f t="shared" ca="1" si="2"/>
        <v>5.6528700687492085E-2</v>
      </c>
      <c r="P16" s="47">
        <f t="shared" ca="1" si="3"/>
        <v>9.5068725732396733E-2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93</v>
      </c>
      <c r="B1" s="51" t="s">
        <v>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1459</v>
      </c>
      <c r="N2" s="72" t="s">
        <v>1481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56.778783000000004</v>
      </c>
      <c r="E6" s="14">
        <f ca="1">SUM(E7:OFFSET(E7,50,0))</f>
        <v>65.398803999999998</v>
      </c>
      <c r="F6" s="14">
        <f ca="1">SUM(F7:OFFSET(F7,50,0))</f>
        <v>14.043616428683398</v>
      </c>
      <c r="G6" s="14">
        <f ca="1">SUM(G7:OFFSET(G7,50,0))</f>
        <v>6.793770158683401</v>
      </c>
      <c r="H6" s="14">
        <f ca="1">SUM(H7:OFFSET(H7,50,0))</f>
        <v>3.5283538499999993</v>
      </c>
      <c r="I6" s="14">
        <f ca="1">SUM(I7:OFFSET(I7,50,0))</f>
        <v>3.7214924199999997</v>
      </c>
      <c r="J6" s="15">
        <f ca="1">IFERROR(G6/E6,0)</f>
        <v>0.10388217739705762</v>
      </c>
      <c r="K6" s="15">
        <f ca="1">IFERROR(SUM(G6,H6)/E6,0)</f>
        <v>0.15783352870923142</v>
      </c>
      <c r="L6" s="16">
        <f ca="1">IFERROR(SUM(G6,H6,I6)/E6,0)</f>
        <v>0.21473812317245741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0.22100499999999998</v>
      </c>
      <c r="E7" s="21">
        <v>0.36993500000000001</v>
      </c>
      <c r="F7" s="21">
        <f t="shared" ref="F7:F21" si="0">SUM(G7,H7,I7)</f>
        <v>0.17983439965903311</v>
      </c>
      <c r="G7" s="21">
        <v>5.884709965903312E-2</v>
      </c>
      <c r="H7" s="21">
        <v>9.3850299999999998E-2</v>
      </c>
      <c r="I7" s="21">
        <v>2.7137000000000001E-2</v>
      </c>
      <c r="J7" s="22">
        <f t="shared" ref="J7:J21" si="1">IFERROR(G7/E7,0)</f>
        <v>0.15907416075535735</v>
      </c>
      <c r="K7" s="22">
        <f t="shared" ref="K7:K21" si="2">IFERROR(SUM(G7,H7)/E7,0)</f>
        <v>0.41276818808448273</v>
      </c>
      <c r="L7" s="23">
        <f t="shared" ref="L7:L21" si="3">IFERROR(SUM(G7,H7,I7)/E7,0)</f>
        <v>0.48612431821545166</v>
      </c>
      <c r="M7" s="4"/>
      <c r="N7" t="s">
        <v>251</v>
      </c>
      <c r="O7" s="5">
        <v>4.55196E-2</v>
      </c>
      <c r="P7" s="71">
        <v>0.63373057860444404</v>
      </c>
    </row>
    <row r="8" spans="1:16" x14ac:dyDescent="0.25">
      <c r="A8" s="17"/>
      <c r="B8" s="55">
        <v>3</v>
      </c>
      <c r="C8" s="19" t="s">
        <v>251</v>
      </c>
      <c r="D8" s="20">
        <v>0</v>
      </c>
      <c r="E8" s="21">
        <v>7.1827999999999989E-2</v>
      </c>
      <c r="F8" s="21">
        <f t="shared" si="0"/>
        <v>4.55196E-2</v>
      </c>
      <c r="G8" s="21">
        <v>0</v>
      </c>
      <c r="H8" s="21">
        <v>3.0812099999999999E-2</v>
      </c>
      <c r="I8" s="21">
        <v>1.47075E-2</v>
      </c>
      <c r="J8" s="22">
        <f t="shared" si="1"/>
        <v>0</v>
      </c>
      <c r="K8" s="22">
        <f t="shared" si="2"/>
        <v>0.42897059642479263</v>
      </c>
      <c r="L8" s="23">
        <f t="shared" si="3"/>
        <v>0.63373057860444404</v>
      </c>
      <c r="M8" s="4"/>
      <c r="N8" t="s">
        <v>250</v>
      </c>
      <c r="O8" s="5">
        <v>0.17983439965903311</v>
      </c>
      <c r="P8" s="71">
        <v>0.48612431821545166</v>
      </c>
    </row>
    <row r="9" spans="1:16" x14ac:dyDescent="0.25">
      <c r="A9" s="17"/>
      <c r="B9" s="55">
        <v>4</v>
      </c>
      <c r="C9" s="19" t="s">
        <v>252</v>
      </c>
      <c r="D9" s="20">
        <v>0</v>
      </c>
      <c r="E9" s="21">
        <v>2.5000000000000001E-2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259</v>
      </c>
      <c r="O9" s="5">
        <v>1.6418941594445005</v>
      </c>
      <c r="P9" s="71">
        <v>0.2492172993826238</v>
      </c>
    </row>
    <row r="10" spans="1:16" x14ac:dyDescent="0.25">
      <c r="A10" s="17"/>
      <c r="B10" s="55">
        <v>5</v>
      </c>
      <c r="C10" s="19" t="s">
        <v>253</v>
      </c>
      <c r="D10" s="20">
        <v>0</v>
      </c>
      <c r="E10" s="21">
        <v>4.7643999999999999E-2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268</v>
      </c>
      <c r="O10" s="5">
        <v>1.0433623255515649</v>
      </c>
      <c r="P10" s="71">
        <v>0.21786360785297101</v>
      </c>
    </row>
    <row r="11" spans="1:16" x14ac:dyDescent="0.25">
      <c r="A11" s="17"/>
      <c r="B11" s="55">
        <v>6</v>
      </c>
      <c r="C11" s="19" t="s">
        <v>254</v>
      </c>
      <c r="D11" s="20">
        <v>0</v>
      </c>
      <c r="E11" s="21">
        <v>2.5000000000000001E-3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263</v>
      </c>
      <c r="O11" s="5">
        <v>10.918134332975908</v>
      </c>
      <c r="P11" s="71">
        <v>0.2134355400241921</v>
      </c>
    </row>
    <row r="12" spans="1:16" x14ac:dyDescent="0.25">
      <c r="A12" s="17"/>
      <c r="B12" s="55">
        <v>8</v>
      </c>
      <c r="C12" s="19" t="s">
        <v>256</v>
      </c>
      <c r="D12" s="20">
        <v>1.1600000000000001</v>
      </c>
      <c r="E12" s="21">
        <v>0.66662100000000002</v>
      </c>
      <c r="F12" s="21">
        <f t="shared" si="0"/>
        <v>8.9173801232305727E-2</v>
      </c>
      <c r="G12" s="21">
        <v>5.3299451232305728E-2</v>
      </c>
      <c r="H12" s="21">
        <v>1.1646500000000001E-2</v>
      </c>
      <c r="I12" s="21">
        <v>2.4227849999999999E-2</v>
      </c>
      <c r="J12" s="22">
        <f t="shared" si="1"/>
        <v>7.9954653742239937E-2</v>
      </c>
      <c r="K12" s="22">
        <f t="shared" si="2"/>
        <v>9.7425600502092993E-2</v>
      </c>
      <c r="L12" s="23">
        <f t="shared" si="3"/>
        <v>0.13376986508421684</v>
      </c>
      <c r="M12" s="4"/>
      <c r="N12" t="s">
        <v>260</v>
      </c>
      <c r="O12" s="5">
        <v>8.1351809961349969E-2</v>
      </c>
      <c r="P12" s="71">
        <v>0.20398587291060166</v>
      </c>
    </row>
    <row r="13" spans="1:16" x14ac:dyDescent="0.25">
      <c r="A13" s="17"/>
      <c r="B13" s="55">
        <v>11</v>
      </c>
      <c r="C13" s="19" t="s">
        <v>259</v>
      </c>
      <c r="D13" s="20">
        <v>7.4475310000000006</v>
      </c>
      <c r="E13" s="21">
        <v>6.5882030000000009</v>
      </c>
      <c r="F13" s="21">
        <f t="shared" si="0"/>
        <v>1.6418941594445005</v>
      </c>
      <c r="G13" s="21">
        <v>0.89604759944450052</v>
      </c>
      <c r="H13" s="21">
        <v>0.34422364999999999</v>
      </c>
      <c r="I13" s="21">
        <v>0.40162291</v>
      </c>
      <c r="J13" s="22">
        <f t="shared" si="1"/>
        <v>0.13600789159722315</v>
      </c>
      <c r="K13" s="22">
        <f t="shared" si="2"/>
        <v>0.18825638029740438</v>
      </c>
      <c r="L13" s="23">
        <f t="shared" si="3"/>
        <v>0.2492172993826238</v>
      </c>
      <c r="M13" s="4"/>
      <c r="N13" t="s">
        <v>270</v>
      </c>
      <c r="O13" s="5">
        <v>1.4875999858736992E-2</v>
      </c>
      <c r="P13" s="71">
        <v>0.16017744701026138</v>
      </c>
    </row>
    <row r="14" spans="1:16" x14ac:dyDescent="0.25">
      <c r="A14" s="17"/>
      <c r="B14" s="55">
        <v>12</v>
      </c>
      <c r="C14" s="19" t="s">
        <v>260</v>
      </c>
      <c r="D14" s="20">
        <v>0</v>
      </c>
      <c r="E14" s="21">
        <v>0.39881100000000003</v>
      </c>
      <c r="F14" s="21">
        <f t="shared" si="0"/>
        <v>8.1351809961349969E-2</v>
      </c>
      <c r="G14" s="21">
        <v>3.4564089961349964E-2</v>
      </c>
      <c r="H14" s="21">
        <v>2.3015000000000001E-2</v>
      </c>
      <c r="I14" s="21">
        <v>2.3772720000000001E-2</v>
      </c>
      <c r="J14" s="22">
        <f t="shared" si="1"/>
        <v>8.6667845072853966E-2</v>
      </c>
      <c r="K14" s="22">
        <f t="shared" si="2"/>
        <v>0.14437688519461589</v>
      </c>
      <c r="L14" s="23">
        <f t="shared" si="3"/>
        <v>0.20398587291060166</v>
      </c>
      <c r="M14" s="4"/>
      <c r="N14" t="s">
        <v>256</v>
      </c>
      <c r="O14" s="5">
        <v>8.9173801232305727E-2</v>
      </c>
      <c r="P14" s="71">
        <v>0.13376986508421684</v>
      </c>
    </row>
    <row r="15" spans="1:16" x14ac:dyDescent="0.25">
      <c r="A15" s="17"/>
      <c r="B15" s="55">
        <v>13</v>
      </c>
      <c r="C15" s="19" t="s">
        <v>261</v>
      </c>
      <c r="D15" s="20">
        <v>0</v>
      </c>
      <c r="E15" s="21">
        <v>2.5000000000000001E-2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  <c r="N15" t="s">
        <v>269</v>
      </c>
      <c r="O15" s="5">
        <v>2.947E-2</v>
      </c>
      <c r="P15" s="71">
        <v>7.9756427604871449E-2</v>
      </c>
    </row>
    <row r="16" spans="1:16" x14ac:dyDescent="0.25">
      <c r="A16" s="17"/>
      <c r="B16" s="55">
        <v>15</v>
      </c>
      <c r="C16" s="19" t="s">
        <v>263</v>
      </c>
      <c r="D16" s="20">
        <v>45.262719000000004</v>
      </c>
      <c r="E16" s="21">
        <v>51.154246999999998</v>
      </c>
      <c r="F16" s="21">
        <f t="shared" si="0"/>
        <v>10.918134332975908</v>
      </c>
      <c r="G16" s="21">
        <v>5.5007164729759097</v>
      </c>
      <c r="H16" s="21">
        <v>2.7390580799999995</v>
      </c>
      <c r="I16" s="21">
        <v>2.6783597799999996</v>
      </c>
      <c r="J16" s="22">
        <f t="shared" si="1"/>
        <v>0.10753196060096261</v>
      </c>
      <c r="K16" s="22">
        <f t="shared" si="2"/>
        <v>0.16107703731766221</v>
      </c>
      <c r="L16" s="23">
        <f t="shared" si="3"/>
        <v>0.2134355400241921</v>
      </c>
      <c r="M16" s="4"/>
      <c r="N16" t="s">
        <v>252</v>
      </c>
      <c r="O16" s="5">
        <v>0</v>
      </c>
      <c r="P16" s="71">
        <v>0</v>
      </c>
    </row>
    <row r="17" spans="1:16" x14ac:dyDescent="0.25">
      <c r="A17" s="17"/>
      <c r="B17" s="55">
        <v>16</v>
      </c>
      <c r="C17" s="19" t="s">
        <v>264</v>
      </c>
      <c r="D17" s="20">
        <v>0</v>
      </c>
      <c r="E17" s="21">
        <v>0.110039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  <c r="N17" t="s">
        <v>253</v>
      </c>
      <c r="O17" s="5">
        <v>0</v>
      </c>
      <c r="P17" s="71">
        <v>0</v>
      </c>
    </row>
    <row r="18" spans="1:16" x14ac:dyDescent="0.25">
      <c r="A18" s="17"/>
      <c r="B18" s="55">
        <v>17</v>
      </c>
      <c r="C18" s="19" t="s">
        <v>265</v>
      </c>
      <c r="D18" s="20">
        <v>0</v>
      </c>
      <c r="E18" s="21">
        <v>0.68754199999999999</v>
      </c>
      <c r="F18" s="21">
        <f t="shared" si="0"/>
        <v>0</v>
      </c>
      <c r="G18" s="21">
        <v>0</v>
      </c>
      <c r="H18" s="21">
        <v>0</v>
      </c>
      <c r="I18" s="21">
        <v>0</v>
      </c>
      <c r="J18" s="22">
        <f t="shared" si="1"/>
        <v>0</v>
      </c>
      <c r="K18" s="22">
        <f t="shared" si="2"/>
        <v>0</v>
      </c>
      <c r="L18" s="23">
        <f t="shared" si="3"/>
        <v>0</v>
      </c>
      <c r="M18" s="4"/>
      <c r="N18" t="s">
        <v>254</v>
      </c>
      <c r="O18" s="5">
        <v>0</v>
      </c>
      <c r="P18" s="71">
        <v>0</v>
      </c>
    </row>
    <row r="19" spans="1:16" x14ac:dyDescent="0.25">
      <c r="A19" s="17"/>
      <c r="B19" s="55">
        <v>20</v>
      </c>
      <c r="C19" s="19" t="s">
        <v>268</v>
      </c>
      <c r="D19" s="20">
        <v>2.3475280000000001</v>
      </c>
      <c r="E19" s="21">
        <v>4.7890619999999995</v>
      </c>
      <c r="F19" s="21">
        <f t="shared" si="0"/>
        <v>1.0433623255515649</v>
      </c>
      <c r="G19" s="21">
        <v>0.24297544555156492</v>
      </c>
      <c r="H19" s="21">
        <v>0.28574822000000005</v>
      </c>
      <c r="I19" s="21">
        <v>0.51463866000000003</v>
      </c>
      <c r="J19" s="22">
        <f t="shared" si="1"/>
        <v>5.0735498005990511E-2</v>
      </c>
      <c r="K19" s="22">
        <f t="shared" si="2"/>
        <v>0.11040234299567746</v>
      </c>
      <c r="L19" s="23">
        <f t="shared" si="3"/>
        <v>0.21786360785297101</v>
      </c>
      <c r="M19" s="4"/>
      <c r="N19" t="s">
        <v>261</v>
      </c>
      <c r="O19" s="5">
        <v>0</v>
      </c>
      <c r="P19" s="71">
        <v>0</v>
      </c>
    </row>
    <row r="20" spans="1:16" x14ac:dyDescent="0.25">
      <c r="A20" s="17"/>
      <c r="B20" s="55">
        <v>21</v>
      </c>
      <c r="C20" s="19" t="s">
        <v>269</v>
      </c>
      <c r="D20" s="20">
        <v>0.33999999999999997</v>
      </c>
      <c r="E20" s="21">
        <v>0.3695</v>
      </c>
      <c r="F20" s="21">
        <f t="shared" si="0"/>
        <v>2.947E-2</v>
      </c>
      <c r="G20" s="21">
        <v>0</v>
      </c>
      <c r="H20" s="21">
        <v>0</v>
      </c>
      <c r="I20" s="21">
        <v>2.947E-2</v>
      </c>
      <c r="J20" s="22">
        <f t="shared" si="1"/>
        <v>0</v>
      </c>
      <c r="K20" s="22">
        <f t="shared" si="2"/>
        <v>0</v>
      </c>
      <c r="L20" s="23">
        <f t="shared" si="3"/>
        <v>7.9756427604871449E-2</v>
      </c>
      <c r="M20" s="4"/>
      <c r="N20" t="s">
        <v>264</v>
      </c>
      <c r="O20" s="5">
        <v>0</v>
      </c>
      <c r="P20" s="71">
        <v>0</v>
      </c>
    </row>
    <row r="21" spans="1:16" ht="15.75" thickBot="1" x14ac:dyDescent="0.3">
      <c r="A21" s="24"/>
      <c r="B21" s="56">
        <v>22</v>
      </c>
      <c r="C21" s="26" t="s">
        <v>270</v>
      </c>
      <c r="D21" s="27">
        <v>0</v>
      </c>
      <c r="E21" s="28">
        <v>9.2871999999999982E-2</v>
      </c>
      <c r="F21" s="28">
        <f t="shared" si="0"/>
        <v>1.4875999858736992E-2</v>
      </c>
      <c r="G21" s="28">
        <v>7.3199998587369919E-3</v>
      </c>
      <c r="H21" s="28">
        <v>0</v>
      </c>
      <c r="I21" s="28">
        <v>7.5559999999999993E-3</v>
      </c>
      <c r="J21" s="29">
        <f t="shared" si="1"/>
        <v>7.8818156804386613E-2</v>
      </c>
      <c r="K21" s="29">
        <f t="shared" si="2"/>
        <v>7.8818156804386613E-2</v>
      </c>
      <c r="L21" s="30">
        <f t="shared" si="3"/>
        <v>0.16017744701026138</v>
      </c>
      <c r="M21" s="4"/>
      <c r="N21" t="s">
        <v>265</v>
      </c>
      <c r="O21" s="5">
        <v>0</v>
      </c>
      <c r="P21" s="71">
        <v>0</v>
      </c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7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42578125" customWidth="1"/>
    <col min="6" max="6" width="13.5703125" customWidth="1"/>
    <col min="7" max="9" width="0" hidden="1" customWidth="1"/>
  </cols>
  <sheetData>
    <row r="1" spans="1:13" ht="15.75" x14ac:dyDescent="0.25">
      <c r="A1" s="50">
        <v>93</v>
      </c>
      <c r="B1" s="49" t="s">
        <v>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1460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56.778783000000004</v>
      </c>
      <c r="E6" s="14">
        <v>65.398803999999998</v>
      </c>
      <c r="F6" s="14">
        <v>14.043616428683398</v>
      </c>
      <c r="G6" s="14">
        <v>6.793770158683401</v>
      </c>
      <c r="H6" s="14">
        <v>3.5283538499999993</v>
      </c>
      <c r="I6" s="14">
        <v>3.7214924199999997</v>
      </c>
      <c r="J6" s="15">
        <v>0.10388217739705762</v>
      </c>
      <c r="K6" s="15">
        <v>0.15783352870923142</v>
      </c>
      <c r="L6" s="16">
        <v>0.21473812317245741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52.819018</v>
      </c>
      <c r="E7" s="38">
        <f ca="1">SUM(E8:OFFSET(E6,MATCH("PROYECTOS",$A$8:$A$50,0),0))</f>
        <v>58.420215999999996</v>
      </c>
      <c r="F7" s="38">
        <f ca="1">SUM(F8:OFFSET(F6,MATCH("PROYECTOS",$A$8:$A$50,0),0))</f>
        <v>12.64880964049901</v>
      </c>
      <c r="G7" s="38">
        <f ca="1">SUM(G8:OFFSET(G6,MATCH("PROYECTOS",$A$8:$A$50,0),0))</f>
        <v>6.4457985204990109</v>
      </c>
      <c r="H7" s="38">
        <f ca="1">SUM(H8:OFFSET(H6,MATCH("PROYECTOS",$A$8:$A$50,0),0))</f>
        <v>3.0948598799999996</v>
      </c>
      <c r="I7" s="38">
        <f ca="1">SUM(I8:OFFSET(I6,MATCH("PROYECTOS",$A$8:$A$50,0),0))</f>
        <v>3.1081512399999998</v>
      </c>
      <c r="J7" s="39">
        <f ca="1">IFERROR(G7/E7,0)</f>
        <v>0.11033506826642016</v>
      </c>
      <c r="K7" s="39">
        <f ca="1">IFERROR(SUM(G7,H7)/E7,0)</f>
        <v>0.16331090594562353</v>
      </c>
      <c r="L7" s="40">
        <f ca="1">IFERROR(SUM(G7,H7,I7)/E7,0)</f>
        <v>0.21651425664874316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3.3346179999999999</v>
      </c>
      <c r="E8" s="21">
        <v>8.1283360000000009</v>
      </c>
      <c r="F8" s="21">
        <f t="shared" ref="F8:F12" si="0">SUM(G8,H8,I8)</f>
        <v>1.1985341438012682</v>
      </c>
      <c r="G8" s="21">
        <v>0.68078087380126817</v>
      </c>
      <c r="H8" s="21">
        <v>0.34048513000000002</v>
      </c>
      <c r="I8" s="21">
        <v>0.17726814000000002</v>
      </c>
      <c r="J8" s="22">
        <f t="shared" ref="J8:J13" si="1">IFERROR(G8/E8,0)</f>
        <v>8.3754027122066324E-2</v>
      </c>
      <c r="K8" s="22">
        <f t="shared" ref="K8:K13" si="2">IFERROR(SUM(G8,H8)/E8,0)</f>
        <v>0.12564269043519707</v>
      </c>
      <c r="L8" s="23">
        <f t="shared" ref="L8:L13" si="3">IFERROR(SUM(G8,H8,I8)/E8,0)</f>
        <v>0.14745135336448542</v>
      </c>
      <c r="M8" s="4"/>
    </row>
    <row r="9" spans="1:13" ht="38.25" x14ac:dyDescent="0.25">
      <c r="A9" s="17"/>
      <c r="B9" s="19">
        <v>3000534</v>
      </c>
      <c r="C9" s="19" t="s">
        <v>1462</v>
      </c>
      <c r="D9" s="20">
        <v>11.399489000000003</v>
      </c>
      <c r="E9" s="21">
        <v>11.422165000000001</v>
      </c>
      <c r="F9" s="21">
        <f t="shared" si="0"/>
        <v>1.5484665389529617</v>
      </c>
      <c r="G9" s="21">
        <v>0.75196754895296181</v>
      </c>
      <c r="H9" s="21">
        <v>0.38922942999999993</v>
      </c>
      <c r="I9" s="21">
        <v>0.40726955999999997</v>
      </c>
      <c r="J9" s="22">
        <f t="shared" si="1"/>
        <v>6.5834064641244611E-2</v>
      </c>
      <c r="K9" s="22">
        <f t="shared" si="2"/>
        <v>9.9910741873625669E-2</v>
      </c>
      <c r="L9" s="23">
        <f t="shared" si="3"/>
        <v>0.13556681583158373</v>
      </c>
      <c r="M9" s="4"/>
    </row>
    <row r="10" spans="1:13" ht="38.25" x14ac:dyDescent="0.25">
      <c r="A10" s="17"/>
      <c r="B10" s="19">
        <v>3000535</v>
      </c>
      <c r="C10" s="19" t="s">
        <v>1463</v>
      </c>
      <c r="D10" s="20">
        <v>6.8643690000000008</v>
      </c>
      <c r="E10" s="21">
        <v>6.8643689999999999</v>
      </c>
      <c r="F10" s="21">
        <f t="shared" si="0"/>
        <v>1.1462932306899605</v>
      </c>
      <c r="G10" s="21">
        <v>0.71993031068996061</v>
      </c>
      <c r="H10" s="21">
        <v>0.23363849999999997</v>
      </c>
      <c r="I10" s="21">
        <v>0.19272442000000001</v>
      </c>
      <c r="J10" s="22">
        <f t="shared" si="1"/>
        <v>0.10487931384369935</v>
      </c>
      <c r="K10" s="22">
        <f t="shared" si="2"/>
        <v>0.13891572709595895</v>
      </c>
      <c r="L10" s="23">
        <f t="shared" si="3"/>
        <v>0.1669917847787554</v>
      </c>
      <c r="M10" s="4"/>
    </row>
    <row r="11" spans="1:13" ht="51" x14ac:dyDescent="0.25">
      <c r="A11" s="17"/>
      <c r="B11" s="19">
        <v>3000670</v>
      </c>
      <c r="C11" s="19" t="s">
        <v>1464</v>
      </c>
      <c r="D11" s="20">
        <v>5.9512100000000006</v>
      </c>
      <c r="E11" s="21">
        <v>5.9542910000000004</v>
      </c>
      <c r="F11" s="21">
        <f t="shared" si="0"/>
        <v>1.7204513855964412</v>
      </c>
      <c r="G11" s="21">
        <v>0.99221327559644124</v>
      </c>
      <c r="H11" s="21">
        <v>0.33117482999999998</v>
      </c>
      <c r="I11" s="21">
        <v>0.39706328000000002</v>
      </c>
      <c r="J11" s="22">
        <f t="shared" si="1"/>
        <v>0.16663835805076394</v>
      </c>
      <c r="K11" s="22">
        <f t="shared" si="2"/>
        <v>0.22225788185301004</v>
      </c>
      <c r="L11" s="23">
        <f t="shared" si="3"/>
        <v>0.28894311440210785</v>
      </c>
      <c r="M11" s="4"/>
    </row>
    <row r="12" spans="1:13" ht="38.25" x14ac:dyDescent="0.25">
      <c r="A12" s="17"/>
      <c r="B12" s="19">
        <v>3000671</v>
      </c>
      <c r="C12" s="19" t="s">
        <v>1465</v>
      </c>
      <c r="D12" s="20">
        <v>25.269331999999999</v>
      </c>
      <c r="E12" s="21">
        <v>26.051054999999995</v>
      </c>
      <c r="F12" s="21">
        <f t="shared" si="0"/>
        <v>7.0350643414583791</v>
      </c>
      <c r="G12" s="21">
        <v>3.3009065114583791</v>
      </c>
      <c r="H12" s="21">
        <v>1.8003319899999999</v>
      </c>
      <c r="I12" s="21">
        <v>1.9338258399999999</v>
      </c>
      <c r="J12" s="22">
        <f t="shared" si="1"/>
        <v>0.12670912987817115</v>
      </c>
      <c r="K12" s="22">
        <f t="shared" si="2"/>
        <v>0.19581696409064356</v>
      </c>
      <c r="L12" s="23">
        <f t="shared" si="3"/>
        <v>0.27004911476553944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3.9597650000000044</v>
      </c>
      <c r="E13" s="45">
        <f t="shared" ref="E13:I13" ca="1" si="4">OFFSET(E13,-MATCH("PROYECTOS",$A$8:$A$50,0)-1,0)-(OFFSET(E13,-MATCH("PROYECTOS",$A$8:$A$50,0),0))</f>
        <v>6.978588000000002</v>
      </c>
      <c r="F13" s="45">
        <f t="shared" ca="1" si="4"/>
        <v>1.394806788184388</v>
      </c>
      <c r="G13" s="45">
        <f t="shared" ca="1" si="4"/>
        <v>0.34797163818439003</v>
      </c>
      <c r="H13" s="45">
        <f t="shared" ca="1" si="4"/>
        <v>0.43349396999999978</v>
      </c>
      <c r="I13" s="45">
        <f t="shared" ca="1" si="4"/>
        <v>0.61334117999999993</v>
      </c>
      <c r="J13" s="46">
        <f t="shared" ca="1" si="1"/>
        <v>4.9862757076988916E-2</v>
      </c>
      <c r="K13" s="46">
        <f t="shared" ca="1" si="2"/>
        <v>0.11198047630615099</v>
      </c>
      <c r="L13" s="47">
        <f t="shared" ca="1" si="3"/>
        <v>0.19986948479898647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1482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x14ac:dyDescent="0.25">
      <c r="A19" s="17"/>
      <c r="B19" s="19">
        <v>3000001</v>
      </c>
      <c r="C19" s="19" t="s">
        <v>275</v>
      </c>
      <c r="D19" s="23">
        <v>0.14745135336448542</v>
      </c>
    </row>
    <row r="20" spans="1:4" ht="38.25" x14ac:dyDescent="0.25">
      <c r="A20" s="17"/>
      <c r="B20" s="19">
        <v>3000534</v>
      </c>
      <c r="C20" s="19" t="s">
        <v>1462</v>
      </c>
      <c r="D20" s="23">
        <v>0.13556681583158373</v>
      </c>
    </row>
    <row r="21" spans="1:4" ht="38.25" x14ac:dyDescent="0.25">
      <c r="A21" s="17"/>
      <c r="B21" s="19">
        <v>3000535</v>
      </c>
      <c r="C21" s="19" t="s">
        <v>1463</v>
      </c>
      <c r="D21" s="23">
        <v>0.1669917847787554</v>
      </c>
    </row>
    <row r="22" spans="1:4" ht="51" x14ac:dyDescent="0.25">
      <c r="A22" s="17"/>
      <c r="B22" s="19">
        <v>3000670</v>
      </c>
      <c r="C22" s="19" t="s">
        <v>1464</v>
      </c>
      <c r="D22" s="23">
        <v>0.28894311440210785</v>
      </c>
    </row>
    <row r="23" spans="1:4" ht="39" thickBot="1" x14ac:dyDescent="0.3">
      <c r="A23" s="24"/>
      <c r="B23" s="26">
        <v>3000671</v>
      </c>
      <c r="C23" s="26" t="s">
        <v>1465</v>
      </c>
      <c r="D23" s="30">
        <v>0.27004911476553944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workbookViewId="0">
      <selection activeCell="H9" sqref="H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93</v>
      </c>
      <c r="B1" s="49" t="s">
        <v>57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1461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56.778783000000004</v>
      </c>
      <c r="I6" s="14">
        <v>65.398803999999998</v>
      </c>
      <c r="J6" s="14">
        <v>14.043616428683398</v>
      </c>
      <c r="K6" s="14">
        <v>6.793770158683401</v>
      </c>
      <c r="L6" s="14">
        <v>3.5283538499999993</v>
      </c>
      <c r="M6" s="14">
        <v>3.7214924199999997</v>
      </c>
      <c r="N6" s="15">
        <v>0.10388217739705762</v>
      </c>
      <c r="O6" s="15">
        <v>0.15783352870923142</v>
      </c>
      <c r="P6" s="16">
        <v>0.21473812317245741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SUM(H8:OFFSET(H6,MATCH("PROYECTOS",$A$8:$A$30,0),0))</f>
        <v>52.819018</v>
      </c>
      <c r="I7" s="37">
        <f ca="1">SUM(I8:OFFSET(I6,MATCH("PROYECTOS",$A$8:$A$30,0),0))</f>
        <v>58.420215999999996</v>
      </c>
      <c r="J7" s="37">
        <f ca="1">SUM(J8:OFFSET(J6,MATCH("PROYECTOS",$A$8:$A$30,0),0))</f>
        <v>12.648809640499012</v>
      </c>
      <c r="K7" s="38">
        <f ca="1">SUM(K8:OFFSET(K6,MATCH("PROYECTOS",$A$8:$A$30,0),0))</f>
        <v>6.4457985204990109</v>
      </c>
      <c r="L7" s="38">
        <f ca="1">SUM(L8:OFFSET(L6,MATCH("PROYECTOS",$A$8:$A$30,0),0))</f>
        <v>3.0948598800000005</v>
      </c>
      <c r="M7" s="38">
        <f ca="1">SUM(M8:OFFSET(M6,MATCH("PROYECTOS",$A$8:$A$30,0),0))</f>
        <v>3.1081512400000002</v>
      </c>
      <c r="N7" s="39">
        <f ca="1">IFERROR(K7/I7,0)</f>
        <v>0.11033506826642016</v>
      </c>
      <c r="O7" s="39">
        <f ca="1">IFERROR(SUM(K7,L7)/I7,0)</f>
        <v>0.16331090594562356</v>
      </c>
      <c r="P7" s="40">
        <f ca="1">IFERROR(SUM(K7,L7,M7)/I7,0)</f>
        <v>0.21651425664874319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0.51662800000000009</v>
      </c>
      <c r="I8" s="21">
        <v>0.51662800000000009</v>
      </c>
      <c r="J8" s="21">
        <f t="shared" ref="J8:J24" si="0">SUM(K8,L8,M8)</f>
        <v>0.10451274876518445</v>
      </c>
      <c r="K8" s="21">
        <v>6.4125648765184451E-2</v>
      </c>
      <c r="L8" s="21">
        <v>2.018855E-2</v>
      </c>
      <c r="M8" s="21">
        <v>2.0198549999999999E-2</v>
      </c>
      <c r="N8" s="22">
        <f t="shared" ref="N8:N25" si="1">IFERROR(K8/I8,0)</f>
        <v>0.12412344813905642</v>
      </c>
      <c r="O8" s="22">
        <f t="shared" ref="O8:O25" si="2">IFERROR(SUM(K8,L8)/I8,0)</f>
        <v>0.16320098555475979</v>
      </c>
      <c r="P8" s="23">
        <f t="shared" ref="P8:P25" si="3">IFERROR(SUM(K8,L8,M8)/I8,0)</f>
        <v>0.20229787925777237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1</v>
      </c>
      <c r="G9" s="19" t="s">
        <v>531</v>
      </c>
      <c r="H9" s="20">
        <v>1.0262530000000001</v>
      </c>
      <c r="I9" s="21">
        <v>1.0261020000000001</v>
      </c>
      <c r="J9" s="21">
        <f t="shared" si="0"/>
        <v>0.20025054961999741</v>
      </c>
      <c r="K9" s="21">
        <v>0.1434405696199974</v>
      </c>
      <c r="L9" s="21">
        <v>2.9887490000000003E-2</v>
      </c>
      <c r="M9" s="21">
        <v>2.692249E-2</v>
      </c>
      <c r="N9" s="22">
        <f t="shared" si="1"/>
        <v>0.13979172598825204</v>
      </c>
      <c r="O9" s="22">
        <f t="shared" si="2"/>
        <v>0.16891893751303225</v>
      </c>
      <c r="P9" s="23">
        <f t="shared" si="3"/>
        <v>0.19515657275787143</v>
      </c>
      <c r="Q9" s="70">
        <v>0</v>
      </c>
      <c r="R9" s="21">
        <v>0</v>
      </c>
      <c r="S9" s="23">
        <f t="shared" ref="S9:S24" si="4">IFERROR(R9/Q9,0)</f>
        <v>0</v>
      </c>
    </row>
    <row r="10" spans="1:19" ht="25.5" x14ac:dyDescent="0.25">
      <c r="A10" s="17"/>
      <c r="B10" s="19">
        <v>5005077</v>
      </c>
      <c r="C10" s="19" t="s">
        <v>1466</v>
      </c>
      <c r="D10" s="68">
        <v>3000001</v>
      </c>
      <c r="E10" s="19" t="s">
        <v>275</v>
      </c>
      <c r="F10" s="69">
        <v>36</v>
      </c>
      <c r="G10" s="19" t="s">
        <v>533</v>
      </c>
      <c r="H10" s="20">
        <v>1.7917369999999999</v>
      </c>
      <c r="I10" s="21">
        <v>6.5856060000000003</v>
      </c>
      <c r="J10" s="21">
        <f t="shared" si="0"/>
        <v>0.89377084541608642</v>
      </c>
      <c r="K10" s="21">
        <v>0.47321465541608632</v>
      </c>
      <c r="L10" s="21">
        <v>0.29040908999999998</v>
      </c>
      <c r="M10" s="21">
        <v>0.13014710000000002</v>
      </c>
      <c r="N10" s="22">
        <f t="shared" si="1"/>
        <v>7.1855901403164155E-2</v>
      </c>
      <c r="O10" s="22">
        <f t="shared" si="2"/>
        <v>0.11595345142361786</v>
      </c>
      <c r="P10" s="23">
        <f t="shared" si="3"/>
        <v>0.13571580890446322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5005078</v>
      </c>
      <c r="C11" s="19" t="s">
        <v>1467</v>
      </c>
      <c r="D11" s="68">
        <v>3000534</v>
      </c>
      <c r="E11" s="19" t="s">
        <v>1462</v>
      </c>
      <c r="F11" s="69">
        <v>86</v>
      </c>
      <c r="G11" s="19" t="s">
        <v>500</v>
      </c>
      <c r="H11" s="20">
        <v>2.8926160000000003</v>
      </c>
      <c r="I11" s="21">
        <v>2.8579979999999998</v>
      </c>
      <c r="J11" s="21">
        <f t="shared" si="0"/>
        <v>0.37458836712252569</v>
      </c>
      <c r="K11" s="21">
        <v>0.1821542471225257</v>
      </c>
      <c r="L11" s="21">
        <v>8.6323959999999977E-2</v>
      </c>
      <c r="M11" s="21">
        <v>0.10611016</v>
      </c>
      <c r="N11" s="22">
        <f t="shared" si="1"/>
        <v>6.3734910634131212E-2</v>
      </c>
      <c r="O11" s="22">
        <f t="shared" si="2"/>
        <v>9.3939256473421495E-2</v>
      </c>
      <c r="P11" s="23">
        <f t="shared" si="3"/>
        <v>0.13106670022950531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5005079</v>
      </c>
      <c r="C12" s="19" t="s">
        <v>1468</v>
      </c>
      <c r="D12" s="68">
        <v>3000534</v>
      </c>
      <c r="E12" s="19" t="s">
        <v>1462</v>
      </c>
      <c r="F12" s="69">
        <v>86</v>
      </c>
      <c r="G12" s="19" t="s">
        <v>500</v>
      </c>
      <c r="H12" s="20">
        <v>6.0817959999999998</v>
      </c>
      <c r="I12" s="21">
        <v>6.1521129999999999</v>
      </c>
      <c r="J12" s="21">
        <f t="shared" si="0"/>
        <v>1.0091706948597434</v>
      </c>
      <c r="K12" s="21">
        <v>0.48256551485974342</v>
      </c>
      <c r="L12" s="21">
        <v>0.27539347999999997</v>
      </c>
      <c r="M12" s="21">
        <v>0.25121169999999998</v>
      </c>
      <c r="N12" s="22">
        <f t="shared" si="1"/>
        <v>7.8438987525057388E-2</v>
      </c>
      <c r="O12" s="22">
        <f t="shared" si="2"/>
        <v>0.12320303525955122</v>
      </c>
      <c r="P12" s="23">
        <f t="shared" si="3"/>
        <v>0.16403643672665691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5005080</v>
      </c>
      <c r="C13" s="19" t="s">
        <v>1469</v>
      </c>
      <c r="D13" s="68">
        <v>3000534</v>
      </c>
      <c r="E13" s="19" t="s">
        <v>1462</v>
      </c>
      <c r="F13" s="69">
        <v>41</v>
      </c>
      <c r="G13" s="19" t="s">
        <v>686</v>
      </c>
      <c r="H13" s="20">
        <v>2.0417770000000002</v>
      </c>
      <c r="I13" s="21">
        <v>2.027177</v>
      </c>
      <c r="J13" s="21">
        <f t="shared" si="0"/>
        <v>0.13957319695753542</v>
      </c>
      <c r="K13" s="21">
        <v>7.8714036957535427E-2</v>
      </c>
      <c r="L13" s="21">
        <v>2.1405360000000002E-2</v>
      </c>
      <c r="M13" s="21">
        <v>3.9453799999999997E-2</v>
      </c>
      <c r="N13" s="22">
        <f t="shared" si="1"/>
        <v>3.8829385375591489E-2</v>
      </c>
      <c r="O13" s="22">
        <f t="shared" si="2"/>
        <v>4.9388581735850111E-2</v>
      </c>
      <c r="P13" s="23">
        <f t="shared" si="3"/>
        <v>6.8851016441847671E-2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5005081</v>
      </c>
      <c r="C14" s="19" t="s">
        <v>1470</v>
      </c>
      <c r="D14" s="68">
        <v>3000670</v>
      </c>
      <c r="E14" s="19" t="s">
        <v>1464</v>
      </c>
      <c r="F14" s="69">
        <v>41</v>
      </c>
      <c r="G14" s="19" t="s">
        <v>686</v>
      </c>
      <c r="H14" s="20">
        <v>1.3688619999999998</v>
      </c>
      <c r="I14" s="21">
        <v>1.0414280000000002</v>
      </c>
      <c r="J14" s="21">
        <f t="shared" si="0"/>
        <v>0.19103015192115308</v>
      </c>
      <c r="K14" s="21">
        <v>0.10195240192115307</v>
      </c>
      <c r="L14" s="21">
        <v>3.5163950000000006E-2</v>
      </c>
      <c r="M14" s="21">
        <v>5.3913799999999998E-2</v>
      </c>
      <c r="N14" s="22">
        <f t="shared" si="1"/>
        <v>9.789673594444652E-2</v>
      </c>
      <c r="O14" s="22">
        <f t="shared" si="2"/>
        <v>0.13166186421063486</v>
      </c>
      <c r="P14" s="23">
        <f t="shared" si="3"/>
        <v>0.18343097354896645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5005082</v>
      </c>
      <c r="C15" s="19" t="s">
        <v>1471</v>
      </c>
      <c r="D15" s="68">
        <v>3000535</v>
      </c>
      <c r="E15" s="19" t="s">
        <v>1463</v>
      </c>
      <c r="F15" s="69">
        <v>41</v>
      </c>
      <c r="G15" s="19" t="s">
        <v>686</v>
      </c>
      <c r="H15" s="20">
        <v>0.83521899999999993</v>
      </c>
      <c r="I15" s="21">
        <v>0.83521900000000004</v>
      </c>
      <c r="J15" s="21">
        <f t="shared" si="0"/>
        <v>5.6013998778104784E-2</v>
      </c>
      <c r="K15" s="21">
        <v>3.7999998778104782E-2</v>
      </c>
      <c r="L15" s="21">
        <v>6.3581E-4</v>
      </c>
      <c r="M15" s="21">
        <v>1.7378189999999998E-2</v>
      </c>
      <c r="N15" s="22">
        <f t="shared" si="1"/>
        <v>4.5497047813932372E-2</v>
      </c>
      <c r="O15" s="22">
        <f t="shared" si="2"/>
        <v>4.6258297258688776E-2</v>
      </c>
      <c r="P15" s="23">
        <f t="shared" si="3"/>
        <v>6.7065043752722084E-2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5005083</v>
      </c>
      <c r="C16" s="19" t="s">
        <v>1472</v>
      </c>
      <c r="D16" s="68">
        <v>3000535</v>
      </c>
      <c r="E16" s="19" t="s">
        <v>1463</v>
      </c>
      <c r="F16" s="69">
        <v>41</v>
      </c>
      <c r="G16" s="19" t="s">
        <v>686</v>
      </c>
      <c r="H16" s="20">
        <v>5.5291500000000005</v>
      </c>
      <c r="I16" s="21">
        <v>5.5291499999999996</v>
      </c>
      <c r="J16" s="21">
        <f t="shared" si="0"/>
        <v>0.77040623778628969</v>
      </c>
      <c r="K16" s="21">
        <v>0.43039588778628968</v>
      </c>
      <c r="L16" s="21">
        <v>0.19729506999999996</v>
      </c>
      <c r="M16" s="21">
        <v>0.14271528</v>
      </c>
      <c r="N16" s="22">
        <f t="shared" si="1"/>
        <v>7.7841239211504432E-2</v>
      </c>
      <c r="O16" s="22">
        <f t="shared" si="2"/>
        <v>0.11352395174417221</v>
      </c>
      <c r="P16" s="23">
        <f t="shared" si="3"/>
        <v>0.1393353838811191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5005084</v>
      </c>
      <c r="C17" s="19" t="s">
        <v>1473</v>
      </c>
      <c r="D17" s="68">
        <v>3000535</v>
      </c>
      <c r="E17" s="19" t="s">
        <v>1463</v>
      </c>
      <c r="F17" s="69">
        <v>41</v>
      </c>
      <c r="G17" s="19" t="s">
        <v>686</v>
      </c>
      <c r="H17" s="20">
        <v>0.5</v>
      </c>
      <c r="I17" s="21">
        <v>0.5</v>
      </c>
      <c r="J17" s="21">
        <f t="shared" si="0"/>
        <v>0.31987299412556613</v>
      </c>
      <c r="K17" s="21">
        <v>0.25153442412556615</v>
      </c>
      <c r="L17" s="21">
        <v>3.5707620000000002E-2</v>
      </c>
      <c r="M17" s="21">
        <v>3.2630949999999999E-2</v>
      </c>
      <c r="N17" s="22">
        <f t="shared" si="1"/>
        <v>0.50306884825113229</v>
      </c>
      <c r="O17" s="22">
        <f t="shared" si="2"/>
        <v>0.57448408825113229</v>
      </c>
      <c r="P17" s="23">
        <f t="shared" si="3"/>
        <v>0.63974598825113227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5005085</v>
      </c>
      <c r="C18" s="19" t="s">
        <v>1474</v>
      </c>
      <c r="D18" s="68">
        <v>3000670</v>
      </c>
      <c r="E18" s="19" t="s">
        <v>1464</v>
      </c>
      <c r="F18" s="69">
        <v>41</v>
      </c>
      <c r="G18" s="19" t="s">
        <v>686</v>
      </c>
      <c r="H18" s="20">
        <v>3.8801639999999997</v>
      </c>
      <c r="I18" s="21">
        <v>4.1984599999999999</v>
      </c>
      <c r="J18" s="21">
        <f t="shared" si="0"/>
        <v>1.3323834740978744</v>
      </c>
      <c r="K18" s="21">
        <v>0.77013535409787437</v>
      </c>
      <c r="L18" s="21">
        <v>0.26044775999999997</v>
      </c>
      <c r="M18" s="21">
        <v>0.30180035999999999</v>
      </c>
      <c r="N18" s="22">
        <f t="shared" si="1"/>
        <v>0.18343281919986718</v>
      </c>
      <c r="O18" s="22">
        <f t="shared" si="2"/>
        <v>0.24546693647143816</v>
      </c>
      <c r="P18" s="23">
        <f t="shared" si="3"/>
        <v>0.31735052235769173</v>
      </c>
      <c r="Q18" s="70">
        <v>0</v>
      </c>
      <c r="R18" s="21">
        <v>0</v>
      </c>
      <c r="S18" s="23">
        <f t="shared" si="4"/>
        <v>0</v>
      </c>
    </row>
    <row r="19" spans="1:19" ht="51" x14ac:dyDescent="0.25">
      <c r="A19" s="17"/>
      <c r="B19" s="19">
        <v>5005086</v>
      </c>
      <c r="C19" s="19" t="s">
        <v>1475</v>
      </c>
      <c r="D19" s="68">
        <v>3000670</v>
      </c>
      <c r="E19" s="19" t="s">
        <v>1464</v>
      </c>
      <c r="F19" s="69">
        <v>41</v>
      </c>
      <c r="G19" s="19" t="s">
        <v>686</v>
      </c>
      <c r="H19" s="20">
        <v>0.70218400000000003</v>
      </c>
      <c r="I19" s="21">
        <v>0.71440300000000001</v>
      </c>
      <c r="J19" s="21">
        <f t="shared" si="0"/>
        <v>0.19703775957741379</v>
      </c>
      <c r="K19" s="21">
        <v>0.1201255195774138</v>
      </c>
      <c r="L19" s="21">
        <v>3.5563119999999997E-2</v>
      </c>
      <c r="M19" s="21">
        <v>4.1349119999999996E-2</v>
      </c>
      <c r="N19" s="22">
        <f t="shared" si="1"/>
        <v>0.16814811748748787</v>
      </c>
      <c r="O19" s="22">
        <f t="shared" si="2"/>
        <v>0.21792831157961795</v>
      </c>
      <c r="P19" s="23">
        <f t="shared" si="3"/>
        <v>0.27580757580443221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5005087</v>
      </c>
      <c r="C20" s="19" t="s">
        <v>1476</v>
      </c>
      <c r="D20" s="68">
        <v>3000671</v>
      </c>
      <c r="E20" s="19" t="s">
        <v>1465</v>
      </c>
      <c r="F20" s="69">
        <v>107</v>
      </c>
      <c r="G20" s="19" t="s">
        <v>1306</v>
      </c>
      <c r="H20" s="20">
        <v>3.8824450000000001</v>
      </c>
      <c r="I20" s="21">
        <v>3.5354950000000005</v>
      </c>
      <c r="J20" s="21">
        <f t="shared" si="0"/>
        <v>0.74135621547610664</v>
      </c>
      <c r="K20" s="21">
        <v>0.39681139547610655</v>
      </c>
      <c r="L20" s="21">
        <v>0.15852740999999998</v>
      </c>
      <c r="M20" s="21">
        <v>0.18601741000000002</v>
      </c>
      <c r="N20" s="22">
        <f t="shared" si="1"/>
        <v>0.11223644651628881</v>
      </c>
      <c r="O20" s="22">
        <f t="shared" si="2"/>
        <v>0.1570752625802346</v>
      </c>
      <c r="P20" s="23">
        <f t="shared" si="3"/>
        <v>0.20968951037297651</v>
      </c>
      <c r="Q20" s="70">
        <v>0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5005088</v>
      </c>
      <c r="C21" s="19" t="s">
        <v>1477</v>
      </c>
      <c r="D21" s="68">
        <v>3000671</v>
      </c>
      <c r="E21" s="19" t="s">
        <v>1465</v>
      </c>
      <c r="F21" s="69">
        <v>107</v>
      </c>
      <c r="G21" s="19" t="s">
        <v>1306</v>
      </c>
      <c r="H21" s="20">
        <v>7.4665310000000007</v>
      </c>
      <c r="I21" s="21">
        <v>6.607203000000001</v>
      </c>
      <c r="J21" s="21">
        <f t="shared" si="0"/>
        <v>1.6418941594445005</v>
      </c>
      <c r="K21" s="21">
        <v>0.89604759944450052</v>
      </c>
      <c r="L21" s="21">
        <v>0.34422364999999999</v>
      </c>
      <c r="M21" s="21">
        <v>0.40162291</v>
      </c>
      <c r="N21" s="22">
        <f t="shared" si="1"/>
        <v>0.13561678057182447</v>
      </c>
      <c r="O21" s="22">
        <f t="shared" si="2"/>
        <v>0.18771502093162573</v>
      </c>
      <c r="P21" s="23">
        <f t="shared" si="3"/>
        <v>0.24850063778038911</v>
      </c>
      <c r="Q21" s="70">
        <v>0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5005089</v>
      </c>
      <c r="C22" s="19" t="s">
        <v>1478</v>
      </c>
      <c r="D22" s="68">
        <v>3000671</v>
      </c>
      <c r="E22" s="19" t="s">
        <v>1465</v>
      </c>
      <c r="F22" s="69">
        <v>107</v>
      </c>
      <c r="G22" s="19" t="s">
        <v>1306</v>
      </c>
      <c r="H22" s="20">
        <v>5.5349560000000002</v>
      </c>
      <c r="I22" s="21">
        <v>6.0502109999999991</v>
      </c>
      <c r="J22" s="21">
        <f t="shared" si="0"/>
        <v>1.8428149726311243</v>
      </c>
      <c r="K22" s="21">
        <v>0.94938293263112428</v>
      </c>
      <c r="L22" s="21">
        <v>0.43848005000000001</v>
      </c>
      <c r="M22" s="21">
        <v>0.45495199000000003</v>
      </c>
      <c r="N22" s="22">
        <f t="shared" si="1"/>
        <v>0.15691732612815065</v>
      </c>
      <c r="O22" s="22">
        <f t="shared" si="2"/>
        <v>0.22939083986180389</v>
      </c>
      <c r="P22" s="23">
        <f t="shared" si="3"/>
        <v>0.30458689335481431</v>
      </c>
      <c r="Q22" s="70">
        <v>0</v>
      </c>
      <c r="R22" s="21">
        <v>0</v>
      </c>
      <c r="S22" s="23">
        <f t="shared" si="4"/>
        <v>0</v>
      </c>
    </row>
    <row r="23" spans="1:19" ht="38.25" x14ac:dyDescent="0.25">
      <c r="A23" s="17"/>
      <c r="B23" s="19">
        <v>5005090</v>
      </c>
      <c r="C23" s="19" t="s">
        <v>1479</v>
      </c>
      <c r="D23" s="68">
        <v>3000671</v>
      </c>
      <c r="E23" s="19" t="s">
        <v>1465</v>
      </c>
      <c r="F23" s="69">
        <v>107</v>
      </c>
      <c r="G23" s="19" t="s">
        <v>1306</v>
      </c>
      <c r="H23" s="20">
        <v>8.3853999999999989</v>
      </c>
      <c r="I23" s="21">
        <v>9.8581459999999979</v>
      </c>
      <c r="J23" s="21">
        <f t="shared" si="0"/>
        <v>2.808998993906648</v>
      </c>
      <c r="K23" s="21">
        <v>1.0586645839066477</v>
      </c>
      <c r="L23" s="21">
        <v>0.85910088000000007</v>
      </c>
      <c r="M23" s="21">
        <v>0.89123352999999994</v>
      </c>
      <c r="N23" s="22">
        <f t="shared" si="1"/>
        <v>0.10738982602881393</v>
      </c>
      <c r="O23" s="22">
        <f t="shared" si="2"/>
        <v>0.19453611905389193</v>
      </c>
      <c r="P23" s="23">
        <f t="shared" si="3"/>
        <v>0.2849419144235284</v>
      </c>
      <c r="Q23" s="70">
        <v>239</v>
      </c>
      <c r="R23" s="21">
        <v>0</v>
      </c>
      <c r="S23" s="23">
        <f t="shared" si="4"/>
        <v>0</v>
      </c>
    </row>
    <row r="24" spans="1:19" ht="51" x14ac:dyDescent="0.25">
      <c r="A24" s="17"/>
      <c r="B24" s="19">
        <v>5005160</v>
      </c>
      <c r="C24" s="19" t="s">
        <v>1480</v>
      </c>
      <c r="D24" s="68">
        <v>3000534</v>
      </c>
      <c r="E24" s="19" t="s">
        <v>1462</v>
      </c>
      <c r="F24" s="69">
        <v>86</v>
      </c>
      <c r="G24" s="19" t="s">
        <v>500</v>
      </c>
      <c r="H24" s="20">
        <v>0.38330000000000003</v>
      </c>
      <c r="I24" s="21">
        <v>0.38487700000000002</v>
      </c>
      <c r="J24" s="21">
        <f t="shared" si="0"/>
        <v>2.5134280013157262E-2</v>
      </c>
      <c r="K24" s="21">
        <v>8.5337500131572597E-3</v>
      </c>
      <c r="L24" s="21">
        <v>6.10663E-3</v>
      </c>
      <c r="M24" s="21">
        <v>1.04939E-2</v>
      </c>
      <c r="N24" s="22">
        <f t="shared" si="1"/>
        <v>2.2172668185309226E-2</v>
      </c>
      <c r="O24" s="22">
        <f t="shared" si="2"/>
        <v>3.8039113828982396E-2</v>
      </c>
      <c r="P24" s="23">
        <f t="shared" si="3"/>
        <v>6.530470777198237E-2</v>
      </c>
      <c r="Q24" s="70">
        <v>0</v>
      </c>
      <c r="R24" s="21">
        <v>0</v>
      </c>
      <c r="S24" s="23">
        <f t="shared" si="4"/>
        <v>0</v>
      </c>
    </row>
    <row r="25" spans="1:19" ht="15.75" thickBot="1" x14ac:dyDescent="0.3">
      <c r="A25" s="41" t="s">
        <v>293</v>
      </c>
      <c r="B25" s="43"/>
      <c r="C25" s="43"/>
      <c r="D25" s="65"/>
      <c r="E25" s="43"/>
      <c r="F25" s="66"/>
      <c r="G25" s="43"/>
      <c r="H25" s="44">
        <f ca="1">OFFSET(H25,-MATCH("PROYECTOS",$A$8:$A$30,0)-1,0)-(OFFSET(H25,-MATCH("PROYECTOS",$A$8:$A$30,0),0))</f>
        <v>3.9597650000000044</v>
      </c>
      <c r="I25" s="44">
        <f t="shared" ref="I25:J25" ca="1" si="5">OFFSET(I25,-MATCH("PROYECTOS",$A$8:$A$30,0)-1,0)-(OFFSET(I25,-MATCH("PROYECTOS",$A$8:$A$30,0),0))</f>
        <v>6.978588000000002</v>
      </c>
      <c r="J25" s="44">
        <f t="shared" ca="1" si="5"/>
        <v>1.3948067881843862</v>
      </c>
      <c r="K25" s="45">
        <f ca="1">OFFSET(K25,-MATCH("PROYECTOS",$A$8:$A$30,0)-1,0)-(OFFSET(K25,-MATCH("PROYECTOS",$A$8:$A$30,0),0))</f>
        <v>0.34797163818439003</v>
      </c>
      <c r="L25" s="45">
        <f t="shared" ref="L25:M25" ca="1" si="6">OFFSET(L25,-MATCH("PROYECTOS",$A$8:$A$30,0)-1,0)-(OFFSET(L25,-MATCH("PROYECTOS",$A$8:$A$30,0),0))</f>
        <v>0.4334939699999989</v>
      </c>
      <c r="M25" s="45">
        <f t="shared" ca="1" si="6"/>
        <v>0.61334117999999949</v>
      </c>
      <c r="N25" s="46">
        <f t="shared" ca="1" si="1"/>
        <v>4.9862757076988916E-2</v>
      </c>
      <c r="O25" s="46">
        <f t="shared" ca="1" si="2"/>
        <v>0.11198047630615086</v>
      </c>
      <c r="P25" s="47">
        <f t="shared" ca="1" si="3"/>
        <v>0.19986948479898628</v>
      </c>
      <c r="Q25" s="67"/>
      <c r="R25" s="45"/>
      <c r="S2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5" sqref="A15:L1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94</v>
      </c>
      <c r="B1" s="50" t="s">
        <v>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1483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24.960894999999997</v>
      </c>
      <c r="E6" s="14">
        <v>25.875191999999991</v>
      </c>
      <c r="F6" s="14">
        <v>6.4268377332143052</v>
      </c>
      <c r="G6" s="14">
        <v>3.4263370632143051</v>
      </c>
      <c r="H6" s="14">
        <v>1.3511959299999998</v>
      </c>
      <c r="I6" s="14">
        <v>1.6493047400000003</v>
      </c>
      <c r="J6" s="15">
        <v>0.13241784112034052</v>
      </c>
      <c r="K6" s="15">
        <v>0.18463758619508239</v>
      </c>
      <c r="L6" s="16">
        <v>0.24837835921040921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21.257243999999996</v>
      </c>
      <c r="E7" s="38">
        <f ca="1">SUM(E8:OFFSET(E6,MATCH("GOBIERNOS REGIONALES",$A$8:$A$50,0),0))</f>
        <v>21.501033999999997</v>
      </c>
      <c r="F7" s="38">
        <f ca="1">SUM(F8:OFFSET(F6,MATCH("GOBIERNOS REGIONALES",$A$8:$A$50,0),0))</f>
        <v>5.2847258951238567</v>
      </c>
      <c r="G7" s="38">
        <f ca="1">SUM(G8:OFFSET(G6,MATCH("GOBIERNOS REGIONALES",$A$8:$A$50,0),0))</f>
        <v>2.7348731451238564</v>
      </c>
      <c r="H7" s="38">
        <f ca="1">SUM(H8:OFFSET(H6,MATCH("GOBIERNOS REGIONALES",$A$8:$A$50,0),0))</f>
        <v>1.1328501099999999</v>
      </c>
      <c r="I7" s="38">
        <f ca="1">SUM(I8:OFFSET(I6,MATCH("GOBIERNOS REGIONALES",$A$8:$A$50,0),0))</f>
        <v>1.41700264</v>
      </c>
      <c r="J7" s="39">
        <f ca="1">IFERROR(G7/E7,0)</f>
        <v>0.12719728479680822</v>
      </c>
      <c r="K7" s="39">
        <f ca="1">IFERROR(SUM(G7,H7)/E7,0)</f>
        <v>0.17988545365417574</v>
      </c>
      <c r="L7" s="40">
        <f ca="1">IFERROR(SUM(G7,H7,I7)/E7,0)</f>
        <v>0.24578938366982056</v>
      </c>
      <c r="M7" s="4"/>
    </row>
    <row r="8" spans="1:13" x14ac:dyDescent="0.25">
      <c r="A8" s="17"/>
      <c r="B8" s="18">
        <v>38</v>
      </c>
      <c r="C8" s="19" t="s">
        <v>125</v>
      </c>
      <c r="D8" s="20">
        <v>3.4427979999999998</v>
      </c>
      <c r="E8" s="21">
        <v>3.5021210000000003</v>
      </c>
      <c r="F8" s="21">
        <f t="shared" ref="F8:F16" si="0">SUM(G8,H8,I8)</f>
        <v>0.86019946126703495</v>
      </c>
      <c r="G8" s="21">
        <v>0.49079350126703503</v>
      </c>
      <c r="H8" s="21">
        <v>0.19738802</v>
      </c>
      <c r="I8" s="21">
        <v>0.17201793999999998</v>
      </c>
      <c r="J8" s="22">
        <f t="shared" ref="J8:J16" si="1">IFERROR(G8/E8,0)</f>
        <v>0.14014178872375768</v>
      </c>
      <c r="K8" s="22">
        <f t="shared" ref="K8:K16" si="2">IFERROR(SUM(G8,H8)/E8,0)</f>
        <v>0.19650421023917647</v>
      </c>
      <c r="L8" s="23">
        <f t="shared" ref="L8:L16" si="3">IFERROR(SUM(G8,H8,I8)/E8,0)</f>
        <v>0.2456224274566855</v>
      </c>
      <c r="M8" s="4"/>
    </row>
    <row r="9" spans="1:13" ht="25.5" x14ac:dyDescent="0.25">
      <c r="A9" s="17"/>
      <c r="B9" s="18">
        <v>59</v>
      </c>
      <c r="C9" s="19" t="s">
        <v>133</v>
      </c>
      <c r="D9" s="20">
        <v>9.1181489999999972</v>
      </c>
      <c r="E9" s="21">
        <v>9.2876159999999963</v>
      </c>
      <c r="F9" s="21">
        <f t="shared" si="0"/>
        <v>2.5894176566851637</v>
      </c>
      <c r="G9" s="21">
        <v>1.3075013366851636</v>
      </c>
      <c r="H9" s="21">
        <v>0.54101189999999999</v>
      </c>
      <c r="I9" s="21">
        <v>0.74090442000000001</v>
      </c>
      <c r="J9" s="22">
        <f t="shared" si="1"/>
        <v>0.14077900471823598</v>
      </c>
      <c r="K9" s="22">
        <f t="shared" si="2"/>
        <v>0.19902989493591944</v>
      </c>
      <c r="L9" s="23">
        <f t="shared" si="3"/>
        <v>0.27880326411914153</v>
      </c>
      <c r="M9" s="4"/>
    </row>
    <row r="10" spans="1:13" x14ac:dyDescent="0.25">
      <c r="A10" s="17"/>
      <c r="B10" s="18">
        <v>240</v>
      </c>
      <c r="C10" s="19" t="s">
        <v>156</v>
      </c>
      <c r="D10" s="20">
        <v>7.4792970000000008</v>
      </c>
      <c r="E10" s="21">
        <v>7.479296999999999</v>
      </c>
      <c r="F10" s="21">
        <f t="shared" si="0"/>
        <v>1.4729500259055484</v>
      </c>
      <c r="G10" s="21">
        <v>0.75007549590554845</v>
      </c>
      <c r="H10" s="21">
        <v>0.28960820000000004</v>
      </c>
      <c r="I10" s="21">
        <v>0.43326632999999998</v>
      </c>
      <c r="J10" s="22">
        <f t="shared" si="1"/>
        <v>0.10028689807418378</v>
      </c>
      <c r="K10" s="22">
        <f t="shared" si="2"/>
        <v>0.13900821105319772</v>
      </c>
      <c r="L10" s="23">
        <f t="shared" si="3"/>
        <v>0.19693696157614127</v>
      </c>
      <c r="M10" s="4"/>
    </row>
    <row r="11" spans="1:13" ht="25.5" x14ac:dyDescent="0.25">
      <c r="A11" s="17"/>
      <c r="B11" s="18">
        <v>243</v>
      </c>
      <c r="C11" s="19" t="s">
        <v>158</v>
      </c>
      <c r="D11" s="20">
        <v>1.2170000000000001</v>
      </c>
      <c r="E11" s="21">
        <v>1.232</v>
      </c>
      <c r="F11" s="21">
        <f t="shared" si="0"/>
        <v>0.36215875126610936</v>
      </c>
      <c r="G11" s="21">
        <v>0.18650281126610935</v>
      </c>
      <c r="H11" s="21">
        <v>0.10484199</v>
      </c>
      <c r="I11" s="21">
        <v>7.0813950000000001E-2</v>
      </c>
      <c r="J11" s="22">
        <f t="shared" si="1"/>
        <v>0.15138215200171212</v>
      </c>
      <c r="K11" s="22">
        <f t="shared" si="2"/>
        <v>0.23648116985885498</v>
      </c>
      <c r="L11" s="23">
        <f t="shared" si="3"/>
        <v>0.29396002537833554</v>
      </c>
      <c r="M11" s="4"/>
    </row>
    <row r="12" spans="1:13" x14ac:dyDescent="0.25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3.7036509999999989</v>
      </c>
      <c r="E12" s="38">
        <f ca="1">SUM(E13:OFFSET(E11,(MATCH("GOBIERNOS LOCALES",$A$8:$A$50,0)-MATCH("GOBIERNOS REGIONALES",$A$8:$A$50,0)),0))</f>
        <v>4.3741579999999995</v>
      </c>
      <c r="F12" s="38">
        <f ca="1">SUM(F13:OFFSET(F11,(MATCH("GOBIERNOS LOCALES",$A$8:$A$50,0)-MATCH("GOBIERNOS REGIONALES",$A$8:$A$50,0)),0))</f>
        <v>1.1421118380904487</v>
      </c>
      <c r="G12" s="38">
        <f ca="1">SUM(G13:OFFSET(G11,(MATCH("GOBIERNOS LOCALES",$A$8:$A$50,0)-MATCH("GOBIERNOS REGIONALES",$A$8:$A$50,0)),0))</f>
        <v>0.69146391809044871</v>
      </c>
      <c r="H12" s="38">
        <f ca="1">SUM(H13:OFFSET(H11,(MATCH("GOBIERNOS LOCALES",$A$8:$A$50,0)-MATCH("GOBIERNOS REGIONALES",$A$8:$A$50,0)),0))</f>
        <v>0.21834582000000002</v>
      </c>
      <c r="I12" s="38">
        <f ca="1">SUM(I13:OFFSET(I11,(MATCH("GOBIERNOS LOCALES",$A$8:$A$50,0)-MATCH("GOBIERNOS REGIONALES",$A$8:$A$50,0)),0))</f>
        <v>0.23230210000000001</v>
      </c>
      <c r="J12" s="39">
        <f t="shared" ca="1" si="1"/>
        <v>0.15807931905762179</v>
      </c>
      <c r="K12" s="39">
        <f t="shared" ca="1" si="2"/>
        <v>0.20799654198372552</v>
      </c>
      <c r="L12" s="40">
        <f t="shared" ca="1" si="3"/>
        <v>0.26110438582475731</v>
      </c>
      <c r="M12" s="4"/>
    </row>
    <row r="13" spans="1:13" x14ac:dyDescent="0.25">
      <c r="A13" s="17"/>
      <c r="B13" s="18">
        <v>452</v>
      </c>
      <c r="C13" s="19" t="s">
        <v>218</v>
      </c>
      <c r="D13" s="20">
        <v>0.20759100000000003</v>
      </c>
      <c r="E13" s="21">
        <v>0.244698</v>
      </c>
      <c r="F13" s="21">
        <f t="shared" si="0"/>
        <v>5.2203720428490863E-2</v>
      </c>
      <c r="G13" s="21">
        <v>2.9229310428490862E-2</v>
      </c>
      <c r="H13" s="21">
        <v>1.0232550000000002E-2</v>
      </c>
      <c r="I13" s="21">
        <v>1.2741860000000001E-2</v>
      </c>
      <c r="J13" s="22">
        <f t="shared" si="1"/>
        <v>0.11945054895622711</v>
      </c>
      <c r="K13" s="22">
        <f t="shared" si="2"/>
        <v>0.16126760508255425</v>
      </c>
      <c r="L13" s="23">
        <f t="shared" si="3"/>
        <v>0.21333938335618136</v>
      </c>
      <c r="M13" s="4"/>
    </row>
    <row r="14" spans="1:13" x14ac:dyDescent="0.25">
      <c r="A14" s="17"/>
      <c r="B14" s="18">
        <v>457</v>
      </c>
      <c r="C14" s="19" t="s">
        <v>223</v>
      </c>
      <c r="D14" s="20">
        <v>2.1960599999999992</v>
      </c>
      <c r="E14" s="21">
        <v>2.4994599999999996</v>
      </c>
      <c r="F14" s="21">
        <f t="shared" si="0"/>
        <v>0.75794201785011428</v>
      </c>
      <c r="G14" s="21">
        <v>0.43457921785011422</v>
      </c>
      <c r="H14" s="21">
        <v>0.14711956000000001</v>
      </c>
      <c r="I14" s="21">
        <v>0.17624324000000002</v>
      </c>
      <c r="J14" s="22">
        <f t="shared" si="1"/>
        <v>0.17386924289651137</v>
      </c>
      <c r="K14" s="22">
        <f t="shared" si="2"/>
        <v>0.23272978077269266</v>
      </c>
      <c r="L14" s="23">
        <f t="shared" si="3"/>
        <v>0.30324230747846109</v>
      </c>
      <c r="M14" s="4"/>
    </row>
    <row r="15" spans="1:13" ht="15.75" thickBot="1" x14ac:dyDescent="0.3">
      <c r="A15" s="24"/>
      <c r="B15" s="25">
        <v>460</v>
      </c>
      <c r="C15" s="26" t="s">
        <v>226</v>
      </c>
      <c r="D15" s="27">
        <v>1.3</v>
      </c>
      <c r="E15" s="28">
        <v>1.6300000000000001</v>
      </c>
      <c r="F15" s="28">
        <f t="shared" si="0"/>
        <v>0.33196609981184361</v>
      </c>
      <c r="G15" s="28">
        <v>0.22765538981184363</v>
      </c>
      <c r="H15" s="28">
        <v>6.0993710000000007E-2</v>
      </c>
      <c r="I15" s="28">
        <v>4.3316999999999994E-2</v>
      </c>
      <c r="J15" s="29">
        <f t="shared" si="1"/>
        <v>0.13966588332014945</v>
      </c>
      <c r="K15" s="29">
        <f t="shared" si="2"/>
        <v>0.17708533730787951</v>
      </c>
      <c r="L15" s="30">
        <f t="shared" si="3"/>
        <v>0.20366018393364638</v>
      </c>
      <c r="M15" s="4"/>
    </row>
    <row r="16" spans="1:13" x14ac:dyDescent="0.25">
      <c r="A16" t="s">
        <v>232</v>
      </c>
      <c r="D16" s="5"/>
      <c r="E16" s="5"/>
      <c r="F16" s="5">
        <f t="shared" si="0"/>
        <v>0</v>
      </c>
      <c r="G16" s="5"/>
      <c r="H16" s="5"/>
      <c r="I16" s="5"/>
      <c r="J16" s="4">
        <f t="shared" si="1"/>
        <v>0</v>
      </c>
      <c r="K16" s="4">
        <f t="shared" si="2"/>
        <v>0</v>
      </c>
      <c r="L16" s="4">
        <f t="shared" si="3"/>
        <v>0</v>
      </c>
      <c r="M16" s="4"/>
    </row>
    <row r="17" spans="4:13" x14ac:dyDescent="0.25">
      <c r="D17" s="5"/>
      <c r="E17" s="5"/>
      <c r="F17" s="5"/>
      <c r="G17" s="5"/>
      <c r="H17" s="5"/>
      <c r="I17" s="5"/>
      <c r="J17" s="4"/>
      <c r="K17" s="4"/>
      <c r="L17" s="4"/>
      <c r="M1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94</v>
      </c>
      <c r="B1" s="51" t="s">
        <v>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1484</v>
      </c>
      <c r="N2" s="72" t="s">
        <v>1502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24.960894999999997</v>
      </c>
      <c r="E6" s="14">
        <f ca="1">SUM(E7:OFFSET(E7,50,0))</f>
        <v>25.875191999999991</v>
      </c>
      <c r="F6" s="14">
        <f ca="1">SUM(F7:OFFSET(F7,50,0))</f>
        <v>6.4268377332143052</v>
      </c>
      <c r="G6" s="14">
        <f ca="1">SUM(G7:OFFSET(G7,50,0))</f>
        <v>3.4263370632143051</v>
      </c>
      <c r="H6" s="14">
        <f ca="1">SUM(H7:OFFSET(H7,50,0))</f>
        <v>1.3511959299999998</v>
      </c>
      <c r="I6" s="14">
        <f ca="1">SUM(I7:OFFSET(I7,50,0))</f>
        <v>1.6493047400000003</v>
      </c>
      <c r="J6" s="15">
        <f ca="1">IFERROR(G6/E6,0)</f>
        <v>0.13241784112034052</v>
      </c>
      <c r="K6" s="15">
        <f ca="1">IFERROR(SUM(G6,H6)/E6,0)</f>
        <v>0.18463758619508239</v>
      </c>
      <c r="L6" s="16">
        <f ca="1">IFERROR(SUM(G6,H6,I6)/E6,0)</f>
        <v>0.24837835921040921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3.1759999999999997E-2</v>
      </c>
      <c r="E7" s="21">
        <v>3.1759999999999997E-2</v>
      </c>
      <c r="F7" s="21">
        <f t="shared" ref="F7:F27" si="0">SUM(G7,H7,I7)</f>
        <v>0</v>
      </c>
      <c r="G7" s="21">
        <v>0</v>
      </c>
      <c r="H7" s="21">
        <v>0</v>
      </c>
      <c r="I7" s="21">
        <v>0</v>
      </c>
      <c r="J7" s="22">
        <f t="shared" ref="J7:J27" si="1">IFERROR(G7/E7,0)</f>
        <v>0</v>
      </c>
      <c r="K7" s="22">
        <f t="shared" ref="K7:K27" si="2">IFERROR(SUM(G7,H7)/E7,0)</f>
        <v>0</v>
      </c>
      <c r="L7" s="23">
        <f t="shared" ref="L7:L27" si="3">IFERROR(SUM(G7,H7,I7)/E7,0)</f>
        <v>0</v>
      </c>
      <c r="M7" s="4"/>
      <c r="N7" t="s">
        <v>270</v>
      </c>
      <c r="O7" s="5">
        <v>0.18553593916241706</v>
      </c>
      <c r="P7" s="71">
        <v>0.41078674038528323</v>
      </c>
    </row>
    <row r="8" spans="1:16" x14ac:dyDescent="0.25">
      <c r="A8" s="17"/>
      <c r="B8" s="55">
        <v>2</v>
      </c>
      <c r="C8" s="19" t="s">
        <v>250</v>
      </c>
      <c r="D8" s="20">
        <v>0.96707999999999994</v>
      </c>
      <c r="E8" s="21">
        <v>0.9674799999999999</v>
      </c>
      <c r="F8" s="21">
        <f t="shared" si="0"/>
        <v>0.26932668914219082</v>
      </c>
      <c r="G8" s="21">
        <v>0.13203841914219083</v>
      </c>
      <c r="H8" s="21">
        <v>6.6947330000000013E-2</v>
      </c>
      <c r="I8" s="21">
        <v>7.0340939999999991E-2</v>
      </c>
      <c r="J8" s="22">
        <f t="shared" si="1"/>
        <v>0.13647663945734367</v>
      </c>
      <c r="K8" s="22">
        <f t="shared" si="2"/>
        <v>0.2056742766178018</v>
      </c>
      <c r="L8" s="23">
        <f t="shared" si="3"/>
        <v>0.27837959352357761</v>
      </c>
      <c r="M8" s="4"/>
      <c r="N8" t="s">
        <v>251</v>
      </c>
      <c r="O8" s="5">
        <v>9.784175188283753E-2</v>
      </c>
      <c r="P8" s="71">
        <v>0.35585288919017116</v>
      </c>
    </row>
    <row r="9" spans="1:16" x14ac:dyDescent="0.25">
      <c r="A9" s="17"/>
      <c r="B9" s="55">
        <v>3</v>
      </c>
      <c r="C9" s="19" t="s">
        <v>251</v>
      </c>
      <c r="D9" s="20">
        <v>0.16090000000000002</v>
      </c>
      <c r="E9" s="21">
        <v>0.27494999999999992</v>
      </c>
      <c r="F9" s="21">
        <f t="shared" si="0"/>
        <v>9.784175188283753E-2</v>
      </c>
      <c r="G9" s="21">
        <v>5.9423901882837527E-2</v>
      </c>
      <c r="H9" s="21">
        <v>3.4313900000000001E-2</v>
      </c>
      <c r="I9" s="21">
        <v>4.1039500000000003E-3</v>
      </c>
      <c r="J9" s="22">
        <f t="shared" si="1"/>
        <v>0.2161262116124297</v>
      </c>
      <c r="K9" s="22">
        <f t="shared" si="2"/>
        <v>0.34092672079591768</v>
      </c>
      <c r="L9" s="23">
        <f t="shared" si="3"/>
        <v>0.35585288919017116</v>
      </c>
      <c r="M9" s="4"/>
      <c r="N9" t="s">
        <v>254</v>
      </c>
      <c r="O9" s="5">
        <v>4.1975100422295179E-2</v>
      </c>
      <c r="P9" s="71">
        <v>0.31985902935529364</v>
      </c>
    </row>
    <row r="10" spans="1:16" x14ac:dyDescent="0.25">
      <c r="A10" s="17"/>
      <c r="B10" s="55">
        <v>4</v>
      </c>
      <c r="C10" s="19" t="s">
        <v>252</v>
      </c>
      <c r="D10" s="20">
        <v>3.3714000000000001E-2</v>
      </c>
      <c r="E10" s="21">
        <v>3.3714000000000001E-2</v>
      </c>
      <c r="F10" s="21">
        <f t="shared" si="0"/>
        <v>1.6000000287021976E-3</v>
      </c>
      <c r="G10" s="21">
        <v>1.6000000287021976E-3</v>
      </c>
      <c r="H10" s="21">
        <v>0</v>
      </c>
      <c r="I10" s="21">
        <v>0</v>
      </c>
      <c r="J10" s="22">
        <f t="shared" si="1"/>
        <v>4.7458030156676677E-2</v>
      </c>
      <c r="K10" s="22">
        <f t="shared" si="2"/>
        <v>4.7458030156676677E-2</v>
      </c>
      <c r="L10" s="23">
        <f t="shared" si="3"/>
        <v>4.7458030156676677E-2</v>
      </c>
      <c r="M10" s="4"/>
      <c r="N10" t="s">
        <v>268</v>
      </c>
      <c r="O10" s="5">
        <v>0.83838406702930501</v>
      </c>
      <c r="P10" s="71">
        <v>0.30610426254974843</v>
      </c>
    </row>
    <row r="11" spans="1:16" x14ac:dyDescent="0.25">
      <c r="A11" s="17"/>
      <c r="B11" s="55">
        <v>5</v>
      </c>
      <c r="C11" s="19" t="s">
        <v>253</v>
      </c>
      <c r="D11" s="20">
        <v>1.405367</v>
      </c>
      <c r="E11" s="21">
        <v>1.5784400000000001</v>
      </c>
      <c r="F11" s="21">
        <f t="shared" si="0"/>
        <v>0.44186322335887213</v>
      </c>
      <c r="G11" s="21">
        <v>0.19497829335887218</v>
      </c>
      <c r="H11" s="21">
        <v>7.0012199999999997E-2</v>
      </c>
      <c r="I11" s="21">
        <v>0.17687272999999998</v>
      </c>
      <c r="J11" s="22">
        <f t="shared" si="1"/>
        <v>0.12352594546442827</v>
      </c>
      <c r="K11" s="22">
        <f t="shared" si="2"/>
        <v>0.16788125830495434</v>
      </c>
      <c r="L11" s="23">
        <f t="shared" si="3"/>
        <v>0.27993666110772164</v>
      </c>
      <c r="M11" s="4"/>
      <c r="N11" t="s">
        <v>253</v>
      </c>
      <c r="O11" s="5">
        <v>0.44186322335887213</v>
      </c>
      <c r="P11" s="71">
        <v>0.27993666110772164</v>
      </c>
    </row>
    <row r="12" spans="1:16" x14ac:dyDescent="0.25">
      <c r="A12" s="17"/>
      <c r="B12" s="55">
        <v>6</v>
      </c>
      <c r="C12" s="19" t="s">
        <v>254</v>
      </c>
      <c r="D12" s="20">
        <v>0.13117999999999999</v>
      </c>
      <c r="E12" s="21">
        <v>0.13122999999999999</v>
      </c>
      <c r="F12" s="21">
        <f t="shared" si="0"/>
        <v>4.1975100422295179E-2</v>
      </c>
      <c r="G12" s="21">
        <v>3.6167250422295183E-2</v>
      </c>
      <c r="H12" s="21">
        <v>2.8038999999999998E-3</v>
      </c>
      <c r="I12" s="21">
        <v>3.00395E-3</v>
      </c>
      <c r="J12" s="22">
        <f t="shared" si="1"/>
        <v>0.27560199971268146</v>
      </c>
      <c r="K12" s="22">
        <f t="shared" si="2"/>
        <v>0.2969683031493956</v>
      </c>
      <c r="L12" s="23">
        <f t="shared" si="3"/>
        <v>0.31985902935529364</v>
      </c>
      <c r="M12" s="4"/>
      <c r="N12" t="s">
        <v>250</v>
      </c>
      <c r="O12" s="5">
        <v>0.26932668914219082</v>
      </c>
      <c r="P12" s="71">
        <v>0.27837959352357761</v>
      </c>
    </row>
    <row r="13" spans="1:16" x14ac:dyDescent="0.25">
      <c r="A13" s="17"/>
      <c r="B13" s="55">
        <v>7</v>
      </c>
      <c r="C13" s="19" t="s">
        <v>255</v>
      </c>
      <c r="D13" s="20">
        <v>8.6962970000000013</v>
      </c>
      <c r="E13" s="21">
        <v>8.7112969999999983</v>
      </c>
      <c r="F13" s="21">
        <f t="shared" si="0"/>
        <v>1.8351087771716577</v>
      </c>
      <c r="G13" s="21">
        <v>0.9365783071716578</v>
      </c>
      <c r="H13" s="21">
        <v>0.39445018999999998</v>
      </c>
      <c r="I13" s="21">
        <v>0.50408028000000005</v>
      </c>
      <c r="J13" s="22">
        <f t="shared" si="1"/>
        <v>0.1075130726425305</v>
      </c>
      <c r="K13" s="22">
        <f t="shared" si="2"/>
        <v>0.15279337820437738</v>
      </c>
      <c r="L13" s="23">
        <f t="shared" si="3"/>
        <v>0.21065850207743556</v>
      </c>
      <c r="M13" s="4"/>
      <c r="N13" t="s">
        <v>263</v>
      </c>
      <c r="O13" s="5">
        <v>1.2286225195881249</v>
      </c>
      <c r="P13" s="71">
        <v>0.27348272725086004</v>
      </c>
    </row>
    <row r="14" spans="1:16" x14ac:dyDescent="0.25">
      <c r="A14" s="17"/>
      <c r="B14" s="55">
        <v>8</v>
      </c>
      <c r="C14" s="19" t="s">
        <v>256</v>
      </c>
      <c r="D14" s="20">
        <v>0.83309699999999998</v>
      </c>
      <c r="E14" s="21">
        <v>0.56792900000000002</v>
      </c>
      <c r="F14" s="21">
        <f t="shared" si="0"/>
        <v>0.12538118906390361</v>
      </c>
      <c r="G14" s="21">
        <v>5.4740669063903624E-2</v>
      </c>
      <c r="H14" s="21">
        <v>2.3268899999999999E-2</v>
      </c>
      <c r="I14" s="21">
        <v>4.7371620000000003E-2</v>
      </c>
      <c r="J14" s="22">
        <f t="shared" si="1"/>
        <v>9.6386465674236782E-2</v>
      </c>
      <c r="K14" s="22">
        <f t="shared" si="2"/>
        <v>0.13735796035050793</v>
      </c>
      <c r="L14" s="23">
        <f t="shared" si="3"/>
        <v>0.22076912618285666</v>
      </c>
      <c r="M14" s="4"/>
      <c r="N14" t="s">
        <v>265</v>
      </c>
      <c r="O14" s="5">
        <v>0.1403227203552222</v>
      </c>
      <c r="P14" s="71">
        <v>0.26779094000817205</v>
      </c>
    </row>
    <row r="15" spans="1:16" x14ac:dyDescent="0.25">
      <c r="A15" s="17"/>
      <c r="B15" s="55">
        <v>9</v>
      </c>
      <c r="C15" s="19" t="s">
        <v>257</v>
      </c>
      <c r="D15" s="20">
        <v>0.39454499999999998</v>
      </c>
      <c r="E15" s="21">
        <v>0.32454499999999997</v>
      </c>
      <c r="F15" s="21">
        <f t="shared" si="0"/>
        <v>5.880350000037346E-2</v>
      </c>
      <c r="G15" s="21">
        <v>2.941350000037346E-2</v>
      </c>
      <c r="H15" s="21">
        <v>8.9000000000000006E-4</v>
      </c>
      <c r="I15" s="21">
        <v>2.8500000000000001E-2</v>
      </c>
      <c r="J15" s="22">
        <f t="shared" si="1"/>
        <v>9.062995886663934E-2</v>
      </c>
      <c r="K15" s="22">
        <f t="shared" si="2"/>
        <v>9.3372259626164203E-2</v>
      </c>
      <c r="L15" s="23">
        <f t="shared" si="3"/>
        <v>0.18118750866712927</v>
      </c>
      <c r="M15" s="4"/>
      <c r="N15" t="s">
        <v>271</v>
      </c>
      <c r="O15" s="5">
        <v>0.55431608770803342</v>
      </c>
      <c r="P15" s="71">
        <v>0.2479778681626475</v>
      </c>
    </row>
    <row r="16" spans="1:16" x14ac:dyDescent="0.25">
      <c r="A16" s="17"/>
      <c r="B16" s="55">
        <v>12</v>
      </c>
      <c r="C16" s="19" t="s">
        <v>260</v>
      </c>
      <c r="D16" s="20">
        <v>0.60912200000000005</v>
      </c>
      <c r="E16" s="21">
        <v>0.64200400000000002</v>
      </c>
      <c r="F16" s="21">
        <f t="shared" si="0"/>
        <v>0.15518049768047576</v>
      </c>
      <c r="G16" s="21">
        <v>0.10781479768047575</v>
      </c>
      <c r="H16" s="21">
        <v>8.9808000000000006E-3</v>
      </c>
      <c r="I16" s="21">
        <v>3.83849E-2</v>
      </c>
      <c r="J16" s="22">
        <f t="shared" si="1"/>
        <v>0.16793477560961576</v>
      </c>
      <c r="K16" s="22">
        <f t="shared" si="2"/>
        <v>0.18192347349934851</v>
      </c>
      <c r="L16" s="23">
        <f t="shared" si="3"/>
        <v>0.24171266484395074</v>
      </c>
      <c r="M16" s="4"/>
      <c r="N16" t="s">
        <v>260</v>
      </c>
      <c r="O16" s="5">
        <v>0.15518049768047576</v>
      </c>
      <c r="P16" s="71">
        <v>0.24171266484395074</v>
      </c>
    </row>
    <row r="17" spans="1:16" x14ac:dyDescent="0.25">
      <c r="A17" s="17"/>
      <c r="B17" s="55">
        <v>13</v>
      </c>
      <c r="C17" s="19" t="s">
        <v>261</v>
      </c>
      <c r="D17" s="20">
        <v>8.2920000000000008E-2</v>
      </c>
      <c r="E17" s="21">
        <v>8.2920000000000008E-2</v>
      </c>
      <c r="F17" s="21">
        <f t="shared" si="0"/>
        <v>1.8629999831318855E-3</v>
      </c>
      <c r="G17" s="21">
        <v>1.8629999831318855E-3</v>
      </c>
      <c r="H17" s="21">
        <v>0</v>
      </c>
      <c r="I17" s="21">
        <v>0</v>
      </c>
      <c r="J17" s="22">
        <f t="shared" si="1"/>
        <v>2.2467438291508508E-2</v>
      </c>
      <c r="K17" s="22">
        <f t="shared" si="2"/>
        <v>2.2467438291508508E-2</v>
      </c>
      <c r="L17" s="23">
        <f t="shared" si="3"/>
        <v>2.2467438291508508E-2</v>
      </c>
      <c r="M17" s="4"/>
      <c r="N17" t="s">
        <v>267</v>
      </c>
      <c r="O17" s="5">
        <v>5.0125098948676138E-2</v>
      </c>
      <c r="P17" s="71">
        <v>0.23042844181803035</v>
      </c>
    </row>
    <row r="18" spans="1:16" x14ac:dyDescent="0.25">
      <c r="A18" s="17"/>
      <c r="B18" s="55">
        <v>14</v>
      </c>
      <c r="C18" s="19" t="s">
        <v>262</v>
      </c>
      <c r="D18" s="20">
        <v>0.20759100000000003</v>
      </c>
      <c r="E18" s="21">
        <v>0.244698</v>
      </c>
      <c r="F18" s="21">
        <f t="shared" si="0"/>
        <v>5.2203720428490863E-2</v>
      </c>
      <c r="G18" s="21">
        <v>2.9229310428490862E-2</v>
      </c>
      <c r="H18" s="21">
        <v>1.0232550000000002E-2</v>
      </c>
      <c r="I18" s="21">
        <v>1.2741860000000001E-2</v>
      </c>
      <c r="J18" s="22">
        <f t="shared" si="1"/>
        <v>0.11945054895622711</v>
      </c>
      <c r="K18" s="22">
        <f t="shared" si="2"/>
        <v>0.16126760508255425</v>
      </c>
      <c r="L18" s="23">
        <f t="shared" si="3"/>
        <v>0.21333938335618136</v>
      </c>
      <c r="M18" s="4"/>
      <c r="N18" t="s">
        <v>269</v>
      </c>
      <c r="O18" s="5">
        <v>0.1483933805409636</v>
      </c>
      <c r="P18" s="71">
        <v>0.22357626571953426</v>
      </c>
    </row>
    <row r="19" spans="1:16" x14ac:dyDescent="0.25">
      <c r="A19" s="17"/>
      <c r="B19" s="55">
        <v>15</v>
      </c>
      <c r="C19" s="19" t="s">
        <v>263</v>
      </c>
      <c r="D19" s="20">
        <v>4.4649390000000011</v>
      </c>
      <c r="E19" s="21">
        <v>4.4925049999999995</v>
      </c>
      <c r="F19" s="21">
        <f t="shared" si="0"/>
        <v>1.2286225195881249</v>
      </c>
      <c r="G19" s="21">
        <v>0.6869597295881249</v>
      </c>
      <c r="H19" s="21">
        <v>0.29593287000000001</v>
      </c>
      <c r="I19" s="21">
        <v>0.24572991999999999</v>
      </c>
      <c r="J19" s="22">
        <f t="shared" si="1"/>
        <v>0.15291240178655893</v>
      </c>
      <c r="K19" s="22">
        <f t="shared" si="2"/>
        <v>0.21878497621886342</v>
      </c>
      <c r="L19" s="23">
        <f t="shared" si="3"/>
        <v>0.27348272725086004</v>
      </c>
      <c r="M19" s="4"/>
      <c r="N19" t="s">
        <v>256</v>
      </c>
      <c r="O19" s="5">
        <v>0.12538118906390361</v>
      </c>
      <c r="P19" s="71">
        <v>0.22076912618285666</v>
      </c>
    </row>
    <row r="20" spans="1:16" x14ac:dyDescent="0.25">
      <c r="A20" s="17"/>
      <c r="B20" s="55">
        <v>16</v>
      </c>
      <c r="C20" s="19" t="s">
        <v>264</v>
      </c>
      <c r="D20" s="20">
        <v>0.89761000000000002</v>
      </c>
      <c r="E20" s="21">
        <v>0.9194340000000002</v>
      </c>
      <c r="F20" s="21">
        <f t="shared" si="0"/>
        <v>0.19999047071863157</v>
      </c>
      <c r="G20" s="21">
        <v>0.12325649071863154</v>
      </c>
      <c r="H20" s="21">
        <v>3.9526620000000005E-2</v>
      </c>
      <c r="I20" s="21">
        <v>3.7207360000000009E-2</v>
      </c>
      <c r="J20" s="22">
        <f t="shared" si="1"/>
        <v>0.13405692058226204</v>
      </c>
      <c r="K20" s="22">
        <f t="shared" si="2"/>
        <v>0.17704708627115326</v>
      </c>
      <c r="L20" s="23">
        <f t="shared" si="3"/>
        <v>0.21751476529977304</v>
      </c>
      <c r="M20" s="4"/>
      <c r="N20" t="s">
        <v>264</v>
      </c>
      <c r="O20" s="5">
        <v>0.19999047071863157</v>
      </c>
      <c r="P20" s="71">
        <v>0.21751476529977304</v>
      </c>
    </row>
    <row r="21" spans="1:16" x14ac:dyDescent="0.25">
      <c r="A21" s="17"/>
      <c r="B21" s="55">
        <v>17</v>
      </c>
      <c r="C21" s="19" t="s">
        <v>265</v>
      </c>
      <c r="D21" s="20">
        <v>0.4540010000000001</v>
      </c>
      <c r="E21" s="21">
        <v>0.52400100000000016</v>
      </c>
      <c r="F21" s="21">
        <f t="shared" si="0"/>
        <v>0.1403227203552222</v>
      </c>
      <c r="G21" s="21">
        <v>8.0708420355222188E-2</v>
      </c>
      <c r="H21" s="21">
        <v>2.2239549999999997E-2</v>
      </c>
      <c r="I21" s="21">
        <v>3.7374749999999998E-2</v>
      </c>
      <c r="J21" s="22">
        <f t="shared" si="1"/>
        <v>0.15402340903017772</v>
      </c>
      <c r="K21" s="22">
        <f t="shared" si="2"/>
        <v>0.19646521734733741</v>
      </c>
      <c r="L21" s="23">
        <f t="shared" si="3"/>
        <v>0.26779094000817205</v>
      </c>
      <c r="M21" s="4"/>
      <c r="N21" t="s">
        <v>262</v>
      </c>
      <c r="O21" s="5">
        <v>5.2203720428490863E-2</v>
      </c>
      <c r="P21" s="71">
        <v>0.21333938335618136</v>
      </c>
    </row>
    <row r="22" spans="1:16" x14ac:dyDescent="0.25">
      <c r="A22" s="17"/>
      <c r="B22" s="55">
        <v>19</v>
      </c>
      <c r="C22" s="19" t="s">
        <v>267</v>
      </c>
      <c r="D22" s="20">
        <v>0.21752999999999997</v>
      </c>
      <c r="E22" s="21">
        <v>0.21752999999999997</v>
      </c>
      <c r="F22" s="21">
        <f t="shared" si="0"/>
        <v>5.0125098948676138E-2</v>
      </c>
      <c r="G22" s="21">
        <v>4.8732098948676139E-2</v>
      </c>
      <c r="H22" s="21">
        <v>-3.5300000000000002E-4</v>
      </c>
      <c r="I22" s="21">
        <v>1.7459999999999999E-3</v>
      </c>
      <c r="J22" s="22">
        <f t="shared" si="1"/>
        <v>0.22402472738783683</v>
      </c>
      <c r="K22" s="22">
        <f t="shared" si="2"/>
        <v>0.22240196271170021</v>
      </c>
      <c r="L22" s="23">
        <f t="shared" si="3"/>
        <v>0.23042844181803035</v>
      </c>
      <c r="M22" s="4"/>
      <c r="N22" t="s">
        <v>255</v>
      </c>
      <c r="O22" s="5">
        <v>1.8351087771716577</v>
      </c>
      <c r="P22" s="71">
        <v>0.21065850207743556</v>
      </c>
    </row>
    <row r="23" spans="1:16" x14ac:dyDescent="0.25">
      <c r="A23" s="17"/>
      <c r="B23" s="55">
        <v>20</v>
      </c>
      <c r="C23" s="19" t="s">
        <v>268</v>
      </c>
      <c r="D23" s="20">
        <v>2.3114709999999992</v>
      </c>
      <c r="E23" s="21">
        <v>2.7388839999999997</v>
      </c>
      <c r="F23" s="21">
        <f t="shared" si="0"/>
        <v>0.83838406702930501</v>
      </c>
      <c r="G23" s="21">
        <v>0.46955060702930496</v>
      </c>
      <c r="H23" s="21">
        <v>0.16090404000000003</v>
      </c>
      <c r="I23" s="21">
        <v>0.20792942000000003</v>
      </c>
      <c r="J23" s="22">
        <f t="shared" si="1"/>
        <v>0.17143866152392909</v>
      </c>
      <c r="K23" s="22">
        <f t="shared" si="2"/>
        <v>0.23018669174353681</v>
      </c>
      <c r="L23" s="23">
        <f t="shared" si="3"/>
        <v>0.30610426254974843</v>
      </c>
      <c r="M23" s="4"/>
      <c r="N23" t="s">
        <v>257</v>
      </c>
      <c r="O23" s="5">
        <v>5.880350000037346E-2</v>
      </c>
      <c r="P23" s="71">
        <v>0.18118750866712927</v>
      </c>
    </row>
    <row r="24" spans="1:16" x14ac:dyDescent="0.25">
      <c r="A24" s="17"/>
      <c r="B24" s="55">
        <v>21</v>
      </c>
      <c r="C24" s="19" t="s">
        <v>269</v>
      </c>
      <c r="D24" s="20">
        <v>0.66367600000000004</v>
      </c>
      <c r="E24" s="21">
        <v>0.66372600000000004</v>
      </c>
      <c r="F24" s="21">
        <f t="shared" si="0"/>
        <v>0.1483933805409636</v>
      </c>
      <c r="G24" s="21">
        <v>6.1118240540963598E-2</v>
      </c>
      <c r="H24" s="21">
        <v>2.9963299999999998E-2</v>
      </c>
      <c r="I24" s="21">
        <v>5.7311839999999996E-2</v>
      </c>
      <c r="J24" s="22">
        <f t="shared" si="1"/>
        <v>9.2083541312173389E-2</v>
      </c>
      <c r="K24" s="22">
        <f t="shared" si="2"/>
        <v>0.13722762185143206</v>
      </c>
      <c r="L24" s="23">
        <f t="shared" si="3"/>
        <v>0.22357626571953426</v>
      </c>
      <c r="M24" s="4"/>
      <c r="N24" t="s">
        <v>252</v>
      </c>
      <c r="O24" s="5">
        <v>1.6000000287021976E-3</v>
      </c>
      <c r="P24" s="71">
        <v>4.7458030156676677E-2</v>
      </c>
    </row>
    <row r="25" spans="1:16" x14ac:dyDescent="0.25">
      <c r="A25" s="17"/>
      <c r="B25" s="55">
        <v>22</v>
      </c>
      <c r="C25" s="19" t="s">
        <v>270</v>
      </c>
      <c r="D25" s="20">
        <v>0.45161000000000007</v>
      </c>
      <c r="E25" s="21">
        <v>0.45166000000000006</v>
      </c>
      <c r="F25" s="21">
        <f t="shared" si="0"/>
        <v>0.18553593916241706</v>
      </c>
      <c r="G25" s="21">
        <v>3.8337419162417063E-2</v>
      </c>
      <c r="H25" s="21">
        <v>6.1893650000000001E-2</v>
      </c>
      <c r="I25" s="21">
        <v>8.5304869999999991E-2</v>
      </c>
      <c r="J25" s="22">
        <f t="shared" si="1"/>
        <v>8.4881147682807995E-2</v>
      </c>
      <c r="K25" s="22">
        <f t="shared" si="2"/>
        <v>0.22191708179253652</v>
      </c>
      <c r="L25" s="23">
        <f t="shared" si="3"/>
        <v>0.41078674038528323</v>
      </c>
      <c r="M25" s="4"/>
      <c r="N25" t="s">
        <v>261</v>
      </c>
      <c r="O25" s="5">
        <v>1.8629999831318855E-3</v>
      </c>
      <c r="P25" s="71">
        <v>2.2467438291508508E-2</v>
      </c>
    </row>
    <row r="26" spans="1:16" x14ac:dyDescent="0.25">
      <c r="A26" s="17"/>
      <c r="B26" s="55">
        <v>23</v>
      </c>
      <c r="C26" s="19" t="s">
        <v>271</v>
      </c>
      <c r="D26" s="20">
        <v>1.9053450000000001</v>
      </c>
      <c r="E26" s="21">
        <v>2.2353450000000006</v>
      </c>
      <c r="F26" s="21">
        <f t="shared" si="0"/>
        <v>0.55431608770803342</v>
      </c>
      <c r="G26" s="21">
        <v>0.33382660770803341</v>
      </c>
      <c r="H26" s="21">
        <v>0.12918912999999999</v>
      </c>
      <c r="I26" s="21">
        <v>9.1300350000000002E-2</v>
      </c>
      <c r="J26" s="22">
        <f t="shared" si="1"/>
        <v>0.14934008294381104</v>
      </c>
      <c r="K26" s="22">
        <f t="shared" si="2"/>
        <v>0.20713390447918925</v>
      </c>
      <c r="L26" s="23">
        <f t="shared" si="3"/>
        <v>0.2479778681626475</v>
      </c>
      <c r="M26" s="4"/>
      <c r="N26" t="s">
        <v>249</v>
      </c>
      <c r="O26" s="5">
        <v>0</v>
      </c>
      <c r="P26" s="71">
        <v>0</v>
      </c>
    </row>
    <row r="27" spans="1:16" ht="15.75" thickBot="1" x14ac:dyDescent="0.3">
      <c r="A27" s="24"/>
      <c r="B27" s="56">
        <v>25</v>
      </c>
      <c r="C27" s="26" t="s">
        <v>273</v>
      </c>
      <c r="D27" s="27">
        <v>4.1140000000000003E-2</v>
      </c>
      <c r="E27" s="28">
        <v>4.1140000000000003E-2</v>
      </c>
      <c r="F27" s="28">
        <f t="shared" si="0"/>
        <v>0</v>
      </c>
      <c r="G27" s="28">
        <v>0</v>
      </c>
      <c r="H27" s="28">
        <v>0</v>
      </c>
      <c r="I27" s="28">
        <v>0</v>
      </c>
      <c r="J27" s="29">
        <f t="shared" si="1"/>
        <v>0</v>
      </c>
      <c r="K27" s="29">
        <f t="shared" si="2"/>
        <v>0</v>
      </c>
      <c r="L27" s="30">
        <f t="shared" si="3"/>
        <v>0</v>
      </c>
      <c r="M27" s="4"/>
      <c r="N27" t="s">
        <v>273</v>
      </c>
      <c r="O27" s="5">
        <v>0</v>
      </c>
      <c r="P27" s="71">
        <v>0</v>
      </c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1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 x14ac:dyDescent="0.25">
      <c r="A1" s="50">
        <v>94</v>
      </c>
      <c r="B1" s="49" t="s">
        <v>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1485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24.960894999999997</v>
      </c>
      <c r="E6" s="14">
        <v>25.875191999999991</v>
      </c>
      <c r="F6" s="14">
        <v>6.4268377332143052</v>
      </c>
      <c r="G6" s="14">
        <v>3.4263370632143051</v>
      </c>
      <c r="H6" s="14">
        <v>1.3511959299999998</v>
      </c>
      <c r="I6" s="14">
        <v>1.6493047400000003</v>
      </c>
      <c r="J6" s="15">
        <v>0.13241784112034052</v>
      </c>
      <c r="K6" s="15">
        <v>0.18463758619508239</v>
      </c>
      <c r="L6" s="16">
        <v>0.24837835921040921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23.632863999999998</v>
      </c>
      <c r="E7" s="38">
        <f ca="1">SUM(E8:OFFSET(E6,MATCH("PROYECTOS",$A$8:$A$50,0),0))</f>
        <v>24.056040999999997</v>
      </c>
      <c r="F7" s="38">
        <f ca="1">SUM(F8:OFFSET(F6,MATCH("PROYECTOS",$A$8:$A$50,0),0))</f>
        <v>6.0631054834024614</v>
      </c>
      <c r="G7" s="38">
        <f ca="1">SUM(G8:OFFSET(G6,MATCH("PROYECTOS",$A$8:$A$50,0),0))</f>
        <v>3.1986816734024615</v>
      </c>
      <c r="H7" s="38">
        <f ca="1">SUM(H8:OFFSET(H6,MATCH("PROYECTOS",$A$8:$A$50,0),0))</f>
        <v>1.2821867199999999</v>
      </c>
      <c r="I7" s="38">
        <f ca="1">SUM(I8:OFFSET(I6,MATCH("PROYECTOS",$A$8:$A$50,0),0))</f>
        <v>1.58223709</v>
      </c>
      <c r="J7" s="39">
        <f ca="1">IFERROR(G7/E7,0)</f>
        <v>0.13296791743090486</v>
      </c>
      <c r="K7" s="39">
        <f ca="1">IFERROR(SUM(G7,H7)/E7,0)</f>
        <v>0.18626790640249002</v>
      </c>
      <c r="L7" s="40">
        <f ca="1">IFERROR(SUM(G7,H7,I7)/E7,0)</f>
        <v>0.25204086921045993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3.8919179999999995</v>
      </c>
      <c r="E8" s="21">
        <v>3.9407839999999998</v>
      </c>
      <c r="F8" s="21">
        <f t="shared" ref="F8:F11" si="0">SUM(G8,H8,I8)</f>
        <v>1.3983069235325971</v>
      </c>
      <c r="G8" s="21">
        <v>0.79859045353259717</v>
      </c>
      <c r="H8" s="21">
        <v>0.30630819000000004</v>
      </c>
      <c r="I8" s="21">
        <v>0.29340828000000002</v>
      </c>
      <c r="J8" s="22">
        <f t="shared" ref="J8:J12" si="1">IFERROR(G8/E8,0)</f>
        <v>0.20264760858057615</v>
      </c>
      <c r="K8" s="22">
        <f t="shared" ref="K8:K12" si="2">IFERROR(SUM(G8,H8)/E8,0)</f>
        <v>0.2803753373776886</v>
      </c>
      <c r="L8" s="23">
        <f t="shared" ref="L8:L12" si="3">IFERROR(SUM(G8,H8,I8)/E8,0)</f>
        <v>0.35482962870652063</v>
      </c>
      <c r="M8" s="4"/>
    </row>
    <row r="9" spans="1:13" ht="38.25" x14ac:dyDescent="0.25">
      <c r="A9" s="17"/>
      <c r="B9" s="19">
        <v>3000538</v>
      </c>
      <c r="C9" s="19" t="s">
        <v>1487</v>
      </c>
      <c r="D9" s="20">
        <v>5.3841750000000008</v>
      </c>
      <c r="E9" s="21">
        <v>8.9473889999999994</v>
      </c>
      <c r="F9" s="21">
        <f t="shared" si="0"/>
        <v>1.9032335180874953</v>
      </c>
      <c r="G9" s="21">
        <v>0.85239462808749522</v>
      </c>
      <c r="H9" s="21">
        <v>0.43449215000000008</v>
      </c>
      <c r="I9" s="21">
        <v>0.61634673999999989</v>
      </c>
      <c r="J9" s="22">
        <f t="shared" si="1"/>
        <v>9.5267415788840223E-2</v>
      </c>
      <c r="K9" s="22">
        <f t="shared" si="2"/>
        <v>0.14382819145199738</v>
      </c>
      <c r="L9" s="23">
        <f t="shared" si="3"/>
        <v>0.21271384513264097</v>
      </c>
      <c r="M9" s="4"/>
    </row>
    <row r="10" spans="1:13" ht="51" x14ac:dyDescent="0.25">
      <c r="A10" s="17"/>
      <c r="B10" s="19">
        <v>3000539</v>
      </c>
      <c r="C10" s="19" t="s">
        <v>1488</v>
      </c>
      <c r="D10" s="20">
        <v>13.139771000000001</v>
      </c>
      <c r="E10" s="21">
        <v>9.5096609999999995</v>
      </c>
      <c r="F10" s="21">
        <f t="shared" si="0"/>
        <v>2.3220639205357188</v>
      </c>
      <c r="G10" s="21">
        <v>1.3317208705357189</v>
      </c>
      <c r="H10" s="21">
        <v>0.42599565</v>
      </c>
      <c r="I10" s="21">
        <v>0.56434739999999983</v>
      </c>
      <c r="J10" s="22">
        <f t="shared" si="1"/>
        <v>0.14003873224668251</v>
      </c>
      <c r="K10" s="22">
        <f t="shared" si="2"/>
        <v>0.18483482434712645</v>
      </c>
      <c r="L10" s="23">
        <f t="shared" si="3"/>
        <v>0.24417946344624891</v>
      </c>
      <c r="M10" s="4"/>
    </row>
    <row r="11" spans="1:13" ht="38.25" x14ac:dyDescent="0.25">
      <c r="A11" s="17"/>
      <c r="B11" s="19">
        <v>3000540</v>
      </c>
      <c r="C11" s="19" t="s">
        <v>1489</v>
      </c>
      <c r="D11" s="20">
        <v>1.2170000000000001</v>
      </c>
      <c r="E11" s="21">
        <v>1.658207</v>
      </c>
      <c r="F11" s="21">
        <f t="shared" si="0"/>
        <v>0.43950112124665019</v>
      </c>
      <c r="G11" s="21">
        <v>0.21597572124665021</v>
      </c>
      <c r="H11" s="21">
        <v>0.11539073</v>
      </c>
      <c r="I11" s="21">
        <v>0.10813466999999999</v>
      </c>
      <c r="J11" s="22">
        <f t="shared" si="1"/>
        <v>0.13024653812621115</v>
      </c>
      <c r="K11" s="22">
        <f t="shared" si="2"/>
        <v>0.19983418912515158</v>
      </c>
      <c r="L11" s="23">
        <f t="shared" si="3"/>
        <v>0.26504599320027605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1.3280309999999993</v>
      </c>
      <c r="E12" s="45">
        <f t="shared" ref="E12:I12" ca="1" si="4">OFFSET(E12,-MATCH("PROYECTOS",$A$8:$A$50,0)-1,0)-(OFFSET(E12,-MATCH("PROYECTOS",$A$8:$A$50,0),0))</f>
        <v>1.8191509999999944</v>
      </c>
      <c r="F12" s="45">
        <f t="shared" ca="1" si="4"/>
        <v>0.36373224981184382</v>
      </c>
      <c r="G12" s="45">
        <f t="shared" ca="1" si="4"/>
        <v>0.22765538981184363</v>
      </c>
      <c r="H12" s="45">
        <f t="shared" ca="1" si="4"/>
        <v>6.9009209999999932E-2</v>
      </c>
      <c r="I12" s="45">
        <f t="shared" ca="1" si="4"/>
        <v>6.7067650000000256E-2</v>
      </c>
      <c r="J12" s="46">
        <f t="shared" ca="1" si="1"/>
        <v>0.12514375651710294</v>
      </c>
      <c r="K12" s="46">
        <f t="shared" ca="1" si="2"/>
        <v>0.16307860084833226</v>
      </c>
      <c r="L12" s="47">
        <f t="shared" ca="1" si="3"/>
        <v>0.19994615609800667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1503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ht="38.25" x14ac:dyDescent="0.25">
      <c r="A18" s="17"/>
      <c r="B18" s="19">
        <v>3000538</v>
      </c>
      <c r="C18" s="19" t="s">
        <v>1487</v>
      </c>
      <c r="D18" s="23">
        <v>0.21271384513264097</v>
      </c>
    </row>
    <row r="19" spans="1:4" ht="51" x14ac:dyDescent="0.25">
      <c r="A19" s="17"/>
      <c r="B19" s="19">
        <v>3000539</v>
      </c>
      <c r="C19" s="19" t="s">
        <v>1488</v>
      </c>
      <c r="D19" s="23">
        <v>0.24417946344624891</v>
      </c>
    </row>
    <row r="20" spans="1:4" ht="39" thickBot="1" x14ac:dyDescent="0.3">
      <c r="A20" s="24"/>
      <c r="B20" s="26">
        <v>3000540</v>
      </c>
      <c r="C20" s="26" t="s">
        <v>1489</v>
      </c>
      <c r="D20" s="30">
        <v>0.26504599320027605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N9" sqref="N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94</v>
      </c>
      <c r="B1" s="49" t="s">
        <v>58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1486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24.960894999999997</v>
      </c>
      <c r="I6" s="14">
        <v>25.875191999999991</v>
      </c>
      <c r="J6" s="14">
        <v>6.4268377332143052</v>
      </c>
      <c r="K6" s="14">
        <v>3.4263370632143051</v>
      </c>
      <c r="L6" s="14">
        <v>1.3511959299999998</v>
      </c>
      <c r="M6" s="14">
        <v>1.6493047400000003</v>
      </c>
      <c r="N6" s="15">
        <v>0.13241784112034052</v>
      </c>
      <c r="O6" s="15">
        <v>0.18463758619508239</v>
      </c>
      <c r="P6" s="16">
        <v>0.24837835921040921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SUM(H8:OFFSET(H6,MATCH("PROYECTOS",$A$8:$A$27,0),0))</f>
        <v>23.632863999999998</v>
      </c>
      <c r="I7" s="37">
        <f ca="1">SUM(I8:OFFSET(I6,MATCH("PROYECTOS",$A$8:$A$27,0),0))</f>
        <v>24.056041</v>
      </c>
      <c r="J7" s="37">
        <f ca="1">SUM(J8:OFFSET(J6,MATCH("PROYECTOS",$A$8:$A$27,0),0))</f>
        <v>6.0631054834024614</v>
      </c>
      <c r="K7" s="38">
        <f ca="1">SUM(K8:OFFSET(K6,MATCH("PROYECTOS",$A$8:$A$27,0),0))</f>
        <v>3.1986816734024615</v>
      </c>
      <c r="L7" s="38">
        <f ca="1">SUM(L8:OFFSET(L6,MATCH("PROYECTOS",$A$8:$A$27,0),0))</f>
        <v>1.2821867199999999</v>
      </c>
      <c r="M7" s="38">
        <f ca="1">SUM(M8:OFFSET(M6,MATCH("PROYECTOS",$A$8:$A$27,0),0))</f>
        <v>1.5822370900000005</v>
      </c>
      <c r="N7" s="39">
        <f ca="1">IFERROR(K7/I7,0)</f>
        <v>0.13296791743090483</v>
      </c>
      <c r="O7" s="39">
        <f ca="1">IFERROR(SUM(K7,L7)/I7,0)</f>
        <v>0.18626790640249</v>
      </c>
      <c r="P7" s="40">
        <f ca="1">IFERROR(SUM(K7,L7,M7)/I7,0)</f>
        <v>0.25204086921045993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3.7710179999999993</v>
      </c>
      <c r="I8" s="21">
        <v>3.8198839999999996</v>
      </c>
      <c r="J8" s="21">
        <f t="shared" ref="J8:J17" si="0">SUM(K8,L8,M8)</f>
        <v>1.3713569235325973</v>
      </c>
      <c r="K8" s="21">
        <v>0.79859045353259717</v>
      </c>
      <c r="L8" s="21">
        <v>0.29090819000000001</v>
      </c>
      <c r="M8" s="21">
        <v>0.28185828000000002</v>
      </c>
      <c r="N8" s="22">
        <f t="shared" ref="N8:N18" si="1">IFERROR(K8/I8,0)</f>
        <v>0.20906144101040691</v>
      </c>
      <c r="O8" s="22">
        <f t="shared" ref="O8:O18" si="2">IFERROR(SUM(K8,L8)/I8,0)</f>
        <v>0.28521773004955059</v>
      </c>
      <c r="P8" s="23">
        <f t="shared" ref="P8:P18" si="3">IFERROR(SUM(K8,L8,M8)/I8,0)</f>
        <v>0.35900486075823179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5002853</v>
      </c>
      <c r="C9" s="19" t="s">
        <v>1490</v>
      </c>
      <c r="D9" s="68">
        <v>3000538</v>
      </c>
      <c r="E9" s="19" t="s">
        <v>1487</v>
      </c>
      <c r="F9" s="69">
        <v>36</v>
      </c>
      <c r="G9" s="19" t="s">
        <v>533</v>
      </c>
      <c r="H9" s="20">
        <v>0.32706000000000002</v>
      </c>
      <c r="I9" s="21">
        <v>0.32706000000000002</v>
      </c>
      <c r="J9" s="21">
        <f t="shared" si="0"/>
        <v>0.13107999927043915</v>
      </c>
      <c r="K9" s="21">
        <v>6.5889999270439148E-2</v>
      </c>
      <c r="L9" s="21">
        <v>4.564E-2</v>
      </c>
      <c r="M9" s="21">
        <v>1.9549999999999998E-2</v>
      </c>
      <c r="N9" s="22">
        <f t="shared" si="1"/>
        <v>0.20146150330348911</v>
      </c>
      <c r="O9" s="22">
        <f t="shared" si="2"/>
        <v>0.34100776392845089</v>
      </c>
      <c r="P9" s="23">
        <f t="shared" si="3"/>
        <v>0.40078272876670684</v>
      </c>
      <c r="Q9" s="70">
        <v>0</v>
      </c>
      <c r="R9" s="21">
        <v>0</v>
      </c>
      <c r="S9" s="23">
        <f t="shared" ref="S9:S17" si="4">IFERROR(R9/Q9,0)</f>
        <v>0</v>
      </c>
    </row>
    <row r="10" spans="1:19" ht="38.25" x14ac:dyDescent="0.25">
      <c r="A10" s="17"/>
      <c r="B10" s="19">
        <v>5002857</v>
      </c>
      <c r="C10" s="19" t="s">
        <v>1491</v>
      </c>
      <c r="D10" s="68">
        <v>3000538</v>
      </c>
      <c r="E10" s="19" t="s">
        <v>1487</v>
      </c>
      <c r="F10" s="69">
        <v>24</v>
      </c>
      <c r="G10" s="19" t="s">
        <v>1499</v>
      </c>
      <c r="H10" s="20">
        <v>4.4028769999999993</v>
      </c>
      <c r="I10" s="21">
        <v>4.4471879999999988</v>
      </c>
      <c r="J10" s="21">
        <f t="shared" si="0"/>
        <v>1.1502099495377747</v>
      </c>
      <c r="K10" s="21">
        <v>0.55476620953777456</v>
      </c>
      <c r="L10" s="21">
        <v>0.2246264</v>
      </c>
      <c r="M10" s="21">
        <v>0.37081734000000005</v>
      </c>
      <c r="N10" s="22">
        <f t="shared" si="1"/>
        <v>0.12474539181563152</v>
      </c>
      <c r="O10" s="22">
        <f t="shared" si="2"/>
        <v>0.17525515214058293</v>
      </c>
      <c r="P10" s="23">
        <f t="shared" si="3"/>
        <v>0.25863758166683642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5002859</v>
      </c>
      <c r="C11" s="19" t="s">
        <v>1492</v>
      </c>
      <c r="D11" s="68">
        <v>3000539</v>
      </c>
      <c r="E11" s="19" t="s">
        <v>1488</v>
      </c>
      <c r="F11" s="69">
        <v>71</v>
      </c>
      <c r="G11" s="19" t="s">
        <v>1500</v>
      </c>
      <c r="H11" s="20">
        <v>7.625261000000001</v>
      </c>
      <c r="I11" s="21">
        <v>6.1836329999999995</v>
      </c>
      <c r="J11" s="21">
        <f t="shared" si="0"/>
        <v>1.5734530243024163</v>
      </c>
      <c r="K11" s="21">
        <v>0.83272953430241614</v>
      </c>
      <c r="L11" s="21">
        <v>0.34458889000000004</v>
      </c>
      <c r="M11" s="21">
        <v>0.3961346</v>
      </c>
      <c r="N11" s="22">
        <f t="shared" si="1"/>
        <v>0.13466671361356927</v>
      </c>
      <c r="O11" s="22">
        <f t="shared" si="2"/>
        <v>0.19039267438776142</v>
      </c>
      <c r="P11" s="23">
        <f t="shared" si="3"/>
        <v>0.25445446460073173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5004195</v>
      </c>
      <c r="C12" s="19" t="s">
        <v>1493</v>
      </c>
      <c r="D12" s="68">
        <v>3000001</v>
      </c>
      <c r="E12" s="19" t="s">
        <v>275</v>
      </c>
      <c r="F12" s="69">
        <v>60</v>
      </c>
      <c r="G12" s="19" t="s">
        <v>309</v>
      </c>
      <c r="H12" s="20">
        <v>0.12090000000000001</v>
      </c>
      <c r="I12" s="21">
        <v>0.12090000000000001</v>
      </c>
      <c r="J12" s="21">
        <f t="shared" si="0"/>
        <v>2.6950000000000002E-2</v>
      </c>
      <c r="K12" s="21">
        <v>0</v>
      </c>
      <c r="L12" s="21">
        <v>1.54E-2</v>
      </c>
      <c r="M12" s="21">
        <v>1.155E-2</v>
      </c>
      <c r="N12" s="22">
        <f t="shared" si="1"/>
        <v>0</v>
      </c>
      <c r="O12" s="22">
        <f t="shared" si="2"/>
        <v>0.12737799834574029</v>
      </c>
      <c r="P12" s="23">
        <f t="shared" si="3"/>
        <v>0.22291149710504549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5005072</v>
      </c>
      <c r="C13" s="19" t="s">
        <v>1494</v>
      </c>
      <c r="D13" s="68">
        <v>3000538</v>
      </c>
      <c r="E13" s="19" t="s">
        <v>1487</v>
      </c>
      <c r="F13" s="69">
        <v>201</v>
      </c>
      <c r="G13" s="19" t="s">
        <v>625</v>
      </c>
      <c r="H13" s="20">
        <v>0.14800000000000002</v>
      </c>
      <c r="I13" s="21">
        <v>3.2919029999999996</v>
      </c>
      <c r="J13" s="21">
        <f t="shared" si="0"/>
        <v>0.44783313870566327</v>
      </c>
      <c r="K13" s="21">
        <v>0.14294247870566323</v>
      </c>
      <c r="L13" s="21">
        <v>0.11905370000000001</v>
      </c>
      <c r="M13" s="21">
        <v>0.18583696</v>
      </c>
      <c r="N13" s="22">
        <f t="shared" si="1"/>
        <v>4.3422445529428796E-2</v>
      </c>
      <c r="O13" s="22">
        <f t="shared" si="2"/>
        <v>7.9588061587982178E-2</v>
      </c>
      <c r="P13" s="23">
        <f t="shared" si="3"/>
        <v>0.13604080639850669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5005073</v>
      </c>
      <c r="C14" s="19" t="s">
        <v>1495</v>
      </c>
      <c r="D14" s="68">
        <v>3000538</v>
      </c>
      <c r="E14" s="19" t="s">
        <v>1487</v>
      </c>
      <c r="F14" s="69">
        <v>584</v>
      </c>
      <c r="G14" s="19" t="s">
        <v>1501</v>
      </c>
      <c r="H14" s="20">
        <v>0.50623799999999997</v>
      </c>
      <c r="I14" s="21">
        <v>0.88123800000000008</v>
      </c>
      <c r="J14" s="21">
        <f t="shared" si="0"/>
        <v>0.1741104305736183</v>
      </c>
      <c r="K14" s="21">
        <v>8.8795940573618282E-2</v>
      </c>
      <c r="L14" s="21">
        <v>4.5172050000000005E-2</v>
      </c>
      <c r="M14" s="21">
        <v>4.0142440000000001E-2</v>
      </c>
      <c r="N14" s="22">
        <f t="shared" si="1"/>
        <v>0.10076272309366853</v>
      </c>
      <c r="O14" s="22">
        <f t="shared" si="2"/>
        <v>0.15202248492872333</v>
      </c>
      <c r="P14" s="23">
        <f t="shared" si="3"/>
        <v>0.19757481018024448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5005074</v>
      </c>
      <c r="C15" s="19" t="s">
        <v>1496</v>
      </c>
      <c r="D15" s="68">
        <v>3000539</v>
      </c>
      <c r="E15" s="19" t="s">
        <v>1488</v>
      </c>
      <c r="F15" s="69">
        <v>535</v>
      </c>
      <c r="G15" s="19" t="s">
        <v>772</v>
      </c>
      <c r="H15" s="20">
        <v>5.5145100000000005</v>
      </c>
      <c r="I15" s="21">
        <v>3.326028</v>
      </c>
      <c r="J15" s="21">
        <f t="shared" si="0"/>
        <v>0.74861089623330268</v>
      </c>
      <c r="K15" s="21">
        <v>0.49899133623330272</v>
      </c>
      <c r="L15" s="21">
        <v>8.1406760000000009E-2</v>
      </c>
      <c r="M15" s="21">
        <v>0.1682128</v>
      </c>
      <c r="N15" s="22">
        <f t="shared" si="1"/>
        <v>0.15002619828615477</v>
      </c>
      <c r="O15" s="22">
        <f t="shared" si="2"/>
        <v>0.1745018671620632</v>
      </c>
      <c r="P15" s="23">
        <f t="shared" si="3"/>
        <v>0.22507654662958421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5005075</v>
      </c>
      <c r="C16" s="19" t="s">
        <v>1497</v>
      </c>
      <c r="D16" s="68">
        <v>3000540</v>
      </c>
      <c r="E16" s="19" t="s">
        <v>1489</v>
      </c>
      <c r="F16" s="69">
        <v>36</v>
      </c>
      <c r="G16" s="19" t="s">
        <v>533</v>
      </c>
      <c r="H16" s="20">
        <v>0.81</v>
      </c>
      <c r="I16" s="21">
        <v>0.82499999999999996</v>
      </c>
      <c r="J16" s="21">
        <f t="shared" si="0"/>
        <v>0.14114829854556621</v>
      </c>
      <c r="K16" s="21">
        <v>6.9571098545566201E-2</v>
      </c>
      <c r="L16" s="21">
        <v>2.1075209999999997E-2</v>
      </c>
      <c r="M16" s="21">
        <v>5.0501990000000004E-2</v>
      </c>
      <c r="N16" s="22">
        <f t="shared" si="1"/>
        <v>8.4328604297656012E-2</v>
      </c>
      <c r="O16" s="22">
        <f t="shared" si="2"/>
        <v>0.1098743133885651</v>
      </c>
      <c r="P16" s="23">
        <f t="shared" si="3"/>
        <v>0.17108884672189845</v>
      </c>
      <c r="Q16" s="70">
        <v>0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5005076</v>
      </c>
      <c r="C17" s="19" t="s">
        <v>1498</v>
      </c>
      <c r="D17" s="68">
        <v>3000540</v>
      </c>
      <c r="E17" s="19" t="s">
        <v>1489</v>
      </c>
      <c r="F17" s="69">
        <v>201</v>
      </c>
      <c r="G17" s="19" t="s">
        <v>625</v>
      </c>
      <c r="H17" s="20">
        <v>0.40700000000000003</v>
      </c>
      <c r="I17" s="21">
        <v>0.83320699999999992</v>
      </c>
      <c r="J17" s="21">
        <f t="shared" si="0"/>
        <v>0.29835282270108399</v>
      </c>
      <c r="K17" s="21">
        <v>0.14640462270108401</v>
      </c>
      <c r="L17" s="21">
        <v>9.431552E-2</v>
      </c>
      <c r="M17" s="21">
        <v>5.7632679999999992E-2</v>
      </c>
      <c r="N17" s="22">
        <f t="shared" si="1"/>
        <v>0.17571218520857845</v>
      </c>
      <c r="O17" s="22">
        <f t="shared" si="2"/>
        <v>0.28890796968950577</v>
      </c>
      <c r="P17" s="23">
        <f t="shared" si="3"/>
        <v>0.3580776718163482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OFFSET(H18,-MATCH("PROYECTOS",$A$8:$A$27,0)-1,0)-(OFFSET(H18,-MATCH("PROYECTOS",$A$8:$A$27,0),0))</f>
        <v>1.3280309999999993</v>
      </c>
      <c r="I18" s="44">
        <f t="shared" ref="I18:J18" ca="1" si="5">OFFSET(I18,-MATCH("PROYECTOS",$A$8:$A$27,0)-1,0)-(OFFSET(I18,-MATCH("PROYECTOS",$A$8:$A$27,0),0))</f>
        <v>1.8191509999999909</v>
      </c>
      <c r="J18" s="44">
        <f t="shared" ca="1" si="5"/>
        <v>0.36373224981184382</v>
      </c>
      <c r="K18" s="45">
        <f ca="1">OFFSET(K18,-MATCH("PROYECTOS",$A$8:$A$27,0)-1,0)-(OFFSET(K18,-MATCH("PROYECTOS",$A$8:$A$27,0),0))</f>
        <v>0.22765538981184363</v>
      </c>
      <c r="L18" s="45">
        <f t="shared" ref="L18:M18" ca="1" si="6">OFFSET(L18,-MATCH("PROYECTOS",$A$8:$A$27,0)-1,0)-(OFFSET(L18,-MATCH("PROYECTOS",$A$8:$A$27,0),0))</f>
        <v>6.9009209999999932E-2</v>
      </c>
      <c r="M18" s="45">
        <f t="shared" ca="1" si="6"/>
        <v>6.7067649999999812E-2</v>
      </c>
      <c r="N18" s="46">
        <f t="shared" ca="1" si="1"/>
        <v>0.12514375651710319</v>
      </c>
      <c r="O18" s="46">
        <f t="shared" ca="1" si="2"/>
        <v>0.16307860084833259</v>
      </c>
      <c r="P18" s="47">
        <f t="shared" ca="1" si="3"/>
        <v>0.19994615609800681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95</v>
      </c>
      <c r="B1" s="50" t="s">
        <v>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1504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77.282775000000001</v>
      </c>
      <c r="E6" s="14">
        <v>114.70052200000001</v>
      </c>
      <c r="F6" s="14">
        <v>24.324613054570875</v>
      </c>
      <c r="G6" s="14">
        <v>13.289854854570876</v>
      </c>
      <c r="H6" s="14">
        <v>5.2312048000000004</v>
      </c>
      <c r="I6" s="14">
        <v>5.8035534000000002</v>
      </c>
      <c r="J6" s="15">
        <v>0.11586568764326004</v>
      </c>
      <c r="K6" s="15">
        <v>0.16147319411999603</v>
      </c>
      <c r="L6" s="16">
        <v>0.2120706395265653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77.011027999999982</v>
      </c>
      <c r="E7" s="38">
        <f ca="1">SUM(E8:OFFSET(E6,MATCH("GOBIERNOS REGIONALES",$A$8:$A$50,0),0))</f>
        <v>113.084563</v>
      </c>
      <c r="F7" s="38">
        <f ca="1">SUM(F8:OFFSET(F6,MATCH("GOBIERNOS REGIONALES",$A$8:$A$50,0),0))</f>
        <v>23.480421859101057</v>
      </c>
      <c r="G7" s="38">
        <f ca="1">SUM(G8:OFFSET(G6,MATCH("GOBIERNOS REGIONALES",$A$8:$A$50,0),0))</f>
        <v>12.772565139101062</v>
      </c>
      <c r="H7" s="38">
        <f ca="1">SUM(H8:OFFSET(H6,MATCH("GOBIERNOS REGIONALES",$A$8:$A$50,0),0))</f>
        <v>5.0738878099999987</v>
      </c>
      <c r="I7" s="38">
        <f ca="1">SUM(I8:OFFSET(I6,MATCH("GOBIERNOS REGIONALES",$A$8:$A$50,0),0))</f>
        <v>5.6339689100000001</v>
      </c>
      <c r="J7" s="39">
        <f ca="1">IFERROR(G7/E7,0)</f>
        <v>0.1129470265459757</v>
      </c>
      <c r="K7" s="39">
        <f ca="1">IFERROR(SUM(G7,H7)/E7,0)</f>
        <v>0.15781511176818236</v>
      </c>
      <c r="L7" s="40">
        <f ca="1">IFERROR(SUM(G7,H7,I7)/E7,0)</f>
        <v>0.20763596052540839</v>
      </c>
      <c r="M7" s="4"/>
    </row>
    <row r="8" spans="1:13" x14ac:dyDescent="0.25">
      <c r="A8" s="17"/>
      <c r="B8" s="18">
        <v>38</v>
      </c>
      <c r="C8" s="19" t="s">
        <v>125</v>
      </c>
      <c r="D8" s="20">
        <v>6.2004520000000003</v>
      </c>
      <c r="E8" s="21">
        <v>6.2027459999999994</v>
      </c>
      <c r="F8" s="21">
        <f t="shared" ref="F8:F18" si="0">SUM(G8,H8,I8)</f>
        <v>0.82152255287927978</v>
      </c>
      <c r="G8" s="21">
        <v>0.4540961428792798</v>
      </c>
      <c r="H8" s="21">
        <v>0.13655036999999998</v>
      </c>
      <c r="I8" s="21">
        <v>0.23087604000000006</v>
      </c>
      <c r="J8" s="22">
        <f t="shared" ref="J8:J18" si="1">IFERROR(G8/E8,0)</f>
        <v>7.320888891456781E-2</v>
      </c>
      <c r="K8" s="22">
        <f t="shared" ref="K8:K18" si="2">IFERROR(SUM(G8,H8)/E8,0)</f>
        <v>9.522339184601139E-2</v>
      </c>
      <c r="L8" s="23">
        <f t="shared" ref="L8:L18" si="3">IFERROR(SUM(G8,H8,I8)/E8,0)</f>
        <v>0.13244497725350673</v>
      </c>
      <c r="M8" s="4"/>
    </row>
    <row r="9" spans="1:13" ht="25.5" x14ac:dyDescent="0.25">
      <c r="A9" s="17"/>
      <c r="B9" s="18">
        <v>59</v>
      </c>
      <c r="C9" s="19" t="s">
        <v>133</v>
      </c>
      <c r="D9" s="20">
        <v>64.833013999999991</v>
      </c>
      <c r="E9" s="21">
        <v>100.22025500000001</v>
      </c>
      <c r="F9" s="21">
        <f t="shared" si="0"/>
        <v>21.66892077143341</v>
      </c>
      <c r="G9" s="21">
        <v>11.856939621433412</v>
      </c>
      <c r="H9" s="21">
        <v>4.7082736899999986</v>
      </c>
      <c r="I9" s="21">
        <v>5.1037074599999999</v>
      </c>
      <c r="J9" s="22">
        <f t="shared" si="1"/>
        <v>0.11830881513356169</v>
      </c>
      <c r="K9" s="22">
        <f t="shared" si="2"/>
        <v>0.16528807785844696</v>
      </c>
      <c r="L9" s="23">
        <f t="shared" si="3"/>
        <v>0.21621298779805945</v>
      </c>
      <c r="M9" s="4"/>
    </row>
    <row r="10" spans="1:13" x14ac:dyDescent="0.25">
      <c r="A10" s="17"/>
      <c r="B10" s="18">
        <v>240</v>
      </c>
      <c r="C10" s="19" t="s">
        <v>156</v>
      </c>
      <c r="D10" s="20">
        <v>4.5563219999999998</v>
      </c>
      <c r="E10" s="21">
        <v>4.5563219999999998</v>
      </c>
      <c r="F10" s="21">
        <f t="shared" si="0"/>
        <v>0.71802609479707957</v>
      </c>
      <c r="G10" s="21">
        <v>0.36063995479707955</v>
      </c>
      <c r="H10" s="21">
        <v>0.15382332999999998</v>
      </c>
      <c r="I10" s="21">
        <v>0.20356281000000001</v>
      </c>
      <c r="J10" s="22">
        <f t="shared" si="1"/>
        <v>7.9151551360303232E-2</v>
      </c>
      <c r="K10" s="22">
        <f t="shared" si="2"/>
        <v>0.11291196820529358</v>
      </c>
      <c r="L10" s="23">
        <f t="shared" si="3"/>
        <v>0.15758897084031365</v>
      </c>
      <c r="M10" s="4"/>
    </row>
    <row r="11" spans="1:13" ht="25.5" x14ac:dyDescent="0.25">
      <c r="A11" s="17"/>
      <c r="B11" s="18">
        <v>241</v>
      </c>
      <c r="C11" s="19" t="s">
        <v>157</v>
      </c>
      <c r="D11" s="20">
        <v>1.08124</v>
      </c>
      <c r="E11" s="21">
        <v>1.08124</v>
      </c>
      <c r="F11" s="21">
        <f t="shared" si="0"/>
        <v>0.2411911499365878</v>
      </c>
      <c r="G11" s="21">
        <v>9.5158929936587811E-2</v>
      </c>
      <c r="H11" s="21">
        <v>6.8380619999999989E-2</v>
      </c>
      <c r="I11" s="21">
        <v>7.7651600000000001E-2</v>
      </c>
      <c r="J11" s="22">
        <f t="shared" si="1"/>
        <v>8.8009072857633652E-2</v>
      </c>
      <c r="K11" s="22">
        <f t="shared" si="2"/>
        <v>0.15125184966944233</v>
      </c>
      <c r="L11" s="23">
        <f t="shared" si="3"/>
        <v>0.22306902254502961</v>
      </c>
      <c r="M11" s="4"/>
    </row>
    <row r="12" spans="1:13" ht="25.5" x14ac:dyDescent="0.25">
      <c r="A12" s="17"/>
      <c r="B12" s="18">
        <v>243</v>
      </c>
      <c r="C12" s="19" t="s">
        <v>158</v>
      </c>
      <c r="D12" s="20">
        <v>0.34</v>
      </c>
      <c r="E12" s="21">
        <v>1.024</v>
      </c>
      <c r="F12" s="21">
        <f t="shared" si="0"/>
        <v>3.0761290054702385E-2</v>
      </c>
      <c r="G12" s="21">
        <v>5.7304900547023863E-3</v>
      </c>
      <c r="H12" s="21">
        <v>6.8598000000000001E-3</v>
      </c>
      <c r="I12" s="21">
        <v>1.8171E-2</v>
      </c>
      <c r="J12" s="22">
        <f t="shared" si="1"/>
        <v>5.5961816940452991E-3</v>
      </c>
      <c r="K12" s="22">
        <f t="shared" si="2"/>
        <v>1.2295205131545297E-2</v>
      </c>
      <c r="L12" s="23">
        <f t="shared" si="3"/>
        <v>3.0040322319045298E-2</v>
      </c>
      <c r="M12" s="4"/>
    </row>
    <row r="13" spans="1:13" x14ac:dyDescent="0.25">
      <c r="A13" s="34" t="s">
        <v>205</v>
      </c>
      <c r="B13" s="57"/>
      <c r="C13" s="36"/>
      <c r="D13" s="37">
        <f ca="1">SUM(D14:OFFSET(D12,(MATCH("GOBIERNOS LOCALES",$A$8:$A$50,0)-MATCH("GOBIERNOS REGIONALES",$A$8:$A$50,0)),0))</f>
        <v>0.249526</v>
      </c>
      <c r="E13" s="38">
        <f ca="1">SUM(E14:OFFSET(E12,(MATCH("GOBIERNOS LOCALES",$A$8:$A$50,0)-MATCH("GOBIERNOS REGIONALES",$A$8:$A$50,0)),0))</f>
        <v>1.6070249999999999</v>
      </c>
      <c r="F13" s="38">
        <f ca="1">SUM(F14:OFFSET(F12,(MATCH("GOBIERNOS LOCALES",$A$8:$A$50,0)-MATCH("GOBIERNOS REGIONALES",$A$8:$A$50,0)),0))</f>
        <v>0.84119119542231746</v>
      </c>
      <c r="G13" s="38">
        <f ca="1">SUM(G14:OFFSET(G12,(MATCH("GOBIERNOS LOCALES",$A$8:$A$50,0)-MATCH("GOBIERNOS REGIONALES",$A$8:$A$50,0)),0))</f>
        <v>0.51628971542231739</v>
      </c>
      <c r="H13" s="38">
        <f ca="1">SUM(H14:OFFSET(H12,(MATCH("GOBIERNOS LOCALES",$A$8:$A$50,0)-MATCH("GOBIERNOS REGIONALES",$A$8:$A$50,0)),0))</f>
        <v>0.15731699000000002</v>
      </c>
      <c r="I13" s="38">
        <f ca="1">SUM(I14:OFFSET(I12,(MATCH("GOBIERNOS LOCALES",$A$8:$A$50,0)-MATCH("GOBIERNOS REGIONALES",$A$8:$A$50,0)),0))</f>
        <v>0.16758448999999997</v>
      </c>
      <c r="J13" s="39">
        <f t="shared" ca="1" si="1"/>
        <v>0.3212704938767707</v>
      </c>
      <c r="K13" s="39">
        <f t="shared" ca="1" si="2"/>
        <v>0.41916379983031837</v>
      </c>
      <c r="L13" s="40">
        <f t="shared" ca="1" si="3"/>
        <v>0.52344624098711434</v>
      </c>
      <c r="M13" s="4"/>
    </row>
    <row r="14" spans="1:13" x14ac:dyDescent="0.25">
      <c r="A14" s="17"/>
      <c r="B14" s="18">
        <v>443</v>
      </c>
      <c r="C14" s="19" t="s">
        <v>209</v>
      </c>
      <c r="D14" s="20">
        <v>0</v>
      </c>
      <c r="E14" s="21">
        <v>0.53906300000000007</v>
      </c>
      <c r="F14" s="21">
        <f t="shared" si="0"/>
        <v>0.3953447427960885</v>
      </c>
      <c r="G14" s="21">
        <v>0.22696487279608846</v>
      </c>
      <c r="H14" s="21">
        <v>0.10631157000000002</v>
      </c>
      <c r="I14" s="21">
        <v>6.20683E-2</v>
      </c>
      <c r="J14" s="22">
        <f t="shared" si="1"/>
        <v>0.42103589524060903</v>
      </c>
      <c r="K14" s="22">
        <f t="shared" si="2"/>
        <v>0.61825137840305944</v>
      </c>
      <c r="L14" s="23">
        <f t="shared" si="3"/>
        <v>0.73339246580842765</v>
      </c>
      <c r="M14" s="4"/>
    </row>
    <row r="15" spans="1:13" x14ac:dyDescent="0.25">
      <c r="A15" s="17"/>
      <c r="B15" s="18">
        <v>451</v>
      </c>
      <c r="C15" s="19" t="s">
        <v>217</v>
      </c>
      <c r="D15" s="20">
        <v>0</v>
      </c>
      <c r="E15" s="21">
        <v>0.34074900000000002</v>
      </c>
      <c r="F15" s="21">
        <f t="shared" si="0"/>
        <v>0.15953256189823151</v>
      </c>
      <c r="G15" s="21">
        <v>0.15953256189823151</v>
      </c>
      <c r="H15" s="21">
        <v>0</v>
      </c>
      <c r="I15" s="21">
        <v>0</v>
      </c>
      <c r="J15" s="22">
        <f t="shared" si="1"/>
        <v>0.4681820398540612</v>
      </c>
      <c r="K15" s="22">
        <f t="shared" si="2"/>
        <v>0.4681820398540612</v>
      </c>
      <c r="L15" s="23">
        <f t="shared" si="3"/>
        <v>0.4681820398540612</v>
      </c>
      <c r="M15" s="4"/>
    </row>
    <row r="16" spans="1:13" x14ac:dyDescent="0.25">
      <c r="A16" s="17"/>
      <c r="B16" s="18">
        <v>457</v>
      </c>
      <c r="C16" s="19" t="s">
        <v>223</v>
      </c>
      <c r="D16" s="20">
        <v>0.249526</v>
      </c>
      <c r="E16" s="21">
        <v>0.249526</v>
      </c>
      <c r="F16" s="21">
        <f t="shared" si="0"/>
        <v>0.18031800115799157</v>
      </c>
      <c r="G16" s="21">
        <v>0.10168400115799159</v>
      </c>
      <c r="H16" s="21">
        <v>6.0039999999999998E-3</v>
      </c>
      <c r="I16" s="21">
        <v>7.263E-2</v>
      </c>
      <c r="J16" s="22">
        <f t="shared" si="1"/>
        <v>0.40750864101533141</v>
      </c>
      <c r="K16" s="22">
        <f t="shared" si="2"/>
        <v>0.43157026184843095</v>
      </c>
      <c r="L16" s="23">
        <f t="shared" si="3"/>
        <v>0.72264213411825451</v>
      </c>
      <c r="M16" s="4"/>
    </row>
    <row r="17" spans="1:13" x14ac:dyDescent="0.25">
      <c r="A17" s="17"/>
      <c r="B17" s="18">
        <v>458</v>
      </c>
      <c r="C17" s="19" t="s">
        <v>224</v>
      </c>
      <c r="D17" s="20">
        <v>0</v>
      </c>
      <c r="E17" s="21">
        <v>0.47768700000000003</v>
      </c>
      <c r="F17" s="21">
        <f t="shared" si="0"/>
        <v>0.10599588957000583</v>
      </c>
      <c r="G17" s="21">
        <v>2.8108279570005834E-2</v>
      </c>
      <c r="H17" s="21">
        <v>4.500142E-2</v>
      </c>
      <c r="I17" s="21">
        <v>3.2886189999999996E-2</v>
      </c>
      <c r="J17" s="22">
        <f t="shared" si="1"/>
        <v>5.8842462888891327E-2</v>
      </c>
      <c r="K17" s="22">
        <f t="shared" si="2"/>
        <v>0.15304938080794711</v>
      </c>
      <c r="L17" s="23">
        <f t="shared" si="3"/>
        <v>0.2218940217548433</v>
      </c>
      <c r="M17" s="4"/>
    </row>
    <row r="18" spans="1:13" ht="15.75" thickBot="1" x14ac:dyDescent="0.3">
      <c r="A18" s="41" t="s">
        <v>232</v>
      </c>
      <c r="B18" s="58"/>
      <c r="C18" s="43"/>
      <c r="D18" s="44">
        <v>2.2220999999999998E-2</v>
      </c>
      <c r="E18" s="45">
        <v>8.934000000000001E-3</v>
      </c>
      <c r="F18" s="45">
        <f t="shared" si="0"/>
        <v>3.0000000474974513E-3</v>
      </c>
      <c r="G18" s="45">
        <v>1.0000000474974513E-3</v>
      </c>
      <c r="H18" s="45">
        <v>0</v>
      </c>
      <c r="I18" s="45">
        <v>2E-3</v>
      </c>
      <c r="J18" s="46">
        <f t="shared" si="1"/>
        <v>0.11193195069369277</v>
      </c>
      <c r="K18" s="46">
        <f t="shared" si="2"/>
        <v>0.11193195069369277</v>
      </c>
      <c r="L18" s="47">
        <f t="shared" si="3"/>
        <v>0.33579584144811409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95</v>
      </c>
      <c r="B1" s="51" t="s">
        <v>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1505</v>
      </c>
      <c r="N2" s="72" t="s">
        <v>1521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77.282775000000001</v>
      </c>
      <c r="E6" s="14">
        <f ca="1">SUM(E7:OFFSET(E7,50,0))</f>
        <v>114.70052200000001</v>
      </c>
      <c r="F6" s="14">
        <f ca="1">SUM(F7:OFFSET(F7,50,0))</f>
        <v>24.324613054570875</v>
      </c>
      <c r="G6" s="14">
        <f ca="1">SUM(G7:OFFSET(G7,50,0))</f>
        <v>13.289854854570876</v>
      </c>
      <c r="H6" s="14">
        <f ca="1">SUM(H7:OFFSET(H7,50,0))</f>
        <v>5.2312048000000004</v>
      </c>
      <c r="I6" s="14">
        <f ca="1">SUM(I7:OFFSET(I7,50,0))</f>
        <v>5.8035534000000002</v>
      </c>
      <c r="J6" s="15">
        <f ca="1">IFERROR(G6/E6,0)</f>
        <v>0.11586568764326004</v>
      </c>
      <c r="K6" s="15">
        <f ca="1">IFERROR(SUM(G6,H6)/E6,0)</f>
        <v>0.16147319411999603</v>
      </c>
      <c r="L6" s="16">
        <f ca="1">IFERROR(SUM(G6,H6,I6)/E6,0)</f>
        <v>0.2120706395265653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0.35047700000000004</v>
      </c>
      <c r="E7" s="21">
        <v>1.59816</v>
      </c>
      <c r="F7" s="21">
        <f t="shared" ref="F7:F18" si="0">SUM(G7,H7,I7)</f>
        <v>0.96115781130567735</v>
      </c>
      <c r="G7" s="21">
        <v>0.77683182130567729</v>
      </c>
      <c r="H7" s="21">
        <v>7.7248670000000005E-2</v>
      </c>
      <c r="I7" s="21">
        <v>0.10707732</v>
      </c>
      <c r="J7" s="22">
        <f t="shared" ref="J7:J18" si="1">IFERROR(G7/E7,0)</f>
        <v>0.48607887902692926</v>
      </c>
      <c r="K7" s="22">
        <f t="shared" ref="K7:K18" si="2">IFERROR(SUM(G7,H7)/E7,0)</f>
        <v>0.53441488418285865</v>
      </c>
      <c r="L7" s="23">
        <f t="shared" ref="L7:L18" si="3">IFERROR(SUM(G7,H7,I7)/E7,0)</f>
        <v>0.60141525961460518</v>
      </c>
      <c r="M7" s="4"/>
      <c r="N7" t="s">
        <v>250</v>
      </c>
      <c r="O7" s="5">
        <v>0.96115781130567735</v>
      </c>
      <c r="P7" s="71">
        <v>0.60141525961460518</v>
      </c>
    </row>
    <row r="8" spans="1:16" x14ac:dyDescent="0.25">
      <c r="A8" s="17"/>
      <c r="B8" s="55">
        <v>4</v>
      </c>
      <c r="C8" s="19" t="s">
        <v>252</v>
      </c>
      <c r="D8" s="20">
        <v>19.776983999999999</v>
      </c>
      <c r="E8" s="21">
        <v>15.404863000000001</v>
      </c>
      <c r="F8" s="21">
        <f t="shared" si="0"/>
        <v>2.5838322700212037</v>
      </c>
      <c r="G8" s="21">
        <v>1.9351047600212041</v>
      </c>
      <c r="H8" s="21">
        <v>0.22670020000000002</v>
      </c>
      <c r="I8" s="21">
        <v>0.42202730999999993</v>
      </c>
      <c r="J8" s="22">
        <f t="shared" si="1"/>
        <v>0.12561648617200971</v>
      </c>
      <c r="K8" s="22">
        <f t="shared" si="2"/>
        <v>0.14033263132695201</v>
      </c>
      <c r="L8" s="23">
        <f t="shared" si="3"/>
        <v>0.16772835110712789</v>
      </c>
      <c r="M8" s="4"/>
      <c r="N8" t="s">
        <v>261</v>
      </c>
      <c r="O8" s="5">
        <v>6.300770887325311</v>
      </c>
      <c r="P8" s="71">
        <v>0.43617603540023714</v>
      </c>
    </row>
    <row r="9" spans="1:16" x14ac:dyDescent="0.25">
      <c r="A9" s="17"/>
      <c r="B9" s="55">
        <v>7</v>
      </c>
      <c r="C9" s="19" t="s">
        <v>255</v>
      </c>
      <c r="D9" s="20">
        <v>6.8425750000000001</v>
      </c>
      <c r="E9" s="21">
        <v>19.907104</v>
      </c>
      <c r="F9" s="21">
        <f t="shared" si="0"/>
        <v>5.457252288005809</v>
      </c>
      <c r="G9" s="21">
        <v>3.1961403980058094</v>
      </c>
      <c r="H9" s="21">
        <v>1.0905797899999998</v>
      </c>
      <c r="I9" s="21">
        <v>1.1705321000000002</v>
      </c>
      <c r="J9" s="22">
        <f t="shared" si="1"/>
        <v>0.16055275533828572</v>
      </c>
      <c r="K9" s="22">
        <f t="shared" si="2"/>
        <v>0.21533620299596612</v>
      </c>
      <c r="L9" s="23">
        <f t="shared" si="3"/>
        <v>0.27413592092580663</v>
      </c>
      <c r="M9" s="4"/>
      <c r="N9" t="s">
        <v>268</v>
      </c>
      <c r="O9" s="5">
        <v>3.2686253845384199</v>
      </c>
      <c r="P9" s="71">
        <v>0.31721193627418515</v>
      </c>
    </row>
    <row r="10" spans="1:16" x14ac:dyDescent="0.25">
      <c r="A10" s="17"/>
      <c r="B10" s="55">
        <v>11</v>
      </c>
      <c r="C10" s="19" t="s">
        <v>259</v>
      </c>
      <c r="D10" s="20">
        <v>0.96148999999999996</v>
      </c>
      <c r="E10" s="21">
        <v>1.0462069999999999</v>
      </c>
      <c r="F10" s="21">
        <f t="shared" si="0"/>
        <v>0.19064451949657879</v>
      </c>
      <c r="G10" s="21">
        <v>5.4820329496578779E-2</v>
      </c>
      <c r="H10" s="21">
        <v>9.7678390000000018E-2</v>
      </c>
      <c r="I10" s="21">
        <v>3.8145800000000001E-2</v>
      </c>
      <c r="J10" s="22">
        <f t="shared" si="1"/>
        <v>5.2399123210396019E-2</v>
      </c>
      <c r="K10" s="22">
        <f t="shared" si="2"/>
        <v>0.14576342874457807</v>
      </c>
      <c r="L10" s="23">
        <f t="shared" si="3"/>
        <v>0.1822244732606251</v>
      </c>
      <c r="M10" s="4"/>
      <c r="N10" t="s">
        <v>255</v>
      </c>
      <c r="O10" s="5">
        <v>5.457252288005809</v>
      </c>
      <c r="P10" s="71">
        <v>0.27413592092580663</v>
      </c>
    </row>
    <row r="11" spans="1:16" x14ac:dyDescent="0.25">
      <c r="A11" s="17"/>
      <c r="B11" s="55">
        <v>13</v>
      </c>
      <c r="C11" s="19" t="s">
        <v>261</v>
      </c>
      <c r="D11" s="20">
        <v>2.374428</v>
      </c>
      <c r="E11" s="21">
        <v>14.445476999999999</v>
      </c>
      <c r="F11" s="21">
        <f t="shared" si="0"/>
        <v>6.300770887325311</v>
      </c>
      <c r="G11" s="21">
        <v>3.7115378573253111</v>
      </c>
      <c r="H11" s="21">
        <v>1.25513604</v>
      </c>
      <c r="I11" s="21">
        <v>1.3340969899999999</v>
      </c>
      <c r="J11" s="22">
        <f t="shared" si="1"/>
        <v>0.25693425404542275</v>
      </c>
      <c r="K11" s="22">
        <f t="shared" si="2"/>
        <v>0.34382207644131874</v>
      </c>
      <c r="L11" s="23">
        <f t="shared" si="3"/>
        <v>0.43617603540023714</v>
      </c>
      <c r="M11" s="4"/>
      <c r="N11" t="s">
        <v>269</v>
      </c>
      <c r="O11" s="5">
        <v>0.11091588951281331</v>
      </c>
      <c r="P11" s="71">
        <v>0.22557772268859339</v>
      </c>
    </row>
    <row r="12" spans="1:16" x14ac:dyDescent="0.25">
      <c r="A12" s="17"/>
      <c r="B12" s="55">
        <v>14</v>
      </c>
      <c r="C12" s="19" t="s">
        <v>262</v>
      </c>
      <c r="D12" s="20">
        <v>14.340631999999999</v>
      </c>
      <c r="E12" s="21">
        <v>18.014274000000004</v>
      </c>
      <c r="F12" s="21">
        <f t="shared" si="0"/>
        <v>2.6399801906148621</v>
      </c>
      <c r="G12" s="21">
        <v>0.40413377061486244</v>
      </c>
      <c r="H12" s="21">
        <v>1.2090362299999997</v>
      </c>
      <c r="I12" s="21">
        <v>1.0268101900000002</v>
      </c>
      <c r="J12" s="22">
        <f t="shared" si="1"/>
        <v>2.2434085915139425E-2</v>
      </c>
      <c r="K12" s="22">
        <f t="shared" si="2"/>
        <v>8.9549542802272342E-2</v>
      </c>
      <c r="L12" s="23">
        <f t="shared" si="3"/>
        <v>0.14654935250873066</v>
      </c>
      <c r="M12" s="4"/>
      <c r="N12" t="s">
        <v>259</v>
      </c>
      <c r="O12" s="5">
        <v>0.19064451949657879</v>
      </c>
      <c r="P12" s="71">
        <v>0.1822244732606251</v>
      </c>
    </row>
    <row r="13" spans="1:16" x14ac:dyDescent="0.25">
      <c r="A13" s="17"/>
      <c r="B13" s="55">
        <v>15</v>
      </c>
      <c r="C13" s="19" t="s">
        <v>263</v>
      </c>
      <c r="D13" s="20">
        <v>10.870220999999999</v>
      </c>
      <c r="E13" s="21">
        <v>23.774710000000002</v>
      </c>
      <c r="F13" s="21">
        <f t="shared" si="0"/>
        <v>2.323346639859114</v>
      </c>
      <c r="G13" s="21">
        <v>1.3826452198591141</v>
      </c>
      <c r="H13" s="21">
        <v>0.36446503000000002</v>
      </c>
      <c r="I13" s="21">
        <v>0.57623638999999993</v>
      </c>
      <c r="J13" s="22">
        <f t="shared" si="1"/>
        <v>5.8156133970051115E-2</v>
      </c>
      <c r="K13" s="22">
        <f t="shared" si="2"/>
        <v>7.3486080371079773E-2</v>
      </c>
      <c r="L13" s="23">
        <f t="shared" si="3"/>
        <v>9.7723448145492151E-2</v>
      </c>
      <c r="M13" s="4"/>
      <c r="N13" t="s">
        <v>252</v>
      </c>
      <c r="O13" s="5">
        <v>2.5838322700212037</v>
      </c>
      <c r="P13" s="71">
        <v>0.16772835110712789</v>
      </c>
    </row>
    <row r="14" spans="1:16" x14ac:dyDescent="0.25">
      <c r="A14" s="17"/>
      <c r="B14" s="55">
        <v>18</v>
      </c>
      <c r="C14" s="19" t="s">
        <v>266</v>
      </c>
      <c r="D14" s="20">
        <v>4.2687090000000003</v>
      </c>
      <c r="E14" s="21">
        <v>4.7168099999999997</v>
      </c>
      <c r="F14" s="21">
        <f t="shared" si="0"/>
        <v>0.16718760340827227</v>
      </c>
      <c r="G14" s="21">
        <v>0.11074298340827227</v>
      </c>
      <c r="H14" s="21">
        <v>3.0974600000000001E-2</v>
      </c>
      <c r="I14" s="21">
        <v>2.5470019999999999E-2</v>
      </c>
      <c r="J14" s="22">
        <f t="shared" si="1"/>
        <v>2.3478364277609715E-2</v>
      </c>
      <c r="K14" s="22">
        <f t="shared" si="2"/>
        <v>3.0045217723052714E-2</v>
      </c>
      <c r="L14" s="23">
        <f t="shared" si="3"/>
        <v>3.544505786925322E-2</v>
      </c>
      <c r="M14" s="4"/>
      <c r="N14" t="s">
        <v>272</v>
      </c>
      <c r="O14" s="5">
        <v>0.12715344085175684</v>
      </c>
      <c r="P14" s="71">
        <v>0.15655820243265883</v>
      </c>
    </row>
    <row r="15" spans="1:16" x14ac:dyDescent="0.25">
      <c r="A15" s="17"/>
      <c r="B15" s="55">
        <v>20</v>
      </c>
      <c r="C15" s="19" t="s">
        <v>268</v>
      </c>
      <c r="D15" s="20">
        <v>13.437985000000001</v>
      </c>
      <c r="E15" s="21">
        <v>10.304232000000003</v>
      </c>
      <c r="F15" s="21">
        <f t="shared" si="0"/>
        <v>3.2686253845384199</v>
      </c>
      <c r="G15" s="21">
        <v>1.60901233453842</v>
      </c>
      <c r="H15" s="21">
        <v>0.70799455</v>
      </c>
      <c r="I15" s="21">
        <v>0.95161849999999992</v>
      </c>
      <c r="J15" s="22">
        <f t="shared" si="1"/>
        <v>0.15615063155977268</v>
      </c>
      <c r="K15" s="22">
        <f t="shared" si="2"/>
        <v>0.22485973574143317</v>
      </c>
      <c r="L15" s="23">
        <f t="shared" si="3"/>
        <v>0.31721193627418515</v>
      </c>
      <c r="M15" s="4"/>
      <c r="N15" t="s">
        <v>262</v>
      </c>
      <c r="O15" s="5">
        <v>2.6399801906148621</v>
      </c>
      <c r="P15" s="71">
        <v>0.14654935250873066</v>
      </c>
    </row>
    <row r="16" spans="1:16" x14ac:dyDescent="0.25">
      <c r="A16" s="17"/>
      <c r="B16" s="55">
        <v>21</v>
      </c>
      <c r="C16" s="19" t="s">
        <v>269</v>
      </c>
      <c r="D16" s="20">
        <v>1.401E-2</v>
      </c>
      <c r="E16" s="21">
        <v>0.49169700000000005</v>
      </c>
      <c r="F16" s="21">
        <f t="shared" si="0"/>
        <v>0.11091588951281331</v>
      </c>
      <c r="G16" s="21">
        <v>3.0948279512813315E-2</v>
      </c>
      <c r="H16" s="21">
        <v>4.604142E-2</v>
      </c>
      <c r="I16" s="21">
        <v>3.3926189999999995E-2</v>
      </c>
      <c r="J16" s="22">
        <f t="shared" si="1"/>
        <v>6.2941770059230198E-2</v>
      </c>
      <c r="K16" s="22">
        <f t="shared" si="2"/>
        <v>0.15657955918546038</v>
      </c>
      <c r="L16" s="23">
        <f t="shared" si="3"/>
        <v>0.22557772268859339</v>
      </c>
      <c r="M16" s="4"/>
      <c r="N16" t="s">
        <v>263</v>
      </c>
      <c r="O16" s="5">
        <v>2.323346639859114</v>
      </c>
      <c r="P16" s="71">
        <v>9.7723448145492151E-2</v>
      </c>
    </row>
    <row r="17" spans="1:16" x14ac:dyDescent="0.25">
      <c r="A17" s="17"/>
      <c r="B17" s="55">
        <v>23</v>
      </c>
      <c r="C17" s="19" t="s">
        <v>271</v>
      </c>
      <c r="D17" s="20">
        <v>3.9281879999999996</v>
      </c>
      <c r="E17" s="21">
        <v>4.1848080000000003</v>
      </c>
      <c r="F17" s="21">
        <f t="shared" si="0"/>
        <v>0.1937461296310567</v>
      </c>
      <c r="G17" s="21">
        <v>2.1436399631056702E-2</v>
      </c>
      <c r="H17" s="21">
        <v>9.7582929999999998E-2</v>
      </c>
      <c r="I17" s="21">
        <v>7.472680000000001E-2</v>
      </c>
      <c r="J17" s="22">
        <f t="shared" si="1"/>
        <v>5.1224332468913034E-3</v>
      </c>
      <c r="K17" s="22">
        <f t="shared" si="2"/>
        <v>2.8440810099544994E-2</v>
      </c>
      <c r="L17" s="23">
        <f t="shared" si="3"/>
        <v>4.6297495519760208E-2</v>
      </c>
      <c r="M17" s="4"/>
      <c r="N17" t="s">
        <v>271</v>
      </c>
      <c r="O17" s="5">
        <v>0.1937461296310567</v>
      </c>
      <c r="P17" s="71">
        <v>4.6297495519760208E-2</v>
      </c>
    </row>
    <row r="18" spans="1:16" ht="15.75" thickBot="1" x14ac:dyDescent="0.3">
      <c r="A18" s="24"/>
      <c r="B18" s="56">
        <v>24</v>
      </c>
      <c r="C18" s="26" t="s">
        <v>272</v>
      </c>
      <c r="D18" s="27">
        <v>0.11707600000000001</v>
      </c>
      <c r="E18" s="28">
        <v>0.8121799999999999</v>
      </c>
      <c r="F18" s="28">
        <f t="shared" si="0"/>
        <v>0.12715344085175684</v>
      </c>
      <c r="G18" s="28">
        <v>5.6500700851756847E-2</v>
      </c>
      <c r="H18" s="28">
        <v>2.7766950000000002E-2</v>
      </c>
      <c r="I18" s="28">
        <v>4.288579E-2</v>
      </c>
      <c r="J18" s="29">
        <f t="shared" si="1"/>
        <v>6.9566722711414772E-2</v>
      </c>
      <c r="K18" s="29">
        <f t="shared" si="2"/>
        <v>0.10375489528399721</v>
      </c>
      <c r="L18" s="30">
        <f t="shared" si="3"/>
        <v>0.15655820243265883</v>
      </c>
      <c r="M18" s="4"/>
      <c r="N18" t="s">
        <v>266</v>
      </c>
      <c r="O18" s="5">
        <v>0.16718760340827227</v>
      </c>
      <c r="P18" s="71">
        <v>3.544505786925322E-2</v>
      </c>
    </row>
    <row r="19" spans="1:16" x14ac:dyDescent="0.25">
      <c r="O19" s="5"/>
      <c r="P19" s="71"/>
    </row>
    <row r="20" spans="1:16" x14ac:dyDescent="0.25">
      <c r="O20" s="5"/>
      <c r="P20" s="71"/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4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7109375" customWidth="1"/>
    <col min="6" max="6" width="13.5703125" customWidth="1"/>
    <col min="7" max="9" width="0" hidden="1" customWidth="1"/>
  </cols>
  <sheetData>
    <row r="1" spans="1:13" ht="15.75" x14ac:dyDescent="0.25">
      <c r="A1" s="50">
        <v>95</v>
      </c>
      <c r="B1" s="49" t="s">
        <v>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1506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77.282775000000001</v>
      </c>
      <c r="E6" s="14">
        <v>114.70052200000001</v>
      </c>
      <c r="F6" s="14">
        <v>24.324613054570875</v>
      </c>
      <c r="G6" s="14">
        <v>13.289854854570876</v>
      </c>
      <c r="H6" s="14">
        <v>5.2312048000000004</v>
      </c>
      <c r="I6" s="14">
        <v>5.8035534000000002</v>
      </c>
      <c r="J6" s="15">
        <v>0.11586568764326004</v>
      </c>
      <c r="K6" s="15">
        <v>0.16147319411999603</v>
      </c>
      <c r="L6" s="16">
        <v>0.2120706395265653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20.116283999999997</v>
      </c>
      <c r="E7" s="38">
        <f ca="1">SUM(E8:OFFSET(E6,MATCH("PROYECTOS",$A$8:$A$50,0),0))</f>
        <v>20.838815999999998</v>
      </c>
      <c r="F7" s="38">
        <f ca="1">SUM(F8:OFFSET(F6,MATCH("PROYECTOS",$A$8:$A$50,0),0))</f>
        <v>4.295005688364256</v>
      </c>
      <c r="G7" s="38">
        <f ca="1">SUM(G8:OFFSET(G6,MATCH("PROYECTOS",$A$8:$A$50,0),0))</f>
        <v>2.263789008364256</v>
      </c>
      <c r="H7" s="38">
        <f ca="1">SUM(H8:OFFSET(H6,MATCH("PROYECTOS",$A$8:$A$50,0),0))</f>
        <v>0.88043257999999991</v>
      </c>
      <c r="I7" s="38">
        <f ca="1">SUM(I8:OFFSET(I6,MATCH("PROYECTOS",$A$8:$A$50,0),0))</f>
        <v>1.1507841000000001</v>
      </c>
      <c r="J7" s="39">
        <f ca="1">IFERROR(G7/E7,0)</f>
        <v>0.10863328359750651</v>
      </c>
      <c r="K7" s="39">
        <f ca="1">IFERROR(SUM(G7,H7)/E7,0)</f>
        <v>0.15088292868290867</v>
      </c>
      <c r="L7" s="40">
        <f ca="1">IFERROR(SUM(G7,H7,I7)/E7,0)</f>
        <v>0.20610603252911569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4.3075449999999993</v>
      </c>
      <c r="E8" s="21">
        <v>4.3126059999999997</v>
      </c>
      <c r="F8" s="21">
        <f t="shared" ref="F8:F11" si="0">SUM(G8,H8,I8)</f>
        <v>0.98615783607392193</v>
      </c>
      <c r="G8" s="21">
        <v>0.56018405607392197</v>
      </c>
      <c r="H8" s="21">
        <v>0.20131631999999997</v>
      </c>
      <c r="I8" s="21">
        <v>0.22465746</v>
      </c>
      <c r="J8" s="22">
        <f t="shared" ref="J8:J12" si="1">IFERROR(G8/E8,0)</f>
        <v>0.12989455936246483</v>
      </c>
      <c r="K8" s="22">
        <f t="shared" ref="K8:K12" si="2">IFERROR(SUM(G8,H8)/E8,0)</f>
        <v>0.17657545717691855</v>
      </c>
      <c r="L8" s="23">
        <f t="shared" ref="L8:L12" si="3">IFERROR(SUM(G8,H8,I8)/E8,0)</f>
        <v>0.22866866021934812</v>
      </c>
      <c r="M8" s="4"/>
    </row>
    <row r="9" spans="1:13" ht="51" x14ac:dyDescent="0.25">
      <c r="A9" s="17"/>
      <c r="B9" s="19">
        <v>3000541</v>
      </c>
      <c r="C9" s="19" t="s">
        <v>1508</v>
      </c>
      <c r="D9" s="20">
        <v>8.9924129999999991</v>
      </c>
      <c r="E9" s="21">
        <v>9.0023839999999993</v>
      </c>
      <c r="F9" s="21">
        <f t="shared" si="0"/>
        <v>2.2156570384159942</v>
      </c>
      <c r="G9" s="21">
        <v>1.1906575784159941</v>
      </c>
      <c r="H9" s="21">
        <v>0.44376072999999999</v>
      </c>
      <c r="I9" s="21">
        <v>0.58123873000000004</v>
      </c>
      <c r="J9" s="22">
        <f t="shared" si="1"/>
        <v>0.13226025221941146</v>
      </c>
      <c r="K9" s="22">
        <f t="shared" si="2"/>
        <v>0.18155394264630281</v>
      </c>
      <c r="L9" s="23">
        <f t="shared" si="3"/>
        <v>0.24611892121198056</v>
      </c>
      <c r="M9" s="4"/>
    </row>
    <row r="10" spans="1:13" ht="38.25" x14ac:dyDescent="0.25">
      <c r="A10" s="17"/>
      <c r="B10" s="19">
        <v>3000542</v>
      </c>
      <c r="C10" s="19" t="s">
        <v>1509</v>
      </c>
      <c r="D10" s="20">
        <v>5.2575699999999994</v>
      </c>
      <c r="E10" s="21">
        <v>5.2810699999999997</v>
      </c>
      <c r="F10" s="21">
        <f t="shared" si="0"/>
        <v>0.79271987452569226</v>
      </c>
      <c r="G10" s="21">
        <v>0.38923995452569216</v>
      </c>
      <c r="H10" s="21">
        <v>0.15791110999999999</v>
      </c>
      <c r="I10" s="21">
        <v>0.24556881000000003</v>
      </c>
      <c r="J10" s="22">
        <f t="shared" si="1"/>
        <v>7.3704751977476571E-2</v>
      </c>
      <c r="K10" s="22">
        <f t="shared" si="2"/>
        <v>0.10360609962104123</v>
      </c>
      <c r="L10" s="23">
        <f t="shared" si="3"/>
        <v>0.15010592068003117</v>
      </c>
      <c r="M10" s="4"/>
    </row>
    <row r="11" spans="1:13" ht="38.25" x14ac:dyDescent="0.25">
      <c r="A11" s="17"/>
      <c r="B11" s="19">
        <v>3000543</v>
      </c>
      <c r="C11" s="19" t="s">
        <v>1510</v>
      </c>
      <c r="D11" s="20">
        <v>1.5587559999999998</v>
      </c>
      <c r="E11" s="21">
        <v>2.242756</v>
      </c>
      <c r="F11" s="21">
        <f t="shared" si="0"/>
        <v>0.30047093934864783</v>
      </c>
      <c r="G11" s="21">
        <v>0.12370741934864782</v>
      </c>
      <c r="H11" s="21">
        <v>7.7444419999999986E-2</v>
      </c>
      <c r="I11" s="21">
        <v>9.9319100000000007E-2</v>
      </c>
      <c r="J11" s="22">
        <f t="shared" si="1"/>
        <v>5.5158661641590889E-2</v>
      </c>
      <c r="K11" s="22">
        <f t="shared" si="2"/>
        <v>8.968957806763099E-2</v>
      </c>
      <c r="L11" s="23">
        <f t="shared" si="3"/>
        <v>0.13397397637043346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57.166491000000008</v>
      </c>
      <c r="E12" s="45">
        <f t="shared" ref="E12:I12" ca="1" si="4">OFFSET(E12,-MATCH("PROYECTOS",$A$8:$A$50,0)-1,0)-(OFFSET(E12,-MATCH("PROYECTOS",$A$8:$A$50,0),0))</f>
        <v>93.861706000000012</v>
      </c>
      <c r="F12" s="45">
        <f t="shared" ca="1" si="4"/>
        <v>20.029607366206619</v>
      </c>
      <c r="G12" s="45">
        <f t="shared" ca="1" si="4"/>
        <v>11.02606584620662</v>
      </c>
      <c r="H12" s="45">
        <f t="shared" ca="1" si="4"/>
        <v>4.3507722200000005</v>
      </c>
      <c r="I12" s="45">
        <f t="shared" ca="1" si="4"/>
        <v>4.6527693000000001</v>
      </c>
      <c r="J12" s="46">
        <f t="shared" ca="1" si="1"/>
        <v>0.11747139825272959</v>
      </c>
      <c r="K12" s="46">
        <f t="shared" ca="1" si="2"/>
        <v>0.16382440423793937</v>
      </c>
      <c r="L12" s="47">
        <f t="shared" ca="1" si="3"/>
        <v>0.2133948786974596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1522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0.22866866021934812</v>
      </c>
    </row>
    <row r="19" spans="1:4" ht="51" x14ac:dyDescent="0.25">
      <c r="A19" s="17"/>
      <c r="B19" s="19">
        <v>3000541</v>
      </c>
      <c r="C19" s="19" t="s">
        <v>1508</v>
      </c>
      <c r="D19" s="23">
        <v>0.24611892121198056</v>
      </c>
    </row>
    <row r="20" spans="1:4" ht="38.25" x14ac:dyDescent="0.25">
      <c r="A20" s="17"/>
      <c r="B20" s="19">
        <v>3000542</v>
      </c>
      <c r="C20" s="19" t="s">
        <v>1509</v>
      </c>
      <c r="D20" s="23">
        <v>0.15010592068003117</v>
      </c>
    </row>
    <row r="21" spans="1:4" ht="39" thickBot="1" x14ac:dyDescent="0.3">
      <c r="A21" s="24"/>
      <c r="B21" s="26">
        <v>3000543</v>
      </c>
      <c r="C21" s="26" t="s">
        <v>1510</v>
      </c>
      <c r="D21" s="30">
        <v>0.13397397637043346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topLeftCell="A12" workbookViewId="0">
      <selection activeCell="A37" sqref="A37:L3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18</v>
      </c>
      <c r="B1" s="50" t="s">
        <v>17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424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341.32211699999993</v>
      </c>
      <c r="E6" s="14">
        <v>346.24523299999998</v>
      </c>
      <c r="F6" s="14">
        <v>130.74834866897808</v>
      </c>
      <c r="G6" s="14">
        <v>71.976631818978035</v>
      </c>
      <c r="H6" s="14">
        <v>28.149818319999998</v>
      </c>
      <c r="I6" s="14">
        <v>30.621898530000006</v>
      </c>
      <c r="J6" s="15">
        <v>0.20787761089256077</v>
      </c>
      <c r="K6" s="15">
        <v>0.28917784447584882</v>
      </c>
      <c r="L6" s="16">
        <v>0.37761775818868248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125.80872199999999</v>
      </c>
      <c r="E7" s="38">
        <f ca="1">SUM(E8:OFFSET(E6,MATCH("GOBIERNOS REGIONALES",$A$8:$A$50,0),0))</f>
        <v>113.36023899999995</v>
      </c>
      <c r="F7" s="38">
        <f ca="1">SUM(F8:OFFSET(F6,MATCH("GOBIERNOS REGIONALES",$A$8:$A$50,0),0))</f>
        <v>43.474420448322817</v>
      </c>
      <c r="G7" s="38">
        <f ca="1">SUM(G8:OFFSET(G6,MATCH("GOBIERNOS REGIONALES",$A$8:$A$50,0),0))</f>
        <v>22.536277418322822</v>
      </c>
      <c r="H7" s="38">
        <f ca="1">SUM(H8:OFFSET(H6,MATCH("GOBIERNOS REGIONALES",$A$8:$A$50,0),0))</f>
        <v>9.1298219399999994</v>
      </c>
      <c r="I7" s="38">
        <f ca="1">SUM(I8:OFFSET(I6,MATCH("GOBIERNOS REGIONALES",$A$8:$A$50,0),0))</f>
        <v>11.80832109</v>
      </c>
      <c r="J7" s="39">
        <f ca="1">IFERROR(G7/E7,0)</f>
        <v>0.19880231037906362</v>
      </c>
      <c r="K7" s="39">
        <f ca="1">IFERROR(SUM(G7,H7)/E7,0)</f>
        <v>0.27934044280131443</v>
      </c>
      <c r="L7" s="40">
        <f ca="1">IFERROR(SUM(G7,H7,I7)/E7,0)</f>
        <v>0.38350678184722986</v>
      </c>
      <c r="M7" s="4"/>
    </row>
    <row r="8" spans="1:13" x14ac:dyDescent="0.25">
      <c r="A8" s="17"/>
      <c r="B8" s="18">
        <v>11</v>
      </c>
      <c r="C8" s="19" t="s">
        <v>111</v>
      </c>
      <c r="D8" s="20">
        <v>34.598182000000001</v>
      </c>
      <c r="E8" s="21">
        <v>15.196862000000001</v>
      </c>
      <c r="F8" s="21">
        <f t="shared" ref="F8:F38" si="0">SUM(G8,H8,I8)</f>
        <v>2.0128745867256126</v>
      </c>
      <c r="G8" s="21">
        <v>1.0206379267256125</v>
      </c>
      <c r="H8" s="21">
        <v>0.47700403000000002</v>
      </c>
      <c r="I8" s="21">
        <v>0.51523263000000008</v>
      </c>
      <c r="J8" s="22">
        <f t="shared" ref="J8:J38" si="1">IFERROR(G8/E8,0)</f>
        <v>6.7161097253210067E-2</v>
      </c>
      <c r="K8" s="22">
        <f t="shared" ref="K8:K38" si="2">IFERROR(SUM(G8,H8)/E8,0)</f>
        <v>9.85494213690703E-2</v>
      </c>
      <c r="L8" s="23">
        <f t="shared" ref="L8:L38" si="3">IFERROR(SUM(G8,H8,I8)/E8,0)</f>
        <v>0.13245330428910998</v>
      </c>
      <c r="M8" s="4"/>
    </row>
    <row r="9" spans="1:13" x14ac:dyDescent="0.25">
      <c r="A9" s="17"/>
      <c r="B9" s="18">
        <v>131</v>
      </c>
      <c r="C9" s="19" t="s">
        <v>143</v>
      </c>
      <c r="D9" s="20">
        <v>3.9684599999999994</v>
      </c>
      <c r="E9" s="21">
        <v>4.5122349999999996</v>
      </c>
      <c r="F9" s="21">
        <f t="shared" si="0"/>
        <v>1.0297788660505076</v>
      </c>
      <c r="G9" s="21">
        <v>0.31462314605050778</v>
      </c>
      <c r="H9" s="21">
        <v>0.32206129999999994</v>
      </c>
      <c r="I9" s="21">
        <v>0.39309442000000006</v>
      </c>
      <c r="J9" s="22">
        <f t="shared" si="1"/>
        <v>6.9726675594357967E-2</v>
      </c>
      <c r="K9" s="22">
        <f t="shared" si="2"/>
        <v>0.14110179236021789</v>
      </c>
      <c r="L9" s="23">
        <f t="shared" si="3"/>
        <v>0.22821924524110729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13.849820000000005</v>
      </c>
      <c r="E10" s="21">
        <v>13.849820000000001</v>
      </c>
      <c r="F10" s="21">
        <f t="shared" si="0"/>
        <v>9.7954000072939458</v>
      </c>
      <c r="G10" s="21">
        <v>3.5698740072939472</v>
      </c>
      <c r="H10" s="21">
        <v>2.4185199999999996</v>
      </c>
      <c r="I10" s="21">
        <v>3.8070059999999999</v>
      </c>
      <c r="J10" s="22">
        <f t="shared" si="1"/>
        <v>0.25775598580298853</v>
      </c>
      <c r="K10" s="22">
        <f t="shared" si="2"/>
        <v>0.4323806379645328</v>
      </c>
      <c r="L10" s="23">
        <f t="shared" si="3"/>
        <v>0.70725828980405125</v>
      </c>
      <c r="M10" s="4"/>
    </row>
    <row r="11" spans="1:13" ht="25.5" x14ac:dyDescent="0.25">
      <c r="A11" s="17"/>
      <c r="B11" s="18">
        <v>137</v>
      </c>
      <c r="C11" s="19" t="s">
        <v>146</v>
      </c>
      <c r="D11" s="20">
        <v>73.392259999999979</v>
      </c>
      <c r="E11" s="21">
        <v>79.801321999999942</v>
      </c>
      <c r="F11" s="21">
        <f t="shared" si="0"/>
        <v>30.636366988252753</v>
      </c>
      <c r="G11" s="21">
        <v>17.631142338252754</v>
      </c>
      <c r="H11" s="21">
        <v>5.9122366100000008</v>
      </c>
      <c r="I11" s="21">
        <v>7.0929880399999989</v>
      </c>
      <c r="J11" s="22">
        <f t="shared" si="1"/>
        <v>0.22093797316105573</v>
      </c>
      <c r="K11" s="22">
        <f t="shared" si="2"/>
        <v>0.29502492387598256</v>
      </c>
      <c r="L11" s="23">
        <f t="shared" si="3"/>
        <v>0.38390801330650609</v>
      </c>
      <c r="M11" s="4"/>
    </row>
    <row r="12" spans="1:13" x14ac:dyDescent="0.25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215.46339499999999</v>
      </c>
      <c r="E12" s="38">
        <f ca="1">SUM(E13:OFFSET(E11,(MATCH("GOBIERNOS LOCALES",$A$8:$A$50,0)-MATCH("GOBIERNOS REGIONALES",$A$8:$A$50,0)),0))</f>
        <v>232.45600099999996</v>
      </c>
      <c r="F12" s="38">
        <f ca="1">SUM(F13:OFFSET(F11,(MATCH("GOBIERNOS LOCALES",$A$8:$A$50,0)-MATCH("GOBIERNOS REGIONALES",$A$8:$A$50,0)),0))</f>
        <v>86.961818600258653</v>
      </c>
      <c r="G12" s="38">
        <f ca="1">SUM(G13:OFFSET(G11,(MATCH("GOBIERNOS LOCALES",$A$8:$A$50,0)-MATCH("GOBIERNOS REGIONALES",$A$8:$A$50,0)),0))</f>
        <v>49.429554400258652</v>
      </c>
      <c r="H12" s="38">
        <f ca="1">SUM(H13:OFFSET(H11,(MATCH("GOBIERNOS LOCALES",$A$8:$A$50,0)-MATCH("GOBIERNOS REGIONALES",$A$8:$A$50,0)),0))</f>
        <v>18.759260760000004</v>
      </c>
      <c r="I12" s="38">
        <f ca="1">SUM(I13:OFFSET(I11,(MATCH("GOBIERNOS LOCALES",$A$8:$A$50,0)-MATCH("GOBIERNOS REGIONALES",$A$8:$A$50,0)),0))</f>
        <v>18.77300344</v>
      </c>
      <c r="J12" s="39">
        <f t="shared" ca="1" si="1"/>
        <v>0.21264047470324787</v>
      </c>
      <c r="K12" s="39">
        <f t="shared" ca="1" si="2"/>
        <v>0.2933407391803951</v>
      </c>
      <c r="L12" s="40">
        <f t="shared" ca="1" si="3"/>
        <v>0.37410012314656771</v>
      </c>
      <c r="M12" s="4"/>
    </row>
    <row r="13" spans="1:13" x14ac:dyDescent="0.25">
      <c r="A13" s="17"/>
      <c r="B13" s="18">
        <v>440</v>
      </c>
      <c r="C13" s="19" t="s">
        <v>206</v>
      </c>
      <c r="D13" s="20">
        <v>3.2355959999999988</v>
      </c>
      <c r="E13" s="21">
        <v>3.6733779999999987</v>
      </c>
      <c r="F13" s="21">
        <f t="shared" si="0"/>
        <v>1.3643125442733588</v>
      </c>
      <c r="G13" s="21">
        <v>0.80968204427335877</v>
      </c>
      <c r="H13" s="21">
        <v>0.28896493000000006</v>
      </c>
      <c r="I13" s="21">
        <v>0.26566557000000002</v>
      </c>
      <c r="J13" s="22">
        <f t="shared" si="1"/>
        <v>0.22041892891865716</v>
      </c>
      <c r="K13" s="22">
        <f t="shared" si="2"/>
        <v>0.29908356130878971</v>
      </c>
      <c r="L13" s="23">
        <f t="shared" si="3"/>
        <v>0.37140543234955925</v>
      </c>
      <c r="M13" s="4"/>
    </row>
    <row r="14" spans="1:13" x14ac:dyDescent="0.25">
      <c r="A14" s="17"/>
      <c r="B14" s="18">
        <v>441</v>
      </c>
      <c r="C14" s="19" t="s">
        <v>207</v>
      </c>
      <c r="D14" s="20">
        <v>4.8381169999999996</v>
      </c>
      <c r="E14" s="21">
        <v>5.4439219999999997</v>
      </c>
      <c r="F14" s="21">
        <f t="shared" si="0"/>
        <v>1.7639335616911112</v>
      </c>
      <c r="G14" s="21">
        <v>0.99860861169111104</v>
      </c>
      <c r="H14" s="21">
        <v>0.39431621000000011</v>
      </c>
      <c r="I14" s="21">
        <v>0.37100874000000006</v>
      </c>
      <c r="J14" s="22">
        <f t="shared" si="1"/>
        <v>0.183435510591649</v>
      </c>
      <c r="K14" s="22">
        <f t="shared" si="2"/>
        <v>0.25586788746993644</v>
      </c>
      <c r="L14" s="23">
        <f t="shared" si="3"/>
        <v>0.32401888963345016</v>
      </c>
      <c r="M14" s="4"/>
    </row>
    <row r="15" spans="1:13" x14ac:dyDescent="0.25">
      <c r="A15" s="17"/>
      <c r="B15" s="18">
        <v>442</v>
      </c>
      <c r="C15" s="19" t="s">
        <v>208</v>
      </c>
      <c r="D15" s="20">
        <v>4.8165390000000006</v>
      </c>
      <c r="E15" s="21">
        <v>5.9880580000000023</v>
      </c>
      <c r="F15" s="21">
        <f t="shared" si="0"/>
        <v>2.3903557236721684</v>
      </c>
      <c r="G15" s="21">
        <v>1.7998830236721683</v>
      </c>
      <c r="H15" s="21">
        <v>0.23041903999999991</v>
      </c>
      <c r="I15" s="21">
        <v>0.36005366000000005</v>
      </c>
      <c r="J15" s="22">
        <f t="shared" si="1"/>
        <v>0.30057875586244615</v>
      </c>
      <c r="K15" s="22">
        <f t="shared" si="2"/>
        <v>0.33905851674652576</v>
      </c>
      <c r="L15" s="23">
        <f t="shared" si="3"/>
        <v>0.39918713607519624</v>
      </c>
      <c r="M15" s="4"/>
    </row>
    <row r="16" spans="1:13" x14ac:dyDescent="0.25">
      <c r="A16" s="17"/>
      <c r="B16" s="18">
        <v>443</v>
      </c>
      <c r="C16" s="19" t="s">
        <v>209</v>
      </c>
      <c r="D16" s="20">
        <v>15.07446</v>
      </c>
      <c r="E16" s="21">
        <v>16.086963999999998</v>
      </c>
      <c r="F16" s="21">
        <f t="shared" si="0"/>
        <v>6.2371137555607969</v>
      </c>
      <c r="G16" s="21">
        <v>3.5232384855607961</v>
      </c>
      <c r="H16" s="21">
        <v>1.4140104700000005</v>
      </c>
      <c r="I16" s="21">
        <v>1.2998647999999997</v>
      </c>
      <c r="J16" s="22">
        <f t="shared" si="1"/>
        <v>0.21901202026440766</v>
      </c>
      <c r="K16" s="22">
        <f t="shared" si="2"/>
        <v>0.30690992753889407</v>
      </c>
      <c r="L16" s="23">
        <f t="shared" si="3"/>
        <v>0.38771229646319827</v>
      </c>
      <c r="M16" s="4"/>
    </row>
    <row r="17" spans="1:13" x14ac:dyDescent="0.25">
      <c r="A17" s="17"/>
      <c r="B17" s="18">
        <v>444</v>
      </c>
      <c r="C17" s="19" t="s">
        <v>210</v>
      </c>
      <c r="D17" s="20">
        <v>6.2221529999999996</v>
      </c>
      <c r="E17" s="21">
        <v>6.5303140000000015</v>
      </c>
      <c r="F17" s="21">
        <f t="shared" si="0"/>
        <v>2.2462711168076783</v>
      </c>
      <c r="G17" s="21">
        <v>1.2404511368076783</v>
      </c>
      <c r="H17" s="21">
        <v>0.53087466000000005</v>
      </c>
      <c r="I17" s="21">
        <v>0.47494531999999989</v>
      </c>
      <c r="J17" s="22">
        <f t="shared" si="1"/>
        <v>0.18995275522856603</v>
      </c>
      <c r="K17" s="22">
        <f t="shared" si="2"/>
        <v>0.27124665013162885</v>
      </c>
      <c r="L17" s="23">
        <f t="shared" si="3"/>
        <v>0.34397597371392519</v>
      </c>
      <c r="M17" s="4"/>
    </row>
    <row r="18" spans="1:13" x14ac:dyDescent="0.25">
      <c r="A18" s="17"/>
      <c r="B18" s="18">
        <v>445</v>
      </c>
      <c r="C18" s="19" t="s">
        <v>211</v>
      </c>
      <c r="D18" s="20">
        <v>12.943421999999998</v>
      </c>
      <c r="E18" s="21">
        <v>16.781786000000007</v>
      </c>
      <c r="F18" s="21">
        <f t="shared" si="0"/>
        <v>6.4918424109837609</v>
      </c>
      <c r="G18" s="21">
        <v>3.5925416309837601</v>
      </c>
      <c r="H18" s="21">
        <v>1.3428483</v>
      </c>
      <c r="I18" s="21">
        <v>1.5564524800000004</v>
      </c>
      <c r="J18" s="22">
        <f t="shared" si="1"/>
        <v>0.21407385548735747</v>
      </c>
      <c r="K18" s="22">
        <f t="shared" si="2"/>
        <v>0.29409205498054602</v>
      </c>
      <c r="L18" s="23">
        <f t="shared" si="3"/>
        <v>0.38683858863316206</v>
      </c>
      <c r="M18" s="4"/>
    </row>
    <row r="19" spans="1:13" x14ac:dyDescent="0.25">
      <c r="A19" s="17"/>
      <c r="B19" s="18">
        <v>446</v>
      </c>
      <c r="C19" s="19" t="s">
        <v>212</v>
      </c>
      <c r="D19" s="20">
        <v>7.5103399999999993</v>
      </c>
      <c r="E19" s="21">
        <v>8.3097710000000031</v>
      </c>
      <c r="F19" s="21">
        <f t="shared" si="0"/>
        <v>2.7981947359826123</v>
      </c>
      <c r="G19" s="21">
        <v>1.8013907059826124</v>
      </c>
      <c r="H19" s="21">
        <v>0.44835261999999976</v>
      </c>
      <c r="I19" s="21">
        <v>0.54845140999999997</v>
      </c>
      <c r="J19" s="22">
        <f t="shared" si="1"/>
        <v>0.21677982533846141</v>
      </c>
      <c r="K19" s="22">
        <f t="shared" si="2"/>
        <v>0.27073469605631867</v>
      </c>
      <c r="L19" s="23">
        <f t="shared" si="3"/>
        <v>0.3367354811561728</v>
      </c>
      <c r="M19" s="4"/>
    </row>
    <row r="20" spans="1:13" x14ac:dyDescent="0.25">
      <c r="A20" s="17"/>
      <c r="B20" s="18">
        <v>447</v>
      </c>
      <c r="C20" s="19" t="s">
        <v>213</v>
      </c>
      <c r="D20" s="20">
        <v>3.5448090000000017</v>
      </c>
      <c r="E20" s="21">
        <v>3.7332369999999999</v>
      </c>
      <c r="F20" s="21">
        <f t="shared" si="0"/>
        <v>0.94620719719532054</v>
      </c>
      <c r="G20" s="21">
        <v>0.51164089719532058</v>
      </c>
      <c r="H20" s="21">
        <v>0.22667448999999998</v>
      </c>
      <c r="I20" s="21">
        <v>0.20789180999999998</v>
      </c>
      <c r="J20" s="22">
        <f t="shared" si="1"/>
        <v>0.13705020527636488</v>
      </c>
      <c r="K20" s="22">
        <f t="shared" si="2"/>
        <v>0.19776815326627281</v>
      </c>
      <c r="L20" s="23">
        <f t="shared" si="3"/>
        <v>0.25345489643312774</v>
      </c>
      <c r="M20" s="4"/>
    </row>
    <row r="21" spans="1:13" x14ac:dyDescent="0.25">
      <c r="A21" s="17"/>
      <c r="B21" s="18">
        <v>448</v>
      </c>
      <c r="C21" s="19" t="s">
        <v>214</v>
      </c>
      <c r="D21" s="20">
        <v>7.0643099999999999</v>
      </c>
      <c r="E21" s="21">
        <v>8.2922290000000007</v>
      </c>
      <c r="F21" s="21">
        <f t="shared" si="0"/>
        <v>3.0260886029372953</v>
      </c>
      <c r="G21" s="21">
        <v>1.614411942937295</v>
      </c>
      <c r="H21" s="21">
        <v>0.7972436300000002</v>
      </c>
      <c r="I21" s="21">
        <v>0.61443303000000016</v>
      </c>
      <c r="J21" s="22">
        <f t="shared" si="1"/>
        <v>0.19468974420958404</v>
      </c>
      <c r="K21" s="22">
        <f t="shared" si="2"/>
        <v>0.29083320937437868</v>
      </c>
      <c r="L21" s="23">
        <f t="shared" si="3"/>
        <v>0.36493066013219067</v>
      </c>
      <c r="M21" s="4"/>
    </row>
    <row r="22" spans="1:13" x14ac:dyDescent="0.25">
      <c r="A22" s="17"/>
      <c r="B22" s="18">
        <v>449</v>
      </c>
      <c r="C22" s="19" t="s">
        <v>215</v>
      </c>
      <c r="D22" s="20">
        <v>10.812281999999998</v>
      </c>
      <c r="E22" s="21">
        <v>11.148547999999995</v>
      </c>
      <c r="F22" s="21">
        <f t="shared" si="0"/>
        <v>4.1684640645668853</v>
      </c>
      <c r="G22" s="21">
        <v>2.4228934845668846</v>
      </c>
      <c r="H22" s="21">
        <v>0.86487875000000025</v>
      </c>
      <c r="I22" s="21">
        <v>0.88069183000000018</v>
      </c>
      <c r="J22" s="22">
        <f t="shared" si="1"/>
        <v>0.21732816547651637</v>
      </c>
      <c r="K22" s="22">
        <f t="shared" si="2"/>
        <v>0.29490586886892234</v>
      </c>
      <c r="L22" s="23">
        <f t="shared" si="3"/>
        <v>0.37390197042403078</v>
      </c>
      <c r="M22" s="4"/>
    </row>
    <row r="23" spans="1:13" x14ac:dyDescent="0.25">
      <c r="A23" s="17"/>
      <c r="B23" s="18">
        <v>450</v>
      </c>
      <c r="C23" s="19" t="s">
        <v>216</v>
      </c>
      <c r="D23" s="20">
        <v>4.6569359999999991</v>
      </c>
      <c r="E23" s="21">
        <v>5.2056609999999992</v>
      </c>
      <c r="F23" s="21">
        <f t="shared" si="0"/>
        <v>1.4851259674734005</v>
      </c>
      <c r="G23" s="21">
        <v>0.81070799747340061</v>
      </c>
      <c r="H23" s="21">
        <v>0.30600985999999991</v>
      </c>
      <c r="I23" s="21">
        <v>0.36840811000000007</v>
      </c>
      <c r="J23" s="22">
        <f t="shared" si="1"/>
        <v>0.15573584170644242</v>
      </c>
      <c r="K23" s="22">
        <f t="shared" si="2"/>
        <v>0.21451989621940434</v>
      </c>
      <c r="L23" s="23">
        <f t="shared" si="3"/>
        <v>0.28529056492026678</v>
      </c>
      <c r="M23" s="4"/>
    </row>
    <row r="24" spans="1:13" x14ac:dyDescent="0.25">
      <c r="A24" s="17"/>
      <c r="B24" s="18">
        <v>451</v>
      </c>
      <c r="C24" s="19" t="s">
        <v>217</v>
      </c>
      <c r="D24" s="20">
        <v>14.383913999999997</v>
      </c>
      <c r="E24" s="21">
        <v>15.269850999999996</v>
      </c>
      <c r="F24" s="21">
        <f t="shared" si="0"/>
        <v>5.6885181525721817</v>
      </c>
      <c r="G24" s="21">
        <v>3.257491362572182</v>
      </c>
      <c r="H24" s="21">
        <v>1.1881839399999998</v>
      </c>
      <c r="I24" s="21">
        <v>1.2428428499999999</v>
      </c>
      <c r="J24" s="22">
        <f t="shared" si="1"/>
        <v>0.21332830049043588</v>
      </c>
      <c r="K24" s="22">
        <f t="shared" si="2"/>
        <v>0.2911407126744186</v>
      </c>
      <c r="L24" s="23">
        <f t="shared" si="3"/>
        <v>0.3725326561845419</v>
      </c>
      <c r="M24" s="4"/>
    </row>
    <row r="25" spans="1:13" x14ac:dyDescent="0.25">
      <c r="A25" s="17"/>
      <c r="B25" s="18">
        <v>452</v>
      </c>
      <c r="C25" s="19" t="s">
        <v>218</v>
      </c>
      <c r="D25" s="20">
        <v>13.009851999999999</v>
      </c>
      <c r="E25" s="21">
        <v>13.249208999999995</v>
      </c>
      <c r="F25" s="21">
        <f t="shared" si="0"/>
        <v>4.7974169094189358</v>
      </c>
      <c r="G25" s="21">
        <v>2.3827879794189357</v>
      </c>
      <c r="H25" s="21">
        <v>1.0157890300000001</v>
      </c>
      <c r="I25" s="21">
        <v>1.3988398999999998</v>
      </c>
      <c r="J25" s="22">
        <f t="shared" si="1"/>
        <v>0.17984379138550358</v>
      </c>
      <c r="K25" s="22">
        <f t="shared" si="2"/>
        <v>0.25651169133334201</v>
      </c>
      <c r="L25" s="23">
        <f t="shared" si="3"/>
        <v>0.36209081684943889</v>
      </c>
      <c r="M25" s="4"/>
    </row>
    <row r="26" spans="1:13" x14ac:dyDescent="0.25">
      <c r="A26" s="17"/>
      <c r="B26" s="18">
        <v>453</v>
      </c>
      <c r="C26" s="19" t="s">
        <v>219</v>
      </c>
      <c r="D26" s="20">
        <v>13.527069000000006</v>
      </c>
      <c r="E26" s="21">
        <v>11.976522000000003</v>
      </c>
      <c r="F26" s="21">
        <f t="shared" si="0"/>
        <v>3.8356182051972718</v>
      </c>
      <c r="G26" s="21">
        <v>2.0527014451972718</v>
      </c>
      <c r="H26" s="21">
        <v>0.87913737000000003</v>
      </c>
      <c r="I26" s="21">
        <v>0.90377939000000018</v>
      </c>
      <c r="J26" s="22">
        <f t="shared" si="1"/>
        <v>0.17139378570817732</v>
      </c>
      <c r="K26" s="22">
        <f t="shared" si="2"/>
        <v>0.2447988502168886</v>
      </c>
      <c r="L26" s="23">
        <f t="shared" si="3"/>
        <v>0.32026144194426986</v>
      </c>
      <c r="M26" s="4"/>
    </row>
    <row r="27" spans="1:13" x14ac:dyDescent="0.25">
      <c r="A27" s="17"/>
      <c r="B27" s="18">
        <v>454</v>
      </c>
      <c r="C27" s="19" t="s">
        <v>220</v>
      </c>
      <c r="D27" s="20">
        <v>2.1388260000000003</v>
      </c>
      <c r="E27" s="21">
        <v>2.5021749999999998</v>
      </c>
      <c r="F27" s="21">
        <f t="shared" si="0"/>
        <v>0.79228654400491949</v>
      </c>
      <c r="G27" s="21">
        <v>0.39073014400491957</v>
      </c>
      <c r="H27" s="21">
        <v>0.20974849000000001</v>
      </c>
      <c r="I27" s="21">
        <v>0.19180790999999997</v>
      </c>
      <c r="J27" s="22">
        <f t="shared" si="1"/>
        <v>0.1561562017064832</v>
      </c>
      <c r="K27" s="22">
        <f t="shared" si="2"/>
        <v>0.23998266868021603</v>
      </c>
      <c r="L27" s="23">
        <f t="shared" si="3"/>
        <v>0.31663914154882034</v>
      </c>
      <c r="M27" s="4"/>
    </row>
    <row r="28" spans="1:13" x14ac:dyDescent="0.25">
      <c r="A28" s="17"/>
      <c r="B28" s="18">
        <v>455</v>
      </c>
      <c r="C28" s="19" t="s">
        <v>221</v>
      </c>
      <c r="D28" s="20">
        <v>2.0186779999999995</v>
      </c>
      <c r="E28" s="21">
        <v>2.1607349999999999</v>
      </c>
      <c r="F28" s="21">
        <f t="shared" si="0"/>
        <v>0.74178021178754627</v>
      </c>
      <c r="G28" s="21">
        <v>0.42176815178754623</v>
      </c>
      <c r="H28" s="21">
        <v>0.1718083</v>
      </c>
      <c r="I28" s="21">
        <v>0.14820375999999999</v>
      </c>
      <c r="J28" s="22">
        <f t="shared" si="1"/>
        <v>0.19519661216555767</v>
      </c>
      <c r="K28" s="22">
        <f t="shared" si="2"/>
        <v>0.27471043500824777</v>
      </c>
      <c r="L28" s="23">
        <f t="shared" si="3"/>
        <v>0.34329994737325326</v>
      </c>
      <c r="M28" s="4"/>
    </row>
    <row r="29" spans="1:13" x14ac:dyDescent="0.25">
      <c r="A29" s="17"/>
      <c r="B29" s="18">
        <v>456</v>
      </c>
      <c r="C29" s="19" t="s">
        <v>222</v>
      </c>
      <c r="D29" s="20">
        <v>1.241341</v>
      </c>
      <c r="E29" s="21">
        <v>1.4219919999999999</v>
      </c>
      <c r="F29" s="21">
        <f t="shared" si="0"/>
        <v>0.34713666799123055</v>
      </c>
      <c r="G29" s="21">
        <v>0.1930737779912306</v>
      </c>
      <c r="H29" s="21">
        <v>7.2861689999999993E-2</v>
      </c>
      <c r="I29" s="21">
        <v>8.1201200000000001E-2</v>
      </c>
      <c r="J29" s="22">
        <f t="shared" si="1"/>
        <v>0.1357769790485675</v>
      </c>
      <c r="K29" s="22">
        <f t="shared" si="2"/>
        <v>0.18701614917048098</v>
      </c>
      <c r="L29" s="23">
        <f t="shared" si="3"/>
        <v>0.24411998660416553</v>
      </c>
      <c r="M29" s="4"/>
    </row>
    <row r="30" spans="1:13" x14ac:dyDescent="0.25">
      <c r="A30" s="17"/>
      <c r="B30" s="18">
        <v>457</v>
      </c>
      <c r="C30" s="19" t="s">
        <v>223</v>
      </c>
      <c r="D30" s="20">
        <v>24.987838000000021</v>
      </c>
      <c r="E30" s="21">
        <v>27.389258000000012</v>
      </c>
      <c r="F30" s="21">
        <f t="shared" si="0"/>
        <v>11.914086378322905</v>
      </c>
      <c r="G30" s="21">
        <v>6.6439251983229042</v>
      </c>
      <c r="H30" s="21">
        <v>2.8796234700000003</v>
      </c>
      <c r="I30" s="21">
        <v>2.3905377099999998</v>
      </c>
      <c r="J30" s="22">
        <f t="shared" si="1"/>
        <v>0.24257412151592062</v>
      </c>
      <c r="K30" s="22">
        <f t="shared" si="2"/>
        <v>0.3477110868911783</v>
      </c>
      <c r="L30" s="23">
        <f t="shared" si="3"/>
        <v>0.4349912063453088</v>
      </c>
      <c r="M30" s="4"/>
    </row>
    <row r="31" spans="1:13" x14ac:dyDescent="0.25">
      <c r="A31" s="17"/>
      <c r="B31" s="18">
        <v>458</v>
      </c>
      <c r="C31" s="19" t="s">
        <v>224</v>
      </c>
      <c r="D31" s="20">
        <v>11.279844000000004</v>
      </c>
      <c r="E31" s="21">
        <v>12.077709000000002</v>
      </c>
      <c r="F31" s="21">
        <f t="shared" si="0"/>
        <v>4.2003923612068848</v>
      </c>
      <c r="G31" s="21">
        <v>2.3367016212068847</v>
      </c>
      <c r="H31" s="21">
        <v>0.87103594000000006</v>
      </c>
      <c r="I31" s="21">
        <v>0.99265479999999973</v>
      </c>
      <c r="J31" s="22">
        <f t="shared" si="1"/>
        <v>0.19347225713145466</v>
      </c>
      <c r="K31" s="22">
        <f t="shared" si="2"/>
        <v>0.26559155889638375</v>
      </c>
      <c r="L31" s="23">
        <f t="shared" si="3"/>
        <v>0.34778055682637193</v>
      </c>
      <c r="M31" s="4"/>
    </row>
    <row r="32" spans="1:13" x14ac:dyDescent="0.25">
      <c r="A32" s="17"/>
      <c r="B32" s="18">
        <v>459</v>
      </c>
      <c r="C32" s="19" t="s">
        <v>225</v>
      </c>
      <c r="D32" s="20">
        <v>8.6610340000000008</v>
      </c>
      <c r="E32" s="21">
        <v>8.7255319999999994</v>
      </c>
      <c r="F32" s="21">
        <f t="shared" si="0"/>
        <v>3.423693550392886</v>
      </c>
      <c r="G32" s="21">
        <v>1.864969300392886</v>
      </c>
      <c r="H32" s="21">
        <v>0.90642535999999996</v>
      </c>
      <c r="I32" s="21">
        <v>0.65229888999999996</v>
      </c>
      <c r="J32" s="22">
        <f t="shared" si="1"/>
        <v>0.21373703063525365</v>
      </c>
      <c r="K32" s="22">
        <f t="shared" si="2"/>
        <v>0.31761898992438353</v>
      </c>
      <c r="L32" s="23">
        <f t="shared" si="3"/>
        <v>0.39237648207500542</v>
      </c>
      <c r="M32" s="4"/>
    </row>
    <row r="33" spans="1:13" x14ac:dyDescent="0.25">
      <c r="A33" s="17"/>
      <c r="B33" s="18">
        <v>460</v>
      </c>
      <c r="C33" s="19" t="s">
        <v>226</v>
      </c>
      <c r="D33" s="20">
        <v>4.8934860000000002</v>
      </c>
      <c r="E33" s="21">
        <v>4.9951300000000014</v>
      </c>
      <c r="F33" s="21">
        <f t="shared" si="0"/>
        <v>1.8219122387892743</v>
      </c>
      <c r="G33" s="21">
        <v>1.0784993787892745</v>
      </c>
      <c r="H33" s="21">
        <v>0.35344192999999996</v>
      </c>
      <c r="I33" s="21">
        <v>0.38997092999999994</v>
      </c>
      <c r="J33" s="22">
        <f t="shared" si="1"/>
        <v>0.21591017226564158</v>
      </c>
      <c r="K33" s="22">
        <f t="shared" si="2"/>
        <v>0.28666747587936131</v>
      </c>
      <c r="L33" s="23">
        <f t="shared" si="3"/>
        <v>0.36473770227987534</v>
      </c>
      <c r="M33" s="4"/>
    </row>
    <row r="34" spans="1:13" x14ac:dyDescent="0.25">
      <c r="A34" s="17"/>
      <c r="B34" s="18">
        <v>461</v>
      </c>
      <c r="C34" s="19" t="s">
        <v>227</v>
      </c>
      <c r="D34" s="20">
        <v>3.6735010000000003</v>
      </c>
      <c r="E34" s="21">
        <v>4.5299199999999997</v>
      </c>
      <c r="F34" s="21">
        <f t="shared" si="0"/>
        <v>1.3423282456733607</v>
      </c>
      <c r="G34" s="21">
        <v>0.78565747567336075</v>
      </c>
      <c r="H34" s="21">
        <v>0.24983818999999999</v>
      </c>
      <c r="I34" s="21">
        <v>0.30683258000000002</v>
      </c>
      <c r="J34" s="22">
        <f t="shared" si="1"/>
        <v>0.17343738425256092</v>
      </c>
      <c r="K34" s="22">
        <f t="shared" si="2"/>
        <v>0.22859027657737019</v>
      </c>
      <c r="L34" s="23">
        <f t="shared" si="3"/>
        <v>0.29632493414306671</v>
      </c>
      <c r="M34" s="4"/>
    </row>
    <row r="35" spans="1:13" x14ac:dyDescent="0.25">
      <c r="A35" s="17"/>
      <c r="B35" s="18">
        <v>462</v>
      </c>
      <c r="C35" s="19" t="s">
        <v>228</v>
      </c>
      <c r="D35" s="20">
        <v>1.5840829999999992</v>
      </c>
      <c r="E35" s="21">
        <v>1.7155709999999993</v>
      </c>
      <c r="F35" s="21">
        <f t="shared" si="0"/>
        <v>0.624678211435159</v>
      </c>
      <c r="G35" s="21">
        <v>0.30377873143515899</v>
      </c>
      <c r="H35" s="21">
        <v>0.17771754999999997</v>
      </c>
      <c r="I35" s="21">
        <v>0.14318193000000001</v>
      </c>
      <c r="J35" s="22">
        <f t="shared" si="1"/>
        <v>0.17707150064623331</v>
      </c>
      <c r="K35" s="22">
        <f t="shared" si="2"/>
        <v>0.28066240419962751</v>
      </c>
      <c r="L35" s="23">
        <f t="shared" si="3"/>
        <v>0.36412262240103105</v>
      </c>
      <c r="M35" s="4"/>
    </row>
    <row r="36" spans="1:13" x14ac:dyDescent="0.25">
      <c r="A36" s="17"/>
      <c r="B36" s="18">
        <v>463</v>
      </c>
      <c r="C36" s="19" t="s">
        <v>229</v>
      </c>
      <c r="D36" s="20">
        <v>16.080360999999996</v>
      </c>
      <c r="E36" s="21">
        <v>16.811995</v>
      </c>
      <c r="F36" s="21">
        <f t="shared" si="0"/>
        <v>6.3517192426557418</v>
      </c>
      <c r="G36" s="21">
        <v>3.7363323126557439</v>
      </c>
      <c r="H36" s="21">
        <v>1.3405541899999993</v>
      </c>
      <c r="I36" s="21">
        <v>1.2748327399999995</v>
      </c>
      <c r="J36" s="22">
        <f t="shared" si="1"/>
        <v>0.22224205471484759</v>
      </c>
      <c r="K36" s="22">
        <f t="shared" si="2"/>
        <v>0.30198001502235416</v>
      </c>
      <c r="L36" s="23">
        <f t="shared" si="3"/>
        <v>0.37780877538065782</v>
      </c>
      <c r="M36" s="4"/>
    </row>
    <row r="37" spans="1:13" x14ac:dyDescent="0.25">
      <c r="A37" s="17"/>
      <c r="B37" s="18">
        <v>464</v>
      </c>
      <c r="C37" s="19" t="s">
        <v>230</v>
      </c>
      <c r="D37" s="20">
        <v>17.264604000000006</v>
      </c>
      <c r="E37" s="21">
        <v>18.436534000000002</v>
      </c>
      <c r="F37" s="21">
        <f t="shared" si="0"/>
        <v>8.1623419996659674</v>
      </c>
      <c r="G37" s="21">
        <v>4.8556875596659665</v>
      </c>
      <c r="H37" s="21">
        <v>1.5985023500000006</v>
      </c>
      <c r="I37" s="21">
        <v>1.7081520899999998</v>
      </c>
      <c r="J37" s="22">
        <f t="shared" si="1"/>
        <v>0.26337312423614795</v>
      </c>
      <c r="K37" s="22">
        <f t="shared" si="2"/>
        <v>0.35007609942660406</v>
      </c>
      <c r="L37" s="23">
        <f t="shared" si="3"/>
        <v>0.44272649076371767</v>
      </c>
      <c r="M37" s="4"/>
    </row>
    <row r="38" spans="1:13" ht="15.75" thickBot="1" x14ac:dyDescent="0.3">
      <c r="A38" s="41" t="s">
        <v>232</v>
      </c>
      <c r="B38" s="58"/>
      <c r="C38" s="43"/>
      <c r="D38" s="44">
        <v>0.05</v>
      </c>
      <c r="E38" s="45">
        <v>0.42899299999999996</v>
      </c>
      <c r="F38" s="45">
        <f t="shared" si="0"/>
        <v>0.3121096203965571</v>
      </c>
      <c r="G38" s="45">
        <v>1.0800000396557152E-2</v>
      </c>
      <c r="H38" s="45">
        <v>0.26073561999999995</v>
      </c>
      <c r="I38" s="45">
        <v>4.0573999999999999E-2</v>
      </c>
      <c r="J38" s="46">
        <f t="shared" si="1"/>
        <v>2.5175236883951842E-2</v>
      </c>
      <c r="K38" s="46">
        <f t="shared" si="2"/>
        <v>0.63296049212121674</v>
      </c>
      <c r="L38" s="47">
        <f t="shared" si="3"/>
        <v>0.7275401239567012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N9" sqref="N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95</v>
      </c>
      <c r="B1" s="49" t="s">
        <v>59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1507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77.282775000000001</v>
      </c>
      <c r="I6" s="14">
        <v>114.70052200000001</v>
      </c>
      <c r="J6" s="14">
        <v>24.324613054570875</v>
      </c>
      <c r="K6" s="14">
        <v>13.289854854570876</v>
      </c>
      <c r="L6" s="14">
        <v>5.2312048000000004</v>
      </c>
      <c r="M6" s="14">
        <v>5.8035534000000002</v>
      </c>
      <c r="N6" s="15">
        <v>0.11586568764326004</v>
      </c>
      <c r="O6" s="15">
        <v>0.16147319411999603</v>
      </c>
      <c r="P6" s="16">
        <v>0.2120706395265653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SUM(H8:OFFSET(H6,MATCH("PROYECTOS",$A$8:$A$26,0),0))</f>
        <v>20.116283999999997</v>
      </c>
      <c r="I7" s="37">
        <f ca="1">SUM(I8:OFFSET(I6,MATCH("PROYECTOS",$A$8:$A$26,0),0))</f>
        <v>20.838816000000001</v>
      </c>
      <c r="J7" s="37">
        <f ca="1">SUM(J8:OFFSET(J6,MATCH("PROYECTOS",$A$8:$A$26,0),0))</f>
        <v>4.2950056883642551</v>
      </c>
      <c r="K7" s="38">
        <f ca="1">SUM(K8:OFFSET(K6,MATCH("PROYECTOS",$A$8:$A$26,0),0))</f>
        <v>2.263789008364256</v>
      </c>
      <c r="L7" s="38">
        <f ca="1">SUM(L8:OFFSET(L6,MATCH("PROYECTOS",$A$8:$A$26,0),0))</f>
        <v>0.88043258000000002</v>
      </c>
      <c r="M7" s="38">
        <f ca="1">SUM(M8:OFFSET(M6,MATCH("PROYECTOS",$A$8:$A$26,0),0))</f>
        <v>1.1507841000000001</v>
      </c>
      <c r="N7" s="39">
        <f ca="1">IFERROR(K7/I7,0)</f>
        <v>0.10863328359750649</v>
      </c>
      <c r="O7" s="39">
        <f ca="1">IFERROR(SUM(K7,L7)/I7,0)</f>
        <v>0.15088292868290865</v>
      </c>
      <c r="P7" s="40">
        <f ca="1">IFERROR(SUM(K7,L7,M7)/I7,0)</f>
        <v>0.20610603252911566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3.2520029999999998</v>
      </c>
      <c r="I8" s="21">
        <v>3.2805639999999996</v>
      </c>
      <c r="J8" s="21">
        <f t="shared" ref="J8:J16" si="0">SUM(K8,L8,M8)</f>
        <v>0.98615783607392205</v>
      </c>
      <c r="K8" s="21">
        <v>0.56018405607392197</v>
      </c>
      <c r="L8" s="21">
        <v>0.20131631999999997</v>
      </c>
      <c r="M8" s="21">
        <v>0.22465746000000003</v>
      </c>
      <c r="N8" s="22">
        <f t="shared" ref="N8:N17" si="1">IFERROR(K8/I8,0)</f>
        <v>0.17075845984834376</v>
      </c>
      <c r="O8" s="22">
        <f t="shared" ref="O8:O17" si="2">IFERROR(SUM(K8,L8)/I8,0)</f>
        <v>0.23212483465462708</v>
      </c>
      <c r="P8" s="23">
        <f t="shared" ref="P8:P17" si="3">IFERROR(SUM(K8,L8,M8)/I8,0)</f>
        <v>0.30060618725131477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5002875</v>
      </c>
      <c r="C9" s="19" t="s">
        <v>1511</v>
      </c>
      <c r="D9" s="68">
        <v>3000541</v>
      </c>
      <c r="E9" s="19" t="s">
        <v>1508</v>
      </c>
      <c r="F9" s="69">
        <v>227</v>
      </c>
      <c r="G9" s="19" t="s">
        <v>774</v>
      </c>
      <c r="H9" s="20">
        <v>3.0242339999999999</v>
      </c>
      <c r="I9" s="21">
        <v>3.0249099999999998</v>
      </c>
      <c r="J9" s="21">
        <f t="shared" si="0"/>
        <v>0.74562822599047307</v>
      </c>
      <c r="K9" s="21">
        <v>0.40439895599047304</v>
      </c>
      <c r="L9" s="21">
        <v>0.13257745000000001</v>
      </c>
      <c r="M9" s="21">
        <v>0.20865182000000002</v>
      </c>
      <c r="N9" s="22">
        <f t="shared" si="1"/>
        <v>0.13368958282741406</v>
      </c>
      <c r="O9" s="22">
        <f t="shared" si="2"/>
        <v>0.17751814301598165</v>
      </c>
      <c r="P9" s="23">
        <f t="shared" si="3"/>
        <v>0.24649600351431056</v>
      </c>
      <c r="Q9" s="70">
        <v>0</v>
      </c>
      <c r="R9" s="21">
        <v>0</v>
      </c>
      <c r="S9" s="23">
        <f t="shared" ref="S9:S16" si="4">IFERROR(R9/Q9,0)</f>
        <v>0</v>
      </c>
    </row>
    <row r="10" spans="1:19" ht="38.25" x14ac:dyDescent="0.25">
      <c r="A10" s="17"/>
      <c r="B10" s="19">
        <v>5005091</v>
      </c>
      <c r="C10" s="19" t="s">
        <v>1512</v>
      </c>
      <c r="D10" s="68">
        <v>3000001</v>
      </c>
      <c r="E10" s="19" t="s">
        <v>275</v>
      </c>
      <c r="F10" s="69">
        <v>201</v>
      </c>
      <c r="G10" s="19" t="s">
        <v>625</v>
      </c>
      <c r="H10" s="20">
        <v>1.055542</v>
      </c>
      <c r="I10" s="21">
        <v>1.0320420000000001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5005092</v>
      </c>
      <c r="C11" s="19" t="s">
        <v>1513</v>
      </c>
      <c r="D11" s="68">
        <v>3000541</v>
      </c>
      <c r="E11" s="19" t="s">
        <v>1508</v>
      </c>
      <c r="F11" s="69">
        <v>604</v>
      </c>
      <c r="G11" s="19" t="s">
        <v>1519</v>
      </c>
      <c r="H11" s="20">
        <v>1.1430200000000001</v>
      </c>
      <c r="I11" s="21">
        <v>1.1430200000000001</v>
      </c>
      <c r="J11" s="21">
        <f t="shared" si="0"/>
        <v>2.4784640155633315E-2</v>
      </c>
      <c r="K11" s="21">
        <v>5.3600001556333154E-3</v>
      </c>
      <c r="L11" s="21">
        <v>6.2910300000000004E-3</v>
      </c>
      <c r="M11" s="21">
        <v>1.3133609999999999E-2</v>
      </c>
      <c r="N11" s="22">
        <f t="shared" si="1"/>
        <v>4.6893319063824913E-3</v>
      </c>
      <c r="O11" s="22">
        <f t="shared" si="2"/>
        <v>1.0193198855342263E-2</v>
      </c>
      <c r="P11" s="23">
        <f t="shared" si="3"/>
        <v>2.1683470241669712E-2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5005093</v>
      </c>
      <c r="C12" s="19" t="s">
        <v>1514</v>
      </c>
      <c r="D12" s="68">
        <v>3000541</v>
      </c>
      <c r="E12" s="19" t="s">
        <v>1508</v>
      </c>
      <c r="F12" s="69">
        <v>24</v>
      </c>
      <c r="G12" s="19" t="s">
        <v>1499</v>
      </c>
      <c r="H12" s="20">
        <v>4.8251589999999993</v>
      </c>
      <c r="I12" s="21">
        <v>4.834454</v>
      </c>
      <c r="J12" s="21">
        <f t="shared" si="0"/>
        <v>1.4452441722698877</v>
      </c>
      <c r="K12" s="21">
        <v>0.78089862226988771</v>
      </c>
      <c r="L12" s="21">
        <v>0.30489225000000003</v>
      </c>
      <c r="M12" s="21">
        <v>0.35945329999999998</v>
      </c>
      <c r="N12" s="22">
        <f t="shared" si="1"/>
        <v>0.16152778002849705</v>
      </c>
      <c r="O12" s="22">
        <f t="shared" si="2"/>
        <v>0.22459431246421782</v>
      </c>
      <c r="P12" s="23">
        <f t="shared" si="3"/>
        <v>0.29894672123674931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5005094</v>
      </c>
      <c r="C13" s="19" t="s">
        <v>1515</v>
      </c>
      <c r="D13" s="68">
        <v>3000542</v>
      </c>
      <c r="E13" s="19" t="s">
        <v>1509</v>
      </c>
      <c r="F13" s="69">
        <v>201</v>
      </c>
      <c r="G13" s="19" t="s">
        <v>625</v>
      </c>
      <c r="H13" s="20">
        <v>4.8042899999999999</v>
      </c>
      <c r="I13" s="21">
        <v>4.8042899999999999</v>
      </c>
      <c r="J13" s="21">
        <f t="shared" si="0"/>
        <v>0.71802609479707957</v>
      </c>
      <c r="K13" s="21">
        <v>0.36063995479707955</v>
      </c>
      <c r="L13" s="21">
        <v>0.15382332999999998</v>
      </c>
      <c r="M13" s="21">
        <v>0.20356281000000001</v>
      </c>
      <c r="N13" s="22">
        <f t="shared" si="1"/>
        <v>7.5066233469894522E-2</v>
      </c>
      <c r="O13" s="22">
        <f t="shared" si="2"/>
        <v>0.1070841445452043</v>
      </c>
      <c r="P13" s="23">
        <f t="shared" si="3"/>
        <v>0.14945519416960248</v>
      </c>
      <c r="Q13" s="70">
        <v>1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5005095</v>
      </c>
      <c r="C14" s="19" t="s">
        <v>1516</v>
      </c>
      <c r="D14" s="68">
        <v>3000542</v>
      </c>
      <c r="E14" s="19" t="s">
        <v>1509</v>
      </c>
      <c r="F14" s="69">
        <v>174</v>
      </c>
      <c r="G14" s="19" t="s">
        <v>1520</v>
      </c>
      <c r="H14" s="20">
        <v>0.45328000000000002</v>
      </c>
      <c r="I14" s="21">
        <v>0.47678000000000004</v>
      </c>
      <c r="J14" s="21">
        <f t="shared" si="0"/>
        <v>7.4693779728612603E-2</v>
      </c>
      <c r="K14" s="21">
        <v>2.8599999728612602E-2</v>
      </c>
      <c r="L14" s="21">
        <v>4.0877800000000001E-3</v>
      </c>
      <c r="M14" s="21">
        <v>4.2006000000000002E-2</v>
      </c>
      <c r="N14" s="22">
        <f t="shared" si="1"/>
        <v>5.9985737087572044E-2</v>
      </c>
      <c r="O14" s="22">
        <f t="shared" si="2"/>
        <v>6.8559460817594273E-2</v>
      </c>
      <c r="P14" s="23">
        <f t="shared" si="3"/>
        <v>0.15666298865013759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5005096</v>
      </c>
      <c r="C15" s="19" t="s">
        <v>1517</v>
      </c>
      <c r="D15" s="68">
        <v>3000543</v>
      </c>
      <c r="E15" s="19" t="s">
        <v>1510</v>
      </c>
      <c r="F15" s="69">
        <v>88</v>
      </c>
      <c r="G15" s="19" t="s">
        <v>755</v>
      </c>
      <c r="H15" s="20">
        <v>1.2887560000000002</v>
      </c>
      <c r="I15" s="21">
        <v>1.572756</v>
      </c>
      <c r="J15" s="21">
        <f t="shared" si="0"/>
        <v>0.28901906925180038</v>
      </c>
      <c r="K15" s="21">
        <v>0.1200055492518004</v>
      </c>
      <c r="L15" s="21">
        <v>7.7444419999999986E-2</v>
      </c>
      <c r="M15" s="21">
        <v>9.15691E-2</v>
      </c>
      <c r="N15" s="22">
        <f t="shared" si="1"/>
        <v>7.6302712723270744E-2</v>
      </c>
      <c r="O15" s="22">
        <f t="shared" si="2"/>
        <v>0.12554393005132417</v>
      </c>
      <c r="P15" s="23">
        <f t="shared" si="3"/>
        <v>0.18376599374079663</v>
      </c>
      <c r="Q15" s="70">
        <v>0</v>
      </c>
      <c r="R15" s="21">
        <v>0</v>
      </c>
      <c r="S15" s="23">
        <f t="shared" si="4"/>
        <v>0</v>
      </c>
    </row>
    <row r="16" spans="1:19" ht="63.75" x14ac:dyDescent="0.25">
      <c r="A16" s="17"/>
      <c r="B16" s="19">
        <v>5005097</v>
      </c>
      <c r="C16" s="19" t="s">
        <v>1518</v>
      </c>
      <c r="D16" s="68">
        <v>3000543</v>
      </c>
      <c r="E16" s="19" t="s">
        <v>1510</v>
      </c>
      <c r="F16" s="69">
        <v>201</v>
      </c>
      <c r="G16" s="19" t="s">
        <v>625</v>
      </c>
      <c r="H16" s="20">
        <v>0.27</v>
      </c>
      <c r="I16" s="21">
        <v>0.66999999999999993</v>
      </c>
      <c r="J16" s="21">
        <f t="shared" si="0"/>
        <v>1.1451870096847415E-2</v>
      </c>
      <c r="K16" s="21">
        <v>3.701870096847415E-3</v>
      </c>
      <c r="L16" s="21">
        <v>0</v>
      </c>
      <c r="M16" s="21">
        <v>7.7499999999999999E-3</v>
      </c>
      <c r="N16" s="22">
        <f t="shared" si="1"/>
        <v>5.5251792490259933E-3</v>
      </c>
      <c r="O16" s="22">
        <f t="shared" si="2"/>
        <v>5.5251792490259933E-3</v>
      </c>
      <c r="P16" s="23">
        <f t="shared" si="3"/>
        <v>1.7092343428130471E-2</v>
      </c>
      <c r="Q16" s="70">
        <v>0</v>
      </c>
      <c r="R16" s="21">
        <v>0</v>
      </c>
      <c r="S16" s="23">
        <f t="shared" si="4"/>
        <v>0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ca="1">OFFSET(H17,-MATCH("PROYECTOS",$A$8:$A$26,0)-1,0)-(OFFSET(H17,-MATCH("PROYECTOS",$A$8:$A$26,0),0))</f>
        <v>57.166491000000008</v>
      </c>
      <c r="I17" s="44">
        <f t="shared" ref="I17:J17" ca="1" si="5">OFFSET(I17,-MATCH("PROYECTOS",$A$8:$A$26,0)-1,0)-(OFFSET(I17,-MATCH("PROYECTOS",$A$8:$A$26,0),0))</f>
        <v>93.861705999999998</v>
      </c>
      <c r="J17" s="44">
        <f t="shared" ca="1" si="5"/>
        <v>20.029607366206619</v>
      </c>
      <c r="K17" s="45">
        <f ca="1">OFFSET(K17,-MATCH("PROYECTOS",$A$8:$A$26,0)-1,0)-(OFFSET(K17,-MATCH("PROYECTOS",$A$8:$A$26,0),0))</f>
        <v>11.02606584620662</v>
      </c>
      <c r="L17" s="45">
        <f t="shared" ref="L17:M17" ca="1" si="6">OFFSET(L17,-MATCH("PROYECTOS",$A$8:$A$26,0)-1,0)-(OFFSET(L17,-MATCH("PROYECTOS",$A$8:$A$26,0),0))</f>
        <v>4.3507722200000005</v>
      </c>
      <c r="M17" s="45">
        <f t="shared" ca="1" si="6"/>
        <v>4.6527693000000001</v>
      </c>
      <c r="N17" s="46">
        <f t="shared" ca="1" si="1"/>
        <v>0.11747139825272961</v>
      </c>
      <c r="O17" s="46">
        <f t="shared" ca="1" si="2"/>
        <v>0.16382440423793937</v>
      </c>
      <c r="P17" s="47">
        <f t="shared" ca="1" si="3"/>
        <v>0.21339487869745963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96</v>
      </c>
      <c r="B1" s="50" t="s">
        <v>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1523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4.5754659999999996</v>
      </c>
      <c r="E6" s="14">
        <v>7.1310190000000011</v>
      </c>
      <c r="F6" s="14">
        <v>1.2552347427764912</v>
      </c>
      <c r="G6" s="14">
        <v>0.55818922277649108</v>
      </c>
      <c r="H6" s="14">
        <v>0.36428715</v>
      </c>
      <c r="I6" s="14">
        <v>0.33275836999999997</v>
      </c>
      <c r="J6" s="15">
        <v>7.8276221501652282E-2</v>
      </c>
      <c r="K6" s="15">
        <v>0.12936108749345512</v>
      </c>
      <c r="L6" s="16">
        <v>0.17602459659362721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3.7605469999999999</v>
      </c>
      <c r="E7" s="38">
        <f ca="1">SUM(E8:OFFSET(E6,MATCH("GOBIERNOS REGIONALES",$A$8:$A$50,0),0))</f>
        <v>4.9648230000000009</v>
      </c>
      <c r="F7" s="38">
        <f ca="1">SUM(F8:OFFSET(F6,MATCH("GOBIERNOS REGIONALES",$A$8:$A$50,0),0))</f>
        <v>0.96954442986597544</v>
      </c>
      <c r="G7" s="38">
        <f ca="1">SUM(G8:OFFSET(G6,MATCH("GOBIERNOS REGIONALES",$A$8:$A$50,0),0))</f>
        <v>0.45835431986597541</v>
      </c>
      <c r="H7" s="38">
        <f ca="1">SUM(H8:OFFSET(H6,MATCH("GOBIERNOS REGIONALES",$A$8:$A$50,0),0))</f>
        <v>0.25566919999999999</v>
      </c>
      <c r="I7" s="38">
        <f ca="1">SUM(I8:OFFSET(I6,MATCH("GOBIERNOS REGIONALES",$A$8:$A$50,0),0))</f>
        <v>0.25552090999999999</v>
      </c>
      <c r="J7" s="39">
        <f ca="1">IFERROR(G7/E7,0)</f>
        <v>9.2320374737624153E-2</v>
      </c>
      <c r="K7" s="39">
        <f ca="1">IFERROR(SUM(G7,H7)/E7,0)</f>
        <v>0.14381651065223783</v>
      </c>
      <c r="L7" s="40">
        <f ca="1">IFERROR(SUM(G7,H7,I7)/E7,0)</f>
        <v>0.19528277843257963</v>
      </c>
      <c r="M7" s="4"/>
    </row>
    <row r="8" spans="1:13" x14ac:dyDescent="0.25">
      <c r="A8" s="17"/>
      <c r="B8" s="18">
        <v>5</v>
      </c>
      <c r="C8" s="19" t="s">
        <v>104</v>
      </c>
      <c r="D8" s="20">
        <v>2.4393009999999999</v>
      </c>
      <c r="E8" s="21">
        <v>2.4393009999999999</v>
      </c>
      <c r="F8" s="21">
        <f t="shared" ref="F8:F12" si="0">SUM(G8,H8,I8)</f>
        <v>0.65360559527361783</v>
      </c>
      <c r="G8" s="21">
        <v>0.3429290052736178</v>
      </c>
      <c r="H8" s="21">
        <v>0.14361757999999999</v>
      </c>
      <c r="I8" s="21">
        <v>0.16705901000000001</v>
      </c>
      <c r="J8" s="22">
        <f t="shared" ref="J8:J12" si="1">IFERROR(G8/E8,0)</f>
        <v>0.14058494842318264</v>
      </c>
      <c r="K8" s="22">
        <f t="shared" ref="K8:K12" si="2">IFERROR(SUM(G8,H8)/E8,0)</f>
        <v>0.19946147903584585</v>
      </c>
      <c r="L8" s="23">
        <f t="shared" ref="L8:L12" si="3">IFERROR(SUM(G8,H8,I8)/E8,0)</f>
        <v>0.26794790609015362</v>
      </c>
      <c r="M8" s="4"/>
    </row>
    <row r="9" spans="1:13" ht="25.5" x14ac:dyDescent="0.25">
      <c r="A9" s="17"/>
      <c r="B9" s="18">
        <v>51</v>
      </c>
      <c r="C9" s="19" t="s">
        <v>129</v>
      </c>
      <c r="D9" s="20">
        <v>2.1000000000000001E-2</v>
      </c>
      <c r="E9" s="21">
        <v>2.1000000000000001E-2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ht="25.5" x14ac:dyDescent="0.25">
      <c r="A10" s="17"/>
      <c r="B10" s="18">
        <v>331</v>
      </c>
      <c r="C10" s="19" t="s">
        <v>159</v>
      </c>
      <c r="D10" s="20">
        <v>1.3002459999999998</v>
      </c>
      <c r="E10" s="21">
        <v>2.5045220000000006</v>
      </c>
      <c r="F10" s="21">
        <f t="shared" si="0"/>
        <v>0.31593883459235761</v>
      </c>
      <c r="G10" s="21">
        <v>0.11542531459235761</v>
      </c>
      <c r="H10" s="21">
        <v>0.11205161999999999</v>
      </c>
      <c r="I10" s="21">
        <v>8.846190000000001E-2</v>
      </c>
      <c r="J10" s="22">
        <f t="shared" si="1"/>
        <v>4.6086764098042493E-2</v>
      </c>
      <c r="K10" s="22">
        <f t="shared" si="2"/>
        <v>9.0826486887460978E-2</v>
      </c>
      <c r="L10" s="23">
        <f t="shared" si="3"/>
        <v>0.12614735849489744</v>
      </c>
      <c r="M10" s="4"/>
    </row>
    <row r="11" spans="1:13" x14ac:dyDescent="0.25">
      <c r="A11" s="34" t="s">
        <v>205</v>
      </c>
      <c r="B11" s="57"/>
      <c r="C11" s="36"/>
      <c r="D11" s="37">
        <f ca="1">SUM(D12:OFFSET(D10,(MATCH("GOBIERNOS LOCALES",$A$8:$A$50,0)-MATCH("GOBIERNOS REGIONALES",$A$8:$A$50,0)),0))</f>
        <v>0</v>
      </c>
      <c r="E11" s="38">
        <f ca="1">SUM(E12:OFFSET(E10,(MATCH("GOBIERNOS LOCALES",$A$8:$A$50,0)-MATCH("GOBIERNOS REGIONALES",$A$8:$A$50,0)),0))</f>
        <v>0</v>
      </c>
      <c r="F11" s="38">
        <f ca="1">SUM(F12:OFFSET(F10,(MATCH("GOBIERNOS LOCALES",$A$8:$A$50,0)-MATCH("GOBIERNOS REGIONALES",$A$8:$A$50,0)),0))</f>
        <v>0</v>
      </c>
      <c r="G11" s="38">
        <f ca="1">SUM(G12:OFFSET(G10,(MATCH("GOBIERNOS LOCALES",$A$8:$A$50,0)-MATCH("GOBIERNOS REGIONALES",$A$8:$A$50,0)),0))</f>
        <v>0</v>
      </c>
      <c r="H11" s="38">
        <f ca="1">SUM(H12:OFFSET(H10,(MATCH("GOBIERNOS LOCALES",$A$8:$A$50,0)-MATCH("GOBIERNOS REGIONALES",$A$8:$A$50,0)),0))</f>
        <v>0</v>
      </c>
      <c r="I11" s="38">
        <f ca="1">SUM(I12:OFFSET(I10,(MATCH("GOBIERNOS LOCALES",$A$8:$A$50,0)-MATCH("GOBIERNOS REGIONALES",$A$8:$A$50,0)),0))</f>
        <v>0</v>
      </c>
      <c r="J11" s="39">
        <f ca="1">IFERROR(G11/E11,0)</f>
        <v>0</v>
      </c>
      <c r="K11" s="39">
        <f ca="1">IFERROR(SUM(G11,H11)/E11,0)</f>
        <v>0</v>
      </c>
      <c r="L11" s="40">
        <f ca="1">IFERROR(SUM(G11,H11,I11)/E11,0)</f>
        <v>0</v>
      </c>
      <c r="M11" s="4"/>
    </row>
    <row r="12" spans="1:13" ht="15.75" thickBot="1" x14ac:dyDescent="0.3">
      <c r="A12" s="41" t="s">
        <v>232</v>
      </c>
      <c r="B12" s="58"/>
      <c r="C12" s="43"/>
      <c r="D12" s="44">
        <v>0.81491900000000006</v>
      </c>
      <c r="E12" s="45">
        <v>2.1661959999999998</v>
      </c>
      <c r="F12" s="45">
        <f t="shared" si="0"/>
        <v>0.28569031291051566</v>
      </c>
      <c r="G12" s="45">
        <v>9.9834902910515666E-2</v>
      </c>
      <c r="H12" s="45">
        <v>0.10861794999999999</v>
      </c>
      <c r="I12" s="45">
        <v>7.7237459999999994E-2</v>
      </c>
      <c r="J12" s="46">
        <f t="shared" si="1"/>
        <v>4.6087659154811327E-2</v>
      </c>
      <c r="K12" s="46">
        <f t="shared" si="2"/>
        <v>9.6229913133675654E-2</v>
      </c>
      <c r="L12" s="47">
        <f t="shared" si="3"/>
        <v>0.13188571713294442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96</v>
      </c>
      <c r="B1" s="51" t="s">
        <v>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1524</v>
      </c>
      <c r="N2" s="72" t="s">
        <v>1545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4.5754659999999996</v>
      </c>
      <c r="E6" s="14">
        <f ca="1">SUM(E7:OFFSET(E7,50,0))</f>
        <v>7.1310190000000011</v>
      </c>
      <c r="F6" s="14">
        <f ca="1">SUM(F7:OFFSET(F7,50,0))</f>
        <v>1.2552347427764912</v>
      </c>
      <c r="G6" s="14">
        <f ca="1">SUM(G7:OFFSET(G7,50,0))</f>
        <v>0.55818922277649108</v>
      </c>
      <c r="H6" s="14">
        <f ca="1">SUM(H7:OFFSET(H7,50,0))</f>
        <v>0.36428715</v>
      </c>
      <c r="I6" s="14">
        <f ca="1">SUM(I7:OFFSET(I7,50,0))</f>
        <v>0.33275836999999997</v>
      </c>
      <c r="J6" s="15">
        <f ca="1">IFERROR(G6/E6,0)</f>
        <v>7.8276221501652282E-2</v>
      </c>
      <c r="K6" s="15">
        <f ca="1">IFERROR(SUM(G6,H6)/E6,0)</f>
        <v>0.12936108749345512</v>
      </c>
      <c r="L6" s="16">
        <f ca="1">IFERROR(SUM(G6,H6,I6)/E6,0)</f>
        <v>0.17602459659362721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6</v>
      </c>
      <c r="C7" s="19" t="s">
        <v>254</v>
      </c>
      <c r="D7" s="20">
        <v>0.5149189999999999</v>
      </c>
      <c r="E7" s="21">
        <v>0.5149189999999999</v>
      </c>
      <c r="F7" s="21">
        <f t="shared" ref="F7:F11" si="0">SUM(G7,H7,I7)</f>
        <v>0</v>
      </c>
      <c r="G7" s="21">
        <v>0</v>
      </c>
      <c r="H7" s="21">
        <v>0</v>
      </c>
      <c r="I7" s="21">
        <v>0</v>
      </c>
      <c r="J7" s="22">
        <f t="shared" ref="J7:J11" si="1">IFERROR(G7/E7,0)</f>
        <v>0</v>
      </c>
      <c r="K7" s="22">
        <f t="shared" ref="K7:K11" si="2">IFERROR(SUM(G7,H7)/E7,0)</f>
        <v>0</v>
      </c>
      <c r="L7" s="23">
        <f t="shared" ref="L7:L11" si="3">IFERROR(SUM(G7,H7,I7)/E7,0)</f>
        <v>0</v>
      </c>
      <c r="M7" s="4"/>
      <c r="N7" t="s">
        <v>270</v>
      </c>
      <c r="O7" s="5">
        <v>1.500000013038516E-3</v>
      </c>
      <c r="P7" s="71">
        <v>0.26944494575867001</v>
      </c>
    </row>
    <row r="8" spans="1:16" x14ac:dyDescent="0.25">
      <c r="A8" s="17"/>
      <c r="B8" s="55">
        <v>11</v>
      </c>
      <c r="C8" s="19" t="s">
        <v>259</v>
      </c>
      <c r="D8" s="20">
        <v>0</v>
      </c>
      <c r="E8" s="21">
        <v>1.4434260000000001</v>
      </c>
      <c r="F8" s="21">
        <f t="shared" si="0"/>
        <v>0.28419031289747715</v>
      </c>
      <c r="G8" s="21">
        <v>9.833490289747715E-2</v>
      </c>
      <c r="H8" s="21">
        <v>0.10861794999999999</v>
      </c>
      <c r="I8" s="21">
        <v>7.7237459999999994E-2</v>
      </c>
      <c r="J8" s="22">
        <f t="shared" si="1"/>
        <v>6.8126043799597025E-2</v>
      </c>
      <c r="K8" s="22">
        <f t="shared" si="2"/>
        <v>0.14337614321584696</v>
      </c>
      <c r="L8" s="23">
        <f t="shared" si="3"/>
        <v>0.19688595944473575</v>
      </c>
      <c r="M8" s="4"/>
      <c r="N8" t="s">
        <v>259</v>
      </c>
      <c r="O8" s="5">
        <v>0.28419031289747715</v>
      </c>
      <c r="P8" s="71">
        <v>0.19688595944473575</v>
      </c>
    </row>
    <row r="9" spans="1:16" x14ac:dyDescent="0.25">
      <c r="A9" s="17"/>
      <c r="B9" s="55">
        <v>12</v>
      </c>
      <c r="C9" s="19" t="s">
        <v>260</v>
      </c>
      <c r="D9" s="20">
        <v>0.30000000000000004</v>
      </c>
      <c r="E9" s="21">
        <v>0.20228399999999999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263</v>
      </c>
      <c r="O9" s="5">
        <v>0.96954442986597544</v>
      </c>
      <c r="P9" s="71">
        <v>0.19528277843257963</v>
      </c>
    </row>
    <row r="10" spans="1:16" x14ac:dyDescent="0.25">
      <c r="A10" s="17"/>
      <c r="B10" s="55">
        <v>15</v>
      </c>
      <c r="C10" s="19" t="s">
        <v>263</v>
      </c>
      <c r="D10" s="20">
        <v>3.7605469999999999</v>
      </c>
      <c r="E10" s="21">
        <v>4.9648230000000009</v>
      </c>
      <c r="F10" s="21">
        <f t="shared" si="0"/>
        <v>0.96954442986597544</v>
      </c>
      <c r="G10" s="21">
        <v>0.45835431986597541</v>
      </c>
      <c r="H10" s="21">
        <v>0.25566919999999999</v>
      </c>
      <c r="I10" s="21">
        <v>0.25552090999999999</v>
      </c>
      <c r="J10" s="22">
        <f t="shared" si="1"/>
        <v>9.2320374737624153E-2</v>
      </c>
      <c r="K10" s="22">
        <f t="shared" si="2"/>
        <v>0.14381651065223783</v>
      </c>
      <c r="L10" s="23">
        <f t="shared" si="3"/>
        <v>0.19528277843257963</v>
      </c>
      <c r="M10" s="4"/>
      <c r="N10" t="s">
        <v>254</v>
      </c>
      <c r="O10" s="5">
        <v>0</v>
      </c>
      <c r="P10" s="71">
        <v>0</v>
      </c>
    </row>
    <row r="11" spans="1:16" ht="15.75" thickBot="1" x14ac:dyDescent="0.3">
      <c r="A11" s="24"/>
      <c r="B11" s="56">
        <v>22</v>
      </c>
      <c r="C11" s="26" t="s">
        <v>270</v>
      </c>
      <c r="D11" s="27">
        <v>0</v>
      </c>
      <c r="E11" s="28">
        <v>5.5669999999999999E-3</v>
      </c>
      <c r="F11" s="28">
        <f t="shared" si="0"/>
        <v>1.500000013038516E-3</v>
      </c>
      <c r="G11" s="28">
        <v>1.500000013038516E-3</v>
      </c>
      <c r="H11" s="28">
        <v>0</v>
      </c>
      <c r="I11" s="28">
        <v>0</v>
      </c>
      <c r="J11" s="29">
        <f t="shared" si="1"/>
        <v>0.26944494575867001</v>
      </c>
      <c r="K11" s="29">
        <f t="shared" si="2"/>
        <v>0.26944494575867001</v>
      </c>
      <c r="L11" s="30">
        <f t="shared" si="3"/>
        <v>0.26944494575867001</v>
      </c>
      <c r="M11" s="4"/>
      <c r="N11" t="s">
        <v>260</v>
      </c>
      <c r="O11" s="5">
        <v>0</v>
      </c>
      <c r="P11" s="71">
        <v>0</v>
      </c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5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28515625" customWidth="1"/>
    <col min="6" max="6" width="13.5703125" customWidth="1"/>
    <col min="7" max="9" width="0" hidden="1" customWidth="1"/>
  </cols>
  <sheetData>
    <row r="1" spans="1:13" ht="15.75" x14ac:dyDescent="0.25">
      <c r="A1" s="50">
        <v>96</v>
      </c>
      <c r="B1" s="49" t="s">
        <v>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1525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4.5754659999999996</v>
      </c>
      <c r="E6" s="14">
        <v>7.1310190000000011</v>
      </c>
      <c r="F6" s="14">
        <v>1.2552347427764912</v>
      </c>
      <c r="G6" s="14">
        <v>0.55818922277649108</v>
      </c>
      <c r="H6" s="14">
        <v>0.36428715</v>
      </c>
      <c r="I6" s="14">
        <v>0.33275836999999997</v>
      </c>
      <c r="J6" s="15">
        <v>7.8276221501652282E-2</v>
      </c>
      <c r="K6" s="15">
        <v>0.12936108749345512</v>
      </c>
      <c r="L6" s="16">
        <v>0.17602459659362721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3.2055469999999997</v>
      </c>
      <c r="E7" s="38">
        <f ca="1">SUM(E8:OFFSET(E6,MATCH("PROYECTOS",$A$8:$A$50,0),0))</f>
        <v>3.3203209999999999</v>
      </c>
      <c r="F7" s="38">
        <f ca="1">SUM(F8:OFFSET(F6,MATCH("PROYECTOS",$A$8:$A$50,0),0))</f>
        <v>0.83327233819577873</v>
      </c>
      <c r="G7" s="38">
        <f ca="1">SUM(G8:OFFSET(G6,MATCH("PROYECTOS",$A$8:$A$50,0),0))</f>
        <v>0.42049431819577876</v>
      </c>
      <c r="H7" s="38">
        <f ca="1">SUM(H8:OFFSET(H6,MATCH("PROYECTOS",$A$8:$A$50,0),0))</f>
        <v>0.17477767</v>
      </c>
      <c r="I7" s="38">
        <f ca="1">SUM(I8:OFFSET(I6,MATCH("PROYECTOS",$A$8:$A$50,0),0))</f>
        <v>0.23800034999999997</v>
      </c>
      <c r="J7" s="39">
        <f ca="1">IFERROR(G7/E7,0)</f>
        <v>0.12664267045137467</v>
      </c>
      <c r="K7" s="39">
        <f ca="1">IFERROR(SUM(G7,H7)/E7,0)</f>
        <v>0.17928145748431515</v>
      </c>
      <c r="L7" s="40">
        <f ca="1">IFERROR(SUM(G7,H7,I7)/E7,0)</f>
        <v>0.25096137939547974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0.98338200000000009</v>
      </c>
      <c r="E8" s="21">
        <v>0.98894899999999997</v>
      </c>
      <c r="F8" s="21">
        <f t="shared" ref="F8:F13" si="0">SUM(G8,H8,I8)</f>
        <v>0.32333490676700771</v>
      </c>
      <c r="G8" s="21">
        <v>0.18596545676700771</v>
      </c>
      <c r="H8" s="21">
        <v>7.5290649999999987E-2</v>
      </c>
      <c r="I8" s="21">
        <v>6.2078800000000003E-2</v>
      </c>
      <c r="J8" s="22">
        <f t="shared" ref="J8:J14" si="1">IFERROR(G8/E8,0)</f>
        <v>0.18804352577029526</v>
      </c>
      <c r="K8" s="22">
        <f t="shared" ref="K8:K14" si="2">IFERROR(SUM(G8,H8)/E8,0)</f>
        <v>0.26417551033168318</v>
      </c>
      <c r="L8" s="23">
        <f t="shared" ref="L8:L14" si="3">IFERROR(SUM(G8,H8,I8)/E8,0)</f>
        <v>0.32694800921686329</v>
      </c>
      <c r="M8" s="4"/>
    </row>
    <row r="9" spans="1:13" ht="25.5" x14ac:dyDescent="0.25">
      <c r="A9" s="17"/>
      <c r="B9" s="19">
        <v>3000503</v>
      </c>
      <c r="C9" s="19" t="s">
        <v>1527</v>
      </c>
      <c r="D9" s="20">
        <v>0.44999999999999996</v>
      </c>
      <c r="E9" s="21">
        <v>0.45000000000000007</v>
      </c>
      <c r="F9" s="21">
        <f t="shared" si="0"/>
        <v>0.14850703785370262</v>
      </c>
      <c r="G9" s="21">
        <v>5.7032217853702605E-2</v>
      </c>
      <c r="H9" s="21">
        <v>2.0508969999999998E-2</v>
      </c>
      <c r="I9" s="21">
        <v>7.0965849999999997E-2</v>
      </c>
      <c r="J9" s="22">
        <f t="shared" si="1"/>
        <v>0.12673826189711687</v>
      </c>
      <c r="K9" s="22">
        <f t="shared" si="2"/>
        <v>0.17231375078600578</v>
      </c>
      <c r="L9" s="23">
        <f t="shared" si="3"/>
        <v>0.33001563967489467</v>
      </c>
      <c r="M9" s="4"/>
    </row>
    <row r="10" spans="1:13" ht="38.25" x14ac:dyDescent="0.25">
      <c r="A10" s="17"/>
      <c r="B10" s="19">
        <v>3000504</v>
      </c>
      <c r="C10" s="19" t="s">
        <v>1528</v>
      </c>
      <c r="D10" s="20">
        <v>0.97591900000000009</v>
      </c>
      <c r="E10" s="21">
        <v>0.97591900000000009</v>
      </c>
      <c r="F10" s="21">
        <f t="shared" si="0"/>
        <v>0.18326365066594599</v>
      </c>
      <c r="G10" s="21">
        <v>0.10143133066594601</v>
      </c>
      <c r="H10" s="21">
        <v>4.7817960000000007E-2</v>
      </c>
      <c r="I10" s="21">
        <v>3.401436E-2</v>
      </c>
      <c r="J10" s="22">
        <f t="shared" si="1"/>
        <v>0.10393416939924932</v>
      </c>
      <c r="K10" s="22">
        <f t="shared" si="2"/>
        <v>0.15293204729690271</v>
      </c>
      <c r="L10" s="23">
        <f t="shared" si="3"/>
        <v>0.18778571855445583</v>
      </c>
      <c r="M10" s="4"/>
    </row>
    <row r="11" spans="1:13" ht="25.5" x14ac:dyDescent="0.25">
      <c r="A11" s="17"/>
      <c r="B11" s="19">
        <v>3000505</v>
      </c>
      <c r="C11" s="19" t="s">
        <v>1529</v>
      </c>
      <c r="D11" s="20">
        <v>2.1000000000000001E-2</v>
      </c>
      <c r="E11" s="21">
        <v>2.1000000000000001E-2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38.25" x14ac:dyDescent="0.25">
      <c r="A12" s="17"/>
      <c r="B12" s="19">
        <v>3000692</v>
      </c>
      <c r="C12" s="19" t="s">
        <v>1530</v>
      </c>
      <c r="D12" s="20">
        <v>0.74524599999999996</v>
      </c>
      <c r="E12" s="21">
        <v>0.85445299999999991</v>
      </c>
      <c r="F12" s="21">
        <f t="shared" si="0"/>
        <v>0.17816674290912243</v>
      </c>
      <c r="G12" s="21">
        <v>7.606531290912244E-2</v>
      </c>
      <c r="H12" s="21">
        <v>3.1160089999999998E-2</v>
      </c>
      <c r="I12" s="21">
        <v>7.0941340000000006E-2</v>
      </c>
      <c r="J12" s="22">
        <f t="shared" si="1"/>
        <v>8.9022231660632528E-2</v>
      </c>
      <c r="K12" s="22">
        <f t="shared" si="2"/>
        <v>0.12549011228133372</v>
      </c>
      <c r="L12" s="23">
        <f t="shared" si="3"/>
        <v>0.2085155566299404</v>
      </c>
      <c r="M12" s="4"/>
    </row>
    <row r="13" spans="1:13" ht="51" x14ac:dyDescent="0.25">
      <c r="A13" s="17"/>
      <c r="B13" s="19">
        <v>3000693</v>
      </c>
      <c r="C13" s="19" t="s">
        <v>1531</v>
      </c>
      <c r="D13" s="20">
        <v>0.03</v>
      </c>
      <c r="E13" s="21">
        <v>0.03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1.3699189999999999</v>
      </c>
      <c r="E14" s="45">
        <f t="shared" ref="E14:I14" ca="1" si="4">OFFSET(E14,-MATCH("PROYECTOS",$A$8:$A$50,0)-1,0)-(OFFSET(E14,-MATCH("PROYECTOS",$A$8:$A$50,0),0))</f>
        <v>3.8106980000000013</v>
      </c>
      <c r="F14" s="45">
        <f t="shared" ca="1" si="4"/>
        <v>0.42196240458071244</v>
      </c>
      <c r="G14" s="45">
        <f t="shared" ca="1" si="4"/>
        <v>0.13769490458071232</v>
      </c>
      <c r="H14" s="45">
        <f t="shared" ca="1" si="4"/>
        <v>0.18950948000000001</v>
      </c>
      <c r="I14" s="45">
        <f t="shared" ca="1" si="4"/>
        <v>9.4758019999999998E-2</v>
      </c>
      <c r="J14" s="46">
        <f t="shared" ca="1" si="1"/>
        <v>3.6133775119600732E-2</v>
      </c>
      <c r="K14" s="46">
        <f t="shared" ca="1" si="2"/>
        <v>8.5864685309807343E-2</v>
      </c>
      <c r="L14" s="47">
        <f t="shared" ca="1" si="3"/>
        <v>0.11073100113961069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1546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ht="38.25" x14ac:dyDescent="0.25">
      <c r="A20" s="17"/>
      <c r="B20" s="19">
        <v>3000504</v>
      </c>
      <c r="C20" s="19" t="s">
        <v>1528</v>
      </c>
      <c r="D20" s="23">
        <v>0.18778571855445583</v>
      </c>
    </row>
    <row r="21" spans="1:4" ht="25.5" x14ac:dyDescent="0.25">
      <c r="A21" s="17"/>
      <c r="B21" s="19">
        <v>3000505</v>
      </c>
      <c r="C21" s="19" t="s">
        <v>1529</v>
      </c>
      <c r="D21" s="23">
        <v>0</v>
      </c>
    </row>
    <row r="22" spans="1:4" ht="38.25" x14ac:dyDescent="0.25">
      <c r="A22" s="17"/>
      <c r="B22" s="19">
        <v>3000692</v>
      </c>
      <c r="C22" s="19" t="s">
        <v>1530</v>
      </c>
      <c r="D22" s="23">
        <v>0.2085155566299404</v>
      </c>
    </row>
    <row r="23" spans="1:4" ht="51.75" thickBot="1" x14ac:dyDescent="0.3">
      <c r="A23" s="24"/>
      <c r="B23" s="26">
        <v>3000693</v>
      </c>
      <c r="C23" s="26" t="s">
        <v>1531</v>
      </c>
      <c r="D23" s="30">
        <v>0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N9" sqref="N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96</v>
      </c>
      <c r="B1" s="49" t="s">
        <v>60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1526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4.5754659999999996</v>
      </c>
      <c r="I6" s="14">
        <v>7.1310190000000011</v>
      </c>
      <c r="J6" s="14">
        <v>1.2552347427764912</v>
      </c>
      <c r="K6" s="14">
        <v>0.55818922277649108</v>
      </c>
      <c r="L6" s="14">
        <v>0.36428715</v>
      </c>
      <c r="M6" s="14">
        <v>0.33275836999999997</v>
      </c>
      <c r="N6" s="15">
        <v>7.8276221501652282E-2</v>
      </c>
      <c r="O6" s="15">
        <v>0.12936108749345512</v>
      </c>
      <c r="P6" s="16">
        <v>0.17602459659362721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SUM(H8:OFFSET(H6,MATCH("PROYECTOS",$A$8:$A$28,0),0))</f>
        <v>3.2055469999999997</v>
      </c>
      <c r="I7" s="37">
        <f ca="1">SUM(I8:OFFSET(I6,MATCH("PROYECTOS",$A$8:$A$28,0),0))</f>
        <v>3.3203210000000003</v>
      </c>
      <c r="J7" s="37">
        <f ca="1">SUM(J8:OFFSET(J6,MATCH("PROYECTOS",$A$8:$A$28,0),0))</f>
        <v>0.83327233819577873</v>
      </c>
      <c r="K7" s="38">
        <f ca="1">SUM(K8:OFFSET(K6,MATCH("PROYECTOS",$A$8:$A$28,0),0))</f>
        <v>0.42049431819577876</v>
      </c>
      <c r="L7" s="38">
        <f ca="1">SUM(L8:OFFSET(L6,MATCH("PROYECTOS",$A$8:$A$28,0),0))</f>
        <v>0.17477766999999997</v>
      </c>
      <c r="M7" s="38">
        <f ca="1">SUM(M8:OFFSET(M6,MATCH("PROYECTOS",$A$8:$A$28,0),0))</f>
        <v>0.23800035000000003</v>
      </c>
      <c r="N7" s="39">
        <f ca="1">IFERROR(K7/I7,0)</f>
        <v>0.12664267045137464</v>
      </c>
      <c r="O7" s="39">
        <f ca="1">IFERROR(SUM(K7,L7)/I7,0)</f>
        <v>0.17928145748431512</v>
      </c>
      <c r="P7" s="40">
        <f ca="1">IFERROR(SUM(K7,L7,M7)/I7,0)</f>
        <v>0.25096137939547974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0.98338200000000009</v>
      </c>
      <c r="I8" s="21">
        <v>0.98894899999999997</v>
      </c>
      <c r="J8" s="21">
        <f t="shared" ref="J8:J18" si="0">SUM(K8,L8,M8)</f>
        <v>0.32333490676700771</v>
      </c>
      <c r="K8" s="21">
        <v>0.18596545676700771</v>
      </c>
      <c r="L8" s="21">
        <v>7.5290649999999987E-2</v>
      </c>
      <c r="M8" s="21">
        <v>6.2078800000000003E-2</v>
      </c>
      <c r="N8" s="22">
        <f t="shared" ref="N8:N19" si="1">IFERROR(K8/I8,0)</f>
        <v>0.18804352577029526</v>
      </c>
      <c r="O8" s="22">
        <f t="shared" ref="O8:O19" si="2">IFERROR(SUM(K8,L8)/I8,0)</f>
        <v>0.26417551033168318</v>
      </c>
      <c r="P8" s="23">
        <f t="shared" ref="P8:P19" si="3">IFERROR(SUM(K8,L8,M8)/I8,0)</f>
        <v>0.32694800921686329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5004109</v>
      </c>
      <c r="C9" s="19" t="s">
        <v>1532</v>
      </c>
      <c r="D9" s="68">
        <v>3000503</v>
      </c>
      <c r="E9" s="19" t="s">
        <v>1527</v>
      </c>
      <c r="F9" s="69">
        <v>313</v>
      </c>
      <c r="G9" s="19" t="s">
        <v>1542</v>
      </c>
      <c r="H9" s="20">
        <v>0.44999999999999996</v>
      </c>
      <c r="I9" s="21">
        <v>0.45000000000000007</v>
      </c>
      <c r="J9" s="21">
        <f t="shared" si="0"/>
        <v>0.14850703785370262</v>
      </c>
      <c r="K9" s="21">
        <v>5.7032217853702605E-2</v>
      </c>
      <c r="L9" s="21">
        <v>2.0508969999999998E-2</v>
      </c>
      <c r="M9" s="21">
        <v>7.0965849999999997E-2</v>
      </c>
      <c r="N9" s="22">
        <f t="shared" si="1"/>
        <v>0.12673826189711687</v>
      </c>
      <c r="O9" s="22">
        <f t="shared" si="2"/>
        <v>0.17231375078600578</v>
      </c>
      <c r="P9" s="23">
        <f t="shared" si="3"/>
        <v>0.33001563967489467</v>
      </c>
      <c r="Q9" s="70">
        <v>0</v>
      </c>
      <c r="R9" s="21">
        <v>0</v>
      </c>
      <c r="S9" s="23">
        <f t="shared" ref="S9:S18" si="4">IFERROR(R9/Q9,0)</f>
        <v>0</v>
      </c>
    </row>
    <row r="10" spans="1:19" ht="38.25" x14ac:dyDescent="0.25">
      <c r="A10" s="17"/>
      <c r="B10" s="19">
        <v>5004111</v>
      </c>
      <c r="C10" s="19" t="s">
        <v>1533</v>
      </c>
      <c r="D10" s="68">
        <v>3000504</v>
      </c>
      <c r="E10" s="19" t="s">
        <v>1528</v>
      </c>
      <c r="F10" s="69">
        <v>429</v>
      </c>
      <c r="G10" s="19" t="s">
        <v>628</v>
      </c>
      <c r="H10" s="20">
        <v>0.283586</v>
      </c>
      <c r="I10" s="21">
        <v>0.28358600000000006</v>
      </c>
      <c r="J10" s="21">
        <f t="shared" si="0"/>
        <v>8.208040120337784E-2</v>
      </c>
      <c r="K10" s="21">
        <v>4.9804871203377843E-2</v>
      </c>
      <c r="L10" s="21">
        <v>1.6533519999999999E-2</v>
      </c>
      <c r="M10" s="21">
        <v>1.5742010000000001E-2</v>
      </c>
      <c r="N10" s="22">
        <f t="shared" si="1"/>
        <v>0.17562528193697091</v>
      </c>
      <c r="O10" s="22">
        <f t="shared" si="2"/>
        <v>0.23392689062005115</v>
      </c>
      <c r="P10" s="23">
        <f t="shared" si="3"/>
        <v>0.2894374235800703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5004112</v>
      </c>
      <c r="C11" s="19" t="s">
        <v>1534</v>
      </c>
      <c r="D11" s="68">
        <v>3000504</v>
      </c>
      <c r="E11" s="19" t="s">
        <v>1528</v>
      </c>
      <c r="F11" s="69">
        <v>535</v>
      </c>
      <c r="G11" s="19" t="s">
        <v>772</v>
      </c>
      <c r="H11" s="20">
        <v>0.02</v>
      </c>
      <c r="I11" s="21">
        <v>0.02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5004113</v>
      </c>
      <c r="C12" s="19" t="s">
        <v>1535</v>
      </c>
      <c r="D12" s="68">
        <v>3000504</v>
      </c>
      <c r="E12" s="19" t="s">
        <v>1528</v>
      </c>
      <c r="F12" s="69">
        <v>201</v>
      </c>
      <c r="G12" s="19" t="s">
        <v>625</v>
      </c>
      <c r="H12" s="20">
        <v>6.4653000000000002E-2</v>
      </c>
      <c r="I12" s="21">
        <v>6.4653000000000002E-2</v>
      </c>
      <c r="J12" s="21">
        <f t="shared" si="0"/>
        <v>1.6233029824672937E-2</v>
      </c>
      <c r="K12" s="21">
        <v>8.2939998246729374E-3</v>
      </c>
      <c r="L12" s="21">
        <v>1.8600000000000001E-3</v>
      </c>
      <c r="M12" s="21">
        <v>6.0790299999999992E-3</v>
      </c>
      <c r="N12" s="22">
        <f t="shared" si="1"/>
        <v>0.12828484099226545</v>
      </c>
      <c r="O12" s="22">
        <f t="shared" si="2"/>
        <v>0.15705380762954446</v>
      </c>
      <c r="P12" s="23">
        <f t="shared" si="3"/>
        <v>0.2510792975526725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5004114</v>
      </c>
      <c r="C13" s="19" t="s">
        <v>1536</v>
      </c>
      <c r="D13" s="68">
        <v>3000505</v>
      </c>
      <c r="E13" s="19" t="s">
        <v>1529</v>
      </c>
      <c r="F13" s="69">
        <v>416</v>
      </c>
      <c r="G13" s="19" t="s">
        <v>663</v>
      </c>
      <c r="H13" s="20">
        <v>2.1000000000000001E-2</v>
      </c>
      <c r="I13" s="21">
        <v>2.1000000000000001E-2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5004319</v>
      </c>
      <c r="C14" s="19" t="s">
        <v>1537</v>
      </c>
      <c r="D14" s="68">
        <v>3000692</v>
      </c>
      <c r="E14" s="19" t="s">
        <v>1530</v>
      </c>
      <c r="F14" s="69">
        <v>455</v>
      </c>
      <c r="G14" s="19" t="s">
        <v>1543</v>
      </c>
      <c r="H14" s="20">
        <v>0.54846099999999998</v>
      </c>
      <c r="I14" s="21">
        <v>0.65766799999999992</v>
      </c>
      <c r="J14" s="21">
        <f t="shared" si="0"/>
        <v>0.10158348027663681</v>
      </c>
      <c r="K14" s="21">
        <v>3.2157640276636812E-2</v>
      </c>
      <c r="L14" s="21">
        <v>1.4275009999999998E-2</v>
      </c>
      <c r="M14" s="21">
        <v>5.5150830000000005E-2</v>
      </c>
      <c r="N14" s="22">
        <f t="shared" si="1"/>
        <v>4.8896464898150457E-2</v>
      </c>
      <c r="O14" s="22">
        <f t="shared" si="2"/>
        <v>7.0601960680216791E-2</v>
      </c>
      <c r="P14" s="23">
        <f t="shared" si="3"/>
        <v>0.15446012315733293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5005170</v>
      </c>
      <c r="C15" s="19" t="s">
        <v>1538</v>
      </c>
      <c r="D15" s="68">
        <v>3000504</v>
      </c>
      <c r="E15" s="19" t="s">
        <v>1528</v>
      </c>
      <c r="F15" s="69">
        <v>80</v>
      </c>
      <c r="G15" s="19" t="s">
        <v>310</v>
      </c>
      <c r="H15" s="20">
        <v>0.58768000000000009</v>
      </c>
      <c r="I15" s="21">
        <v>0.58768000000000009</v>
      </c>
      <c r="J15" s="21">
        <f t="shared" si="0"/>
        <v>8.495021963789523E-2</v>
      </c>
      <c r="K15" s="21">
        <v>4.3332459637895226E-2</v>
      </c>
      <c r="L15" s="21">
        <v>2.9424440000000003E-2</v>
      </c>
      <c r="M15" s="21">
        <v>1.2193320000000001E-2</v>
      </c>
      <c r="N15" s="22">
        <f t="shared" si="1"/>
        <v>7.3734787023371939E-2</v>
      </c>
      <c r="O15" s="22">
        <f t="shared" si="2"/>
        <v>0.12380359998280563</v>
      </c>
      <c r="P15" s="23">
        <f t="shared" si="3"/>
        <v>0.14455183031223662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5005171</v>
      </c>
      <c r="C16" s="19" t="s">
        <v>1539</v>
      </c>
      <c r="D16" s="68">
        <v>3000504</v>
      </c>
      <c r="E16" s="19" t="s">
        <v>1528</v>
      </c>
      <c r="F16" s="69">
        <v>222</v>
      </c>
      <c r="G16" s="19" t="s">
        <v>1544</v>
      </c>
      <c r="H16" s="20">
        <v>0.02</v>
      </c>
      <c r="I16" s="21">
        <v>0.02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5005172</v>
      </c>
      <c r="C17" s="19" t="s">
        <v>1540</v>
      </c>
      <c r="D17" s="68">
        <v>3000692</v>
      </c>
      <c r="E17" s="19" t="s">
        <v>1530</v>
      </c>
      <c r="F17" s="69">
        <v>36</v>
      </c>
      <c r="G17" s="19" t="s">
        <v>533</v>
      </c>
      <c r="H17" s="20">
        <v>0.19678499999999999</v>
      </c>
      <c r="I17" s="21">
        <v>0.19678499999999999</v>
      </c>
      <c r="J17" s="21">
        <f t="shared" si="0"/>
        <v>7.6583262632485632E-2</v>
      </c>
      <c r="K17" s="21">
        <v>4.3907672632485628E-2</v>
      </c>
      <c r="L17" s="21">
        <v>1.688508E-2</v>
      </c>
      <c r="M17" s="21">
        <v>1.5790510000000001E-2</v>
      </c>
      <c r="N17" s="22">
        <f t="shared" si="1"/>
        <v>0.22312509913095832</v>
      </c>
      <c r="O17" s="22">
        <f t="shared" si="2"/>
        <v>0.3089298098558611</v>
      </c>
      <c r="P17" s="23">
        <f t="shared" si="3"/>
        <v>0.38917225719686782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5005173</v>
      </c>
      <c r="C18" s="19" t="s">
        <v>1541</v>
      </c>
      <c r="D18" s="68">
        <v>3000693</v>
      </c>
      <c r="E18" s="19" t="s">
        <v>1531</v>
      </c>
      <c r="F18" s="69">
        <v>46</v>
      </c>
      <c r="G18" s="19" t="s">
        <v>736</v>
      </c>
      <c r="H18" s="20">
        <v>0.03</v>
      </c>
      <c r="I18" s="21">
        <v>0.03</v>
      </c>
      <c r="J18" s="21">
        <f t="shared" si="0"/>
        <v>0</v>
      </c>
      <c r="K18" s="21">
        <v>0</v>
      </c>
      <c r="L18" s="21">
        <v>0</v>
      </c>
      <c r="M18" s="21">
        <v>0</v>
      </c>
      <c r="N18" s="22">
        <f t="shared" si="1"/>
        <v>0</v>
      </c>
      <c r="O18" s="22">
        <f t="shared" si="2"/>
        <v>0</v>
      </c>
      <c r="P18" s="23">
        <f t="shared" si="3"/>
        <v>0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293</v>
      </c>
      <c r="B19" s="43"/>
      <c r="C19" s="43"/>
      <c r="D19" s="65"/>
      <c r="E19" s="43"/>
      <c r="F19" s="66"/>
      <c r="G19" s="43"/>
      <c r="H19" s="44">
        <f ca="1">OFFSET(H19,-MATCH("PROYECTOS",$A$8:$A$28,0)-1,0)-(OFFSET(H19,-MATCH("PROYECTOS",$A$8:$A$28,0),0))</f>
        <v>1.3699189999999999</v>
      </c>
      <c r="I19" s="44">
        <f t="shared" ref="I19:J19" ca="1" si="5">OFFSET(I19,-MATCH("PROYECTOS",$A$8:$A$28,0)-1,0)-(OFFSET(I19,-MATCH("PROYECTOS",$A$8:$A$28,0),0))</f>
        <v>3.8106980000000008</v>
      </c>
      <c r="J19" s="44">
        <f t="shared" ca="1" si="5"/>
        <v>0.42196240458071244</v>
      </c>
      <c r="K19" s="45">
        <f ca="1">OFFSET(K19,-MATCH("PROYECTOS",$A$8:$A$28,0)-1,0)-(OFFSET(K19,-MATCH("PROYECTOS",$A$8:$A$28,0),0))</f>
        <v>0.13769490458071232</v>
      </c>
      <c r="L19" s="45">
        <f t="shared" ref="L19:M19" ca="1" si="6">OFFSET(L19,-MATCH("PROYECTOS",$A$8:$A$28,0)-1,0)-(OFFSET(L19,-MATCH("PROYECTOS",$A$8:$A$28,0),0))</f>
        <v>0.18950948000000004</v>
      </c>
      <c r="M19" s="45">
        <f t="shared" ca="1" si="6"/>
        <v>9.4758019999999943E-2</v>
      </c>
      <c r="N19" s="46">
        <f t="shared" ca="1" si="1"/>
        <v>3.6133775119600739E-2</v>
      </c>
      <c r="O19" s="46">
        <f t="shared" ca="1" si="2"/>
        <v>8.5864685309807356E-2</v>
      </c>
      <c r="P19" s="47">
        <f t="shared" ca="1" si="3"/>
        <v>0.11073100113961069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97</v>
      </c>
      <c r="B1" s="50" t="s">
        <v>61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1547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755.42156400000022</v>
      </c>
      <c r="E6" s="14">
        <v>755.83115999999984</v>
      </c>
      <c r="F6" s="14">
        <v>245.64439101472465</v>
      </c>
      <c r="G6" s="14">
        <v>120.98371731472463</v>
      </c>
      <c r="H6" s="14">
        <v>119.25921776999999</v>
      </c>
      <c r="I6" s="14">
        <v>5.40145593</v>
      </c>
      <c r="J6" s="15">
        <v>0.16006712043298751</v>
      </c>
      <c r="K6" s="15">
        <v>0.31785264725620027</v>
      </c>
      <c r="L6" s="16">
        <v>0.32499902625703425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755.42156399999999</v>
      </c>
      <c r="E7" s="38">
        <f ca="1">SUM(E8:OFFSET(E6,MATCH("GOBIERNOS REGIONALES",$A$8:$A$50,0),0))</f>
        <v>755.8311600000003</v>
      </c>
      <c r="F7" s="38">
        <f ca="1">SUM(F8:OFFSET(F6,MATCH("GOBIERNOS REGIONALES",$A$8:$A$50,0),0))</f>
        <v>245.64439101472465</v>
      </c>
      <c r="G7" s="38">
        <f ca="1">SUM(G8:OFFSET(G6,MATCH("GOBIERNOS REGIONALES",$A$8:$A$50,0),0))</f>
        <v>120.98371731472463</v>
      </c>
      <c r="H7" s="38">
        <f ca="1">SUM(H8:OFFSET(H6,MATCH("GOBIERNOS REGIONALES",$A$8:$A$50,0),0))</f>
        <v>119.25921777000002</v>
      </c>
      <c r="I7" s="38">
        <f ca="1">SUM(I8:OFFSET(I6,MATCH("GOBIERNOS REGIONALES",$A$8:$A$50,0),0))</f>
        <v>5.40145593</v>
      </c>
      <c r="J7" s="39">
        <f ca="1">IFERROR(G7/E7,0)</f>
        <v>0.16006712043298743</v>
      </c>
      <c r="K7" s="39">
        <f ca="1">IFERROR(SUM(G7,H7)/E7,0)</f>
        <v>0.3178526472562001</v>
      </c>
      <c r="L7" s="40">
        <f ca="1">IFERROR(SUM(G7,H7,I7)/E7,0)</f>
        <v>0.32499902625703408</v>
      </c>
      <c r="M7" s="4"/>
    </row>
    <row r="8" spans="1:13" ht="25.5" x14ac:dyDescent="0.25">
      <c r="A8" s="17"/>
      <c r="B8" s="18">
        <v>40</v>
      </c>
      <c r="C8" s="19" t="s">
        <v>127</v>
      </c>
      <c r="D8" s="20">
        <v>755.42156399999999</v>
      </c>
      <c r="E8" s="21">
        <v>755.8311600000003</v>
      </c>
      <c r="F8" s="21">
        <f t="shared" ref="F8:F10" si="0">SUM(G8,H8,I8)</f>
        <v>245.64439101472465</v>
      </c>
      <c r="G8" s="21">
        <v>120.98371731472463</v>
      </c>
      <c r="H8" s="21">
        <v>119.25921777000002</v>
      </c>
      <c r="I8" s="21">
        <v>5.40145593</v>
      </c>
      <c r="J8" s="22">
        <f t="shared" ref="J8:J10" si="1">IFERROR(G8/E8,0)</f>
        <v>0.16006712043298743</v>
      </c>
      <c r="K8" s="22">
        <f t="shared" ref="K8:K10" si="2">IFERROR(SUM(G8,H8)/E8,0)</f>
        <v>0.3178526472562001</v>
      </c>
      <c r="L8" s="23">
        <f t="shared" ref="L8:L10" si="3">IFERROR(SUM(G8,H8,I8)/E8,0)</f>
        <v>0.32499902625703408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97</v>
      </c>
      <c r="B1" s="51" t="s">
        <v>61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1548</v>
      </c>
      <c r="N2" s="72" t="s">
        <v>1554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755.42156400000022</v>
      </c>
      <c r="E6" s="14">
        <f ca="1">SUM(E7:OFFSET(E7,50,0))</f>
        <v>755.83115999999984</v>
      </c>
      <c r="F6" s="14">
        <f ca="1">SUM(F7:OFFSET(F7,50,0))</f>
        <v>245.64439101472465</v>
      </c>
      <c r="G6" s="14">
        <f ca="1">SUM(G7:OFFSET(G7,50,0))</f>
        <v>120.98371731472463</v>
      </c>
      <c r="H6" s="14">
        <f ca="1">SUM(H7:OFFSET(H7,50,0))</f>
        <v>119.25921776999999</v>
      </c>
      <c r="I6" s="14">
        <f ca="1">SUM(I7:OFFSET(I7,50,0))</f>
        <v>5.40145593</v>
      </c>
      <c r="J6" s="15">
        <f ca="1">IFERROR(G6/E6,0)</f>
        <v>0.16006712043298751</v>
      </c>
      <c r="K6" s="15">
        <f ca="1">IFERROR(SUM(G6,H6)/E6,0)</f>
        <v>0.31785264725620027</v>
      </c>
      <c r="L6" s="16">
        <f ca="1">IFERROR(SUM(G6,H6,I6)/E6,0)</f>
        <v>0.32499902625703425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18.294084999999999</v>
      </c>
      <c r="E7" s="21">
        <v>17.853856</v>
      </c>
      <c r="F7" s="21">
        <f t="shared" ref="F7:F31" si="0">SUM(G7,H7,I7)</f>
        <v>5.894589902726195</v>
      </c>
      <c r="G7" s="21">
        <v>2.9154454427261953</v>
      </c>
      <c r="H7" s="21">
        <v>2.83183768</v>
      </c>
      <c r="I7" s="21">
        <v>0.14730677999999997</v>
      </c>
      <c r="J7" s="22">
        <f t="shared" ref="J7:J31" si="1">IFERROR(G7/E7,0)</f>
        <v>0.16329500152382742</v>
      </c>
      <c r="K7" s="22">
        <f t="shared" ref="K7:K31" si="2">IFERROR(SUM(G7,H7)/E7,0)</f>
        <v>0.32190710638229608</v>
      </c>
      <c r="L7" s="23">
        <f t="shared" ref="L7:L31" si="3">IFERROR(SUM(G7,H7,I7)/E7,0)</f>
        <v>0.33015780471883466</v>
      </c>
      <c r="M7" s="4"/>
      <c r="N7" t="s">
        <v>265</v>
      </c>
      <c r="O7" s="5">
        <v>0.55026305628732763</v>
      </c>
      <c r="P7" s="71">
        <v>0.3639565896818871</v>
      </c>
    </row>
    <row r="8" spans="1:16" x14ac:dyDescent="0.25">
      <c r="A8" s="17"/>
      <c r="B8" s="55">
        <v>2</v>
      </c>
      <c r="C8" s="19" t="s">
        <v>250</v>
      </c>
      <c r="D8" s="20">
        <v>49.795476999999991</v>
      </c>
      <c r="E8" s="21">
        <v>47.697874000000006</v>
      </c>
      <c r="F8" s="21">
        <f t="shared" si="0"/>
        <v>15.259127589944846</v>
      </c>
      <c r="G8" s="21">
        <v>7.5146206499448454</v>
      </c>
      <c r="H8" s="21">
        <v>7.4707954700000005</v>
      </c>
      <c r="I8" s="21">
        <v>0.27371147000000007</v>
      </c>
      <c r="J8" s="22">
        <f t="shared" si="1"/>
        <v>0.15754623885217284</v>
      </c>
      <c r="K8" s="22">
        <f t="shared" si="2"/>
        <v>0.31417366987771495</v>
      </c>
      <c r="L8" s="23">
        <f t="shared" si="3"/>
        <v>0.31991211159526406</v>
      </c>
      <c r="M8" s="4"/>
      <c r="N8" t="s">
        <v>264</v>
      </c>
      <c r="O8" s="5">
        <v>8.0686376259230421</v>
      </c>
      <c r="P8" s="71">
        <v>0.35923466561061335</v>
      </c>
    </row>
    <row r="9" spans="1:16" x14ac:dyDescent="0.25">
      <c r="A9" s="17"/>
      <c r="B9" s="55">
        <v>3</v>
      </c>
      <c r="C9" s="19" t="s">
        <v>251</v>
      </c>
      <c r="D9" s="20">
        <v>40.613227000000002</v>
      </c>
      <c r="E9" s="21">
        <v>41.081246999999998</v>
      </c>
      <c r="F9" s="21">
        <f t="shared" si="0"/>
        <v>13.4260848010709</v>
      </c>
      <c r="G9" s="21">
        <v>6.5428076310709002</v>
      </c>
      <c r="H9" s="21">
        <v>6.5209159999999997</v>
      </c>
      <c r="I9" s="21">
        <v>0.36236117000000001</v>
      </c>
      <c r="J9" s="22">
        <f t="shared" si="1"/>
        <v>0.1592650688298459</v>
      </c>
      <c r="K9" s="22">
        <f t="shared" si="2"/>
        <v>0.31799725142401108</v>
      </c>
      <c r="L9" s="23">
        <f t="shared" si="3"/>
        <v>0.32681784954266119</v>
      </c>
      <c r="M9" s="4"/>
      <c r="N9" t="s">
        <v>273</v>
      </c>
      <c r="O9" s="5">
        <v>4.0622486556075197</v>
      </c>
      <c r="P9" s="71">
        <v>0.35099972683900199</v>
      </c>
    </row>
    <row r="10" spans="1:16" x14ac:dyDescent="0.25">
      <c r="A10" s="17"/>
      <c r="B10" s="55">
        <v>4</v>
      </c>
      <c r="C10" s="19" t="s">
        <v>252</v>
      </c>
      <c r="D10" s="20">
        <v>12.3612</v>
      </c>
      <c r="E10" s="21">
        <v>13.230690000000001</v>
      </c>
      <c r="F10" s="21">
        <f t="shared" si="0"/>
        <v>4.2467988922125555</v>
      </c>
      <c r="G10" s="21">
        <v>2.1007524822125561</v>
      </c>
      <c r="H10" s="21">
        <v>2.0172812900000001</v>
      </c>
      <c r="I10" s="21">
        <v>0.12876512000000001</v>
      </c>
      <c r="J10" s="22">
        <f t="shared" si="1"/>
        <v>0.15877875471442199</v>
      </c>
      <c r="K10" s="22">
        <f t="shared" si="2"/>
        <v>0.3112486024699056</v>
      </c>
      <c r="L10" s="23">
        <f t="shared" si="3"/>
        <v>0.32098090819243402</v>
      </c>
      <c r="M10" s="4"/>
      <c r="N10" t="s">
        <v>255</v>
      </c>
      <c r="O10" s="5">
        <v>1.5649140277333782</v>
      </c>
      <c r="P10" s="71">
        <v>0.34020387869671453</v>
      </c>
    </row>
    <row r="11" spans="1:16" x14ac:dyDescent="0.25">
      <c r="A11" s="17"/>
      <c r="B11" s="55">
        <v>5</v>
      </c>
      <c r="C11" s="19" t="s">
        <v>253</v>
      </c>
      <c r="D11" s="20">
        <v>46.500525000000003</v>
      </c>
      <c r="E11" s="21">
        <v>49.214610000000008</v>
      </c>
      <c r="F11" s="21">
        <f t="shared" si="0"/>
        <v>15.938271532773108</v>
      </c>
      <c r="G11" s="21">
        <v>7.8124385927731055</v>
      </c>
      <c r="H11" s="21">
        <v>7.8159135100000006</v>
      </c>
      <c r="I11" s="21">
        <v>0.30991943000000005</v>
      </c>
      <c r="J11" s="22">
        <f t="shared" si="1"/>
        <v>0.15874226358337706</v>
      </c>
      <c r="K11" s="22">
        <f t="shared" si="2"/>
        <v>0.31755513459871171</v>
      </c>
      <c r="L11" s="23">
        <f t="shared" si="3"/>
        <v>0.32385244001269348</v>
      </c>
      <c r="M11" s="4"/>
      <c r="N11" t="s">
        <v>270</v>
      </c>
      <c r="O11" s="5">
        <v>8.0443923129953294</v>
      </c>
      <c r="P11" s="71">
        <v>0.33356186070322186</v>
      </c>
    </row>
    <row r="12" spans="1:16" x14ac:dyDescent="0.25">
      <c r="A12" s="17"/>
      <c r="B12" s="55">
        <v>6</v>
      </c>
      <c r="C12" s="19" t="s">
        <v>254</v>
      </c>
      <c r="D12" s="20">
        <v>73.024039999999999</v>
      </c>
      <c r="E12" s="21">
        <v>77.717755000000011</v>
      </c>
      <c r="F12" s="21">
        <f t="shared" si="0"/>
        <v>25.010398436842429</v>
      </c>
      <c r="G12" s="21">
        <v>12.365109866842431</v>
      </c>
      <c r="H12" s="21">
        <v>12.26537862</v>
      </c>
      <c r="I12" s="21">
        <v>0.37990994999999994</v>
      </c>
      <c r="J12" s="22">
        <f t="shared" si="1"/>
        <v>0.15910276701691176</v>
      </c>
      <c r="K12" s="22">
        <f t="shared" si="2"/>
        <v>0.31692228483494445</v>
      </c>
      <c r="L12" s="23">
        <f t="shared" si="3"/>
        <v>0.32181061376312819</v>
      </c>
      <c r="M12" s="4"/>
      <c r="N12" t="s">
        <v>249</v>
      </c>
      <c r="O12" s="5">
        <v>5.894589902726195</v>
      </c>
      <c r="P12" s="71">
        <v>0.33015780471883466</v>
      </c>
    </row>
    <row r="13" spans="1:16" x14ac:dyDescent="0.25">
      <c r="A13" s="17"/>
      <c r="B13" s="55">
        <v>7</v>
      </c>
      <c r="C13" s="19" t="s">
        <v>255</v>
      </c>
      <c r="D13" s="20">
        <v>5.194223</v>
      </c>
      <c r="E13" s="21">
        <v>4.5999300000000005</v>
      </c>
      <c r="F13" s="21">
        <f t="shared" si="0"/>
        <v>1.5649140277333782</v>
      </c>
      <c r="G13" s="21">
        <v>0.73408802773337811</v>
      </c>
      <c r="H13" s="21">
        <v>0.81964400000000004</v>
      </c>
      <c r="I13" s="21">
        <v>1.1181999999999999E-2</v>
      </c>
      <c r="J13" s="22">
        <f t="shared" si="1"/>
        <v>0.1595867823495962</v>
      </c>
      <c r="K13" s="22">
        <f t="shared" si="2"/>
        <v>0.3377729721394408</v>
      </c>
      <c r="L13" s="23">
        <f t="shared" si="3"/>
        <v>0.34020387869671453</v>
      </c>
      <c r="M13" s="4"/>
      <c r="N13" t="s">
        <v>272</v>
      </c>
      <c r="O13" s="5">
        <v>1.545935626299036</v>
      </c>
      <c r="P13" s="71">
        <v>0.32837639072959435</v>
      </c>
    </row>
    <row r="14" spans="1:16" x14ac:dyDescent="0.25">
      <c r="A14" s="17"/>
      <c r="B14" s="55">
        <v>8</v>
      </c>
      <c r="C14" s="19" t="s">
        <v>256</v>
      </c>
      <c r="D14" s="20">
        <v>54.024596000000003</v>
      </c>
      <c r="E14" s="21">
        <v>53.528422999999989</v>
      </c>
      <c r="F14" s="21">
        <f t="shared" si="0"/>
        <v>17.214247592032436</v>
      </c>
      <c r="G14" s="21">
        <v>8.5130726920324378</v>
      </c>
      <c r="H14" s="21">
        <v>8.4032648099999996</v>
      </c>
      <c r="I14" s="21">
        <v>0.29791009000000002</v>
      </c>
      <c r="J14" s="22">
        <f t="shared" si="1"/>
        <v>0.15903836158282561</v>
      </c>
      <c r="K14" s="22">
        <f t="shared" si="2"/>
        <v>0.31602532923550619</v>
      </c>
      <c r="L14" s="23">
        <f t="shared" si="3"/>
        <v>0.32159078536710189</v>
      </c>
      <c r="M14" s="4"/>
      <c r="N14" t="s">
        <v>263</v>
      </c>
      <c r="O14" s="5">
        <v>14.706057356890126</v>
      </c>
      <c r="P14" s="71">
        <v>0.32793496033030733</v>
      </c>
    </row>
    <row r="15" spans="1:16" x14ac:dyDescent="0.25">
      <c r="A15" s="17"/>
      <c r="B15" s="55">
        <v>9</v>
      </c>
      <c r="C15" s="19" t="s">
        <v>257</v>
      </c>
      <c r="D15" s="20">
        <v>33.762575000000005</v>
      </c>
      <c r="E15" s="21">
        <v>34.572752999999999</v>
      </c>
      <c r="F15" s="21">
        <f t="shared" si="0"/>
        <v>11.262718867594781</v>
      </c>
      <c r="G15" s="21">
        <v>5.4864535175947822</v>
      </c>
      <c r="H15" s="21">
        <v>5.5261049800000004</v>
      </c>
      <c r="I15" s="21">
        <v>0.25016037000000002</v>
      </c>
      <c r="J15" s="22">
        <f t="shared" si="1"/>
        <v>0.15869298917545799</v>
      </c>
      <c r="K15" s="22">
        <f t="shared" si="2"/>
        <v>0.3185328775407264</v>
      </c>
      <c r="L15" s="23">
        <f t="shared" si="3"/>
        <v>0.32576864409943812</v>
      </c>
      <c r="M15" s="4"/>
      <c r="N15" t="s">
        <v>267</v>
      </c>
      <c r="O15" s="5">
        <v>3.016924392780191</v>
      </c>
      <c r="P15" s="71">
        <v>0.32788696851719218</v>
      </c>
    </row>
    <row r="16" spans="1:16" x14ac:dyDescent="0.25">
      <c r="A16" s="17"/>
      <c r="B16" s="55">
        <v>10</v>
      </c>
      <c r="C16" s="19" t="s">
        <v>258</v>
      </c>
      <c r="D16" s="20">
        <v>45.786396000000003</v>
      </c>
      <c r="E16" s="21">
        <v>44.638722999999999</v>
      </c>
      <c r="F16" s="21">
        <f t="shared" si="0"/>
        <v>14.292152470681039</v>
      </c>
      <c r="G16" s="21">
        <v>7.0683298506810388</v>
      </c>
      <c r="H16" s="21">
        <v>6.9520410500000001</v>
      </c>
      <c r="I16" s="21">
        <v>0.27178157000000003</v>
      </c>
      <c r="J16" s="22">
        <f t="shared" si="1"/>
        <v>0.15834525218566486</v>
      </c>
      <c r="K16" s="22">
        <f t="shared" si="2"/>
        <v>0.31408539399034868</v>
      </c>
      <c r="L16" s="23">
        <f t="shared" si="3"/>
        <v>0.32017386497998696</v>
      </c>
      <c r="M16" s="4"/>
      <c r="N16" t="s">
        <v>261</v>
      </c>
      <c r="O16" s="5">
        <v>11.424732737942437</v>
      </c>
      <c r="P16" s="71">
        <v>0.32682653643940623</v>
      </c>
    </row>
    <row r="17" spans="1:16" x14ac:dyDescent="0.25">
      <c r="A17" s="17"/>
      <c r="B17" s="55">
        <v>11</v>
      </c>
      <c r="C17" s="19" t="s">
        <v>259</v>
      </c>
      <c r="D17" s="20">
        <v>9.2048700000000014</v>
      </c>
      <c r="E17" s="21">
        <v>8.8616949999999992</v>
      </c>
      <c r="F17" s="21">
        <f t="shared" si="0"/>
        <v>2.8212395201888518</v>
      </c>
      <c r="G17" s="21">
        <v>1.389334500188852</v>
      </c>
      <c r="H17" s="21">
        <v>1.3577489599999999</v>
      </c>
      <c r="I17" s="21">
        <v>7.4156059999999996E-2</v>
      </c>
      <c r="J17" s="22">
        <f t="shared" si="1"/>
        <v>0.15677976958006928</v>
      </c>
      <c r="K17" s="22">
        <f t="shared" si="2"/>
        <v>0.30999526165015295</v>
      </c>
      <c r="L17" s="23">
        <f t="shared" si="3"/>
        <v>0.31836341920917521</v>
      </c>
      <c r="M17" s="4"/>
      <c r="N17" t="s">
        <v>251</v>
      </c>
      <c r="O17" s="5">
        <v>13.4260848010709</v>
      </c>
      <c r="P17" s="71">
        <v>0.32681784954266119</v>
      </c>
    </row>
    <row r="18" spans="1:16" x14ac:dyDescent="0.25">
      <c r="A18" s="17"/>
      <c r="B18" s="55">
        <v>12</v>
      </c>
      <c r="C18" s="19" t="s">
        <v>260</v>
      </c>
      <c r="D18" s="20">
        <v>34.661221999999995</v>
      </c>
      <c r="E18" s="21">
        <v>34.153664999999997</v>
      </c>
      <c r="F18" s="21">
        <f t="shared" si="0"/>
        <v>11.135462725745677</v>
      </c>
      <c r="G18" s="21">
        <v>5.4530977057456766</v>
      </c>
      <c r="H18" s="21">
        <v>5.48336325</v>
      </c>
      <c r="I18" s="21">
        <v>0.19900176999999997</v>
      </c>
      <c r="J18" s="22">
        <f t="shared" si="1"/>
        <v>0.15966361752818262</v>
      </c>
      <c r="K18" s="22">
        <f t="shared" si="2"/>
        <v>0.32021339307935703</v>
      </c>
      <c r="L18" s="23">
        <f t="shared" si="3"/>
        <v>0.32604005238517386</v>
      </c>
      <c r="M18" s="4"/>
      <c r="N18" t="s">
        <v>271</v>
      </c>
      <c r="O18" s="5">
        <v>1.1127796792352671</v>
      </c>
      <c r="P18" s="71">
        <v>0.32639468350467327</v>
      </c>
    </row>
    <row r="19" spans="1:16" x14ac:dyDescent="0.25">
      <c r="A19" s="17"/>
      <c r="B19" s="55">
        <v>13</v>
      </c>
      <c r="C19" s="19" t="s">
        <v>261</v>
      </c>
      <c r="D19" s="20">
        <v>39.804893</v>
      </c>
      <c r="E19" s="21">
        <v>34.956564</v>
      </c>
      <c r="F19" s="21">
        <f t="shared" si="0"/>
        <v>11.424732737942437</v>
      </c>
      <c r="G19" s="21">
        <v>5.5497938979424362</v>
      </c>
      <c r="H19" s="21">
        <v>5.6234367999999995</v>
      </c>
      <c r="I19" s="21">
        <v>0.25150203999999998</v>
      </c>
      <c r="J19" s="22">
        <f t="shared" si="1"/>
        <v>0.15876256882519793</v>
      </c>
      <c r="K19" s="22">
        <f t="shared" si="2"/>
        <v>0.3196318350379756</v>
      </c>
      <c r="L19" s="23">
        <f t="shared" si="3"/>
        <v>0.32682653643940623</v>
      </c>
      <c r="M19" s="4"/>
      <c r="N19" t="s">
        <v>260</v>
      </c>
      <c r="O19" s="5">
        <v>11.135462725745677</v>
      </c>
      <c r="P19" s="71">
        <v>0.32604005238517386</v>
      </c>
    </row>
    <row r="20" spans="1:16" x14ac:dyDescent="0.25">
      <c r="A20" s="17"/>
      <c r="B20" s="55">
        <v>14</v>
      </c>
      <c r="C20" s="19" t="s">
        <v>262</v>
      </c>
      <c r="D20" s="20">
        <v>18.379255000000001</v>
      </c>
      <c r="E20" s="21">
        <v>23.572058999999999</v>
      </c>
      <c r="F20" s="21">
        <f t="shared" si="0"/>
        <v>7.5128755796218396</v>
      </c>
      <c r="G20" s="21">
        <v>3.7377371896218392</v>
      </c>
      <c r="H20" s="21">
        <v>3.65824748</v>
      </c>
      <c r="I20" s="21">
        <v>0.11689091</v>
      </c>
      <c r="J20" s="22">
        <f t="shared" si="1"/>
        <v>0.15856642771943849</v>
      </c>
      <c r="K20" s="22">
        <f t="shared" si="2"/>
        <v>0.31376065491868316</v>
      </c>
      <c r="L20" s="23">
        <f t="shared" si="3"/>
        <v>0.3187195305943295</v>
      </c>
      <c r="M20" s="4"/>
      <c r="N20" t="s">
        <v>257</v>
      </c>
      <c r="O20" s="5">
        <v>11.262718867594781</v>
      </c>
      <c r="P20" s="71">
        <v>0.32576864409943812</v>
      </c>
    </row>
    <row r="21" spans="1:16" x14ac:dyDescent="0.25">
      <c r="A21" s="17"/>
      <c r="B21" s="55">
        <v>15</v>
      </c>
      <c r="C21" s="19" t="s">
        <v>263</v>
      </c>
      <c r="D21" s="20">
        <v>63.871662999999998</v>
      </c>
      <c r="E21" s="21">
        <v>44.844433000000002</v>
      </c>
      <c r="F21" s="21">
        <f t="shared" si="0"/>
        <v>14.706057356890126</v>
      </c>
      <c r="G21" s="21">
        <v>7.5167402868901263</v>
      </c>
      <c r="H21" s="21">
        <v>6.36004024</v>
      </c>
      <c r="I21" s="21">
        <v>0.82927682999999985</v>
      </c>
      <c r="J21" s="22">
        <f t="shared" si="1"/>
        <v>0.1676181363891952</v>
      </c>
      <c r="K21" s="22">
        <f t="shared" si="2"/>
        <v>0.30944265761795059</v>
      </c>
      <c r="L21" s="23">
        <f t="shared" si="3"/>
        <v>0.32793496033030733</v>
      </c>
      <c r="M21" s="4"/>
      <c r="N21" t="s">
        <v>253</v>
      </c>
      <c r="O21" s="5">
        <v>15.938271532773108</v>
      </c>
      <c r="P21" s="71">
        <v>0.32385244001269348</v>
      </c>
    </row>
    <row r="22" spans="1:16" x14ac:dyDescent="0.25">
      <c r="A22" s="17"/>
      <c r="B22" s="55">
        <v>16</v>
      </c>
      <c r="C22" s="19" t="s">
        <v>264</v>
      </c>
      <c r="D22" s="20">
        <v>18.976248000000002</v>
      </c>
      <c r="E22" s="21">
        <v>22.460632</v>
      </c>
      <c r="F22" s="21">
        <f t="shared" si="0"/>
        <v>8.0686376259230421</v>
      </c>
      <c r="G22" s="21">
        <v>3.8518300159230421</v>
      </c>
      <c r="H22" s="21">
        <v>3.9978276099999999</v>
      </c>
      <c r="I22" s="21">
        <v>0.21898000000000001</v>
      </c>
      <c r="J22" s="22">
        <f t="shared" si="1"/>
        <v>0.17149250368035246</v>
      </c>
      <c r="K22" s="22">
        <f t="shared" si="2"/>
        <v>0.34948516256902484</v>
      </c>
      <c r="L22" s="23">
        <f t="shared" si="3"/>
        <v>0.35923466561061335</v>
      </c>
      <c r="M22" s="4"/>
      <c r="N22" t="s">
        <v>254</v>
      </c>
      <c r="O22" s="5">
        <v>25.010398436842429</v>
      </c>
      <c r="P22" s="71">
        <v>0.32181061376312819</v>
      </c>
    </row>
    <row r="23" spans="1:16" x14ac:dyDescent="0.25">
      <c r="A23" s="17"/>
      <c r="B23" s="55">
        <v>17</v>
      </c>
      <c r="C23" s="19" t="s">
        <v>265</v>
      </c>
      <c r="D23" s="20">
        <v>1.3601380000000001</v>
      </c>
      <c r="E23" s="21">
        <v>1.511892</v>
      </c>
      <c r="F23" s="21">
        <f t="shared" si="0"/>
        <v>0.55026305628732763</v>
      </c>
      <c r="G23" s="21">
        <v>0.26714567628732766</v>
      </c>
      <c r="H23" s="21">
        <v>0.21503441000000001</v>
      </c>
      <c r="I23" s="21">
        <v>6.8082970000000007E-2</v>
      </c>
      <c r="J23" s="22">
        <f t="shared" si="1"/>
        <v>0.17669626950028683</v>
      </c>
      <c r="K23" s="22">
        <f t="shared" si="2"/>
        <v>0.31892495382429942</v>
      </c>
      <c r="L23" s="23">
        <f t="shared" si="3"/>
        <v>0.3639565896818871</v>
      </c>
      <c r="M23" s="4"/>
      <c r="N23" t="s">
        <v>256</v>
      </c>
      <c r="O23" s="5">
        <v>17.214247592032436</v>
      </c>
      <c r="P23" s="71">
        <v>0.32159078536710189</v>
      </c>
    </row>
    <row r="24" spans="1:16" x14ac:dyDescent="0.25">
      <c r="A24" s="17"/>
      <c r="B24" s="55">
        <v>18</v>
      </c>
      <c r="C24" s="19" t="s">
        <v>266</v>
      </c>
      <c r="D24" s="20">
        <v>3.8533689999999998</v>
      </c>
      <c r="E24" s="21">
        <v>4.5392980000000005</v>
      </c>
      <c r="F24" s="21">
        <f t="shared" si="0"/>
        <v>1.4404270400509245</v>
      </c>
      <c r="G24" s="21">
        <v>0.71194225005092449</v>
      </c>
      <c r="H24" s="21">
        <v>0.65496013000000008</v>
      </c>
      <c r="I24" s="21">
        <v>7.3524660000000006E-2</v>
      </c>
      <c r="J24" s="22">
        <f t="shared" si="1"/>
        <v>0.15683972500834367</v>
      </c>
      <c r="K24" s="22">
        <f t="shared" si="2"/>
        <v>0.30112638122699248</v>
      </c>
      <c r="L24" s="23">
        <f t="shared" si="3"/>
        <v>0.3173237447840887</v>
      </c>
      <c r="M24" s="4"/>
      <c r="N24" t="s">
        <v>252</v>
      </c>
      <c r="O24" s="5">
        <v>4.2467988922125555</v>
      </c>
      <c r="P24" s="71">
        <v>0.32098090819243402</v>
      </c>
    </row>
    <row r="25" spans="1:16" x14ac:dyDescent="0.25">
      <c r="A25" s="17"/>
      <c r="B25" s="55">
        <v>19</v>
      </c>
      <c r="C25" s="19" t="s">
        <v>267</v>
      </c>
      <c r="D25" s="20">
        <v>9.2563680000000002</v>
      </c>
      <c r="E25" s="21">
        <v>9.2011110000000009</v>
      </c>
      <c r="F25" s="21">
        <f t="shared" si="0"/>
        <v>3.016924392780191</v>
      </c>
      <c r="G25" s="21">
        <v>1.4876869127801911</v>
      </c>
      <c r="H25" s="21">
        <v>1.43491737</v>
      </c>
      <c r="I25" s="21">
        <v>9.4320110000000013E-2</v>
      </c>
      <c r="J25" s="22">
        <f t="shared" si="1"/>
        <v>0.16168557392473484</v>
      </c>
      <c r="K25" s="22">
        <f t="shared" si="2"/>
        <v>0.31763602056101603</v>
      </c>
      <c r="L25" s="23">
        <f t="shared" si="3"/>
        <v>0.32788696851719218</v>
      </c>
      <c r="M25" s="4"/>
      <c r="N25" t="s">
        <v>269</v>
      </c>
      <c r="O25" s="5">
        <v>28.138018802009071</v>
      </c>
      <c r="P25" s="71">
        <v>0.32061407549554083</v>
      </c>
    </row>
    <row r="26" spans="1:16" x14ac:dyDescent="0.25">
      <c r="A26" s="17"/>
      <c r="B26" s="55">
        <v>20</v>
      </c>
      <c r="C26" s="19" t="s">
        <v>268</v>
      </c>
      <c r="D26" s="20">
        <v>50.693631000000003</v>
      </c>
      <c r="E26" s="21">
        <v>56.023924000000001</v>
      </c>
      <c r="F26" s="21">
        <f t="shared" si="0"/>
        <v>17.955091789536322</v>
      </c>
      <c r="G26" s="21">
        <v>8.8912874495363212</v>
      </c>
      <c r="H26" s="21">
        <v>8.8232777099999993</v>
      </c>
      <c r="I26" s="21">
        <v>0.24052663000000002</v>
      </c>
      <c r="J26" s="22">
        <f t="shared" si="1"/>
        <v>0.15870518904631387</v>
      </c>
      <c r="K26" s="22">
        <f t="shared" si="2"/>
        <v>0.31619643707099704</v>
      </c>
      <c r="L26" s="23">
        <f t="shared" si="3"/>
        <v>0.320489721311494</v>
      </c>
      <c r="M26" s="4"/>
      <c r="N26" t="s">
        <v>268</v>
      </c>
      <c r="O26" s="5">
        <v>17.955091789536322</v>
      </c>
      <c r="P26" s="71">
        <v>0.320489721311494</v>
      </c>
    </row>
    <row r="27" spans="1:16" x14ac:dyDescent="0.25">
      <c r="A27" s="17"/>
      <c r="B27" s="55">
        <v>21</v>
      </c>
      <c r="C27" s="19" t="s">
        <v>269</v>
      </c>
      <c r="D27" s="20">
        <v>91.203563999999986</v>
      </c>
      <c r="E27" s="21">
        <v>87.762892999999991</v>
      </c>
      <c r="F27" s="21">
        <f t="shared" si="0"/>
        <v>28.138018802009071</v>
      </c>
      <c r="G27" s="21">
        <v>13.82933684200907</v>
      </c>
      <c r="H27" s="21">
        <v>13.88982824</v>
      </c>
      <c r="I27" s="21">
        <v>0.41885371999999998</v>
      </c>
      <c r="J27" s="22">
        <f t="shared" si="1"/>
        <v>0.15757612778340238</v>
      </c>
      <c r="K27" s="22">
        <f t="shared" si="2"/>
        <v>0.31584151495563245</v>
      </c>
      <c r="L27" s="23">
        <f t="shared" si="3"/>
        <v>0.32061407549554083</v>
      </c>
      <c r="M27" s="4"/>
      <c r="N27" t="s">
        <v>258</v>
      </c>
      <c r="O27" s="5">
        <v>14.292152470681039</v>
      </c>
      <c r="P27" s="71">
        <v>0.32017386497998696</v>
      </c>
    </row>
    <row r="28" spans="1:16" x14ac:dyDescent="0.25">
      <c r="A28" s="17"/>
      <c r="B28" s="55">
        <v>22</v>
      </c>
      <c r="C28" s="19" t="s">
        <v>270</v>
      </c>
      <c r="D28" s="20">
        <v>19.110720000000001</v>
      </c>
      <c r="E28" s="21">
        <v>24.116642999999996</v>
      </c>
      <c r="F28" s="21">
        <f t="shared" si="0"/>
        <v>8.0443923129953294</v>
      </c>
      <c r="G28" s="21">
        <v>3.9517360529953294</v>
      </c>
      <c r="H28" s="21">
        <v>3.9405632800000001</v>
      </c>
      <c r="I28" s="21">
        <v>0.15209297999999999</v>
      </c>
      <c r="J28" s="22">
        <f t="shared" si="1"/>
        <v>0.16385929223214565</v>
      </c>
      <c r="K28" s="22">
        <f t="shared" si="2"/>
        <v>0.32725530385781015</v>
      </c>
      <c r="L28" s="23">
        <f t="shared" si="3"/>
        <v>0.33356186070322186</v>
      </c>
      <c r="M28" s="4"/>
      <c r="N28" t="s">
        <v>250</v>
      </c>
      <c r="O28" s="5">
        <v>15.259127589944846</v>
      </c>
      <c r="P28" s="71">
        <v>0.31991211159526406</v>
      </c>
    </row>
    <row r="29" spans="1:16" x14ac:dyDescent="0.25">
      <c r="A29" s="17"/>
      <c r="B29" s="55">
        <v>23</v>
      </c>
      <c r="C29" s="19" t="s">
        <v>271</v>
      </c>
      <c r="D29" s="20">
        <v>3.699776</v>
      </c>
      <c r="E29" s="21">
        <v>3.4093070000000001</v>
      </c>
      <c r="F29" s="21">
        <f t="shared" si="0"/>
        <v>1.1127796792352671</v>
      </c>
      <c r="G29" s="21">
        <v>0.56032607923526712</v>
      </c>
      <c r="H29" s="21">
        <v>0.49053119000000001</v>
      </c>
      <c r="I29" s="21">
        <v>6.1922409999999997E-2</v>
      </c>
      <c r="J29" s="22">
        <f t="shared" si="1"/>
        <v>0.1643518988566495</v>
      </c>
      <c r="K29" s="22">
        <f t="shared" si="2"/>
        <v>0.30823192784787851</v>
      </c>
      <c r="L29" s="23">
        <f t="shared" si="3"/>
        <v>0.32639468350467327</v>
      </c>
      <c r="M29" s="4"/>
      <c r="N29" t="s">
        <v>262</v>
      </c>
      <c r="O29" s="5">
        <v>7.5128755796218396</v>
      </c>
      <c r="P29" s="71">
        <v>0.3187195305943295</v>
      </c>
    </row>
    <row r="30" spans="1:16" x14ac:dyDescent="0.25">
      <c r="A30" s="17"/>
      <c r="B30" s="55">
        <v>24</v>
      </c>
      <c r="C30" s="19" t="s">
        <v>272</v>
      </c>
      <c r="D30" s="20">
        <v>3.9676589999999998</v>
      </c>
      <c r="E30" s="21">
        <v>4.7078160000000002</v>
      </c>
      <c r="F30" s="21">
        <f t="shared" si="0"/>
        <v>1.545935626299036</v>
      </c>
      <c r="G30" s="21">
        <v>0.75925535629903607</v>
      </c>
      <c r="H30" s="21">
        <v>0.72661463000000004</v>
      </c>
      <c r="I30" s="21">
        <v>6.0065639999999997E-2</v>
      </c>
      <c r="J30" s="22">
        <f t="shared" si="1"/>
        <v>0.16127549511260339</v>
      </c>
      <c r="K30" s="22">
        <f t="shared" si="2"/>
        <v>0.3156176847818683</v>
      </c>
      <c r="L30" s="23">
        <f t="shared" si="3"/>
        <v>0.32837639072959435</v>
      </c>
      <c r="M30" s="4"/>
      <c r="N30" t="s">
        <v>259</v>
      </c>
      <c r="O30" s="5">
        <v>2.8212395201888518</v>
      </c>
      <c r="P30" s="71">
        <v>0.31836341920917521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8.0218439999999998</v>
      </c>
      <c r="E31" s="28">
        <v>11.573366999999999</v>
      </c>
      <c r="F31" s="28">
        <f t="shared" si="0"/>
        <v>4.0622486556075197</v>
      </c>
      <c r="G31" s="28">
        <v>1.9733483456075191</v>
      </c>
      <c r="H31" s="28">
        <v>1.9796490600000003</v>
      </c>
      <c r="I31" s="28">
        <v>0.10925124999999999</v>
      </c>
      <c r="J31" s="29">
        <f t="shared" si="1"/>
        <v>0.17050771358132161</v>
      </c>
      <c r="K31" s="29">
        <f t="shared" si="2"/>
        <v>0.34155984214511814</v>
      </c>
      <c r="L31" s="30">
        <f t="shared" si="3"/>
        <v>0.35099972683900199</v>
      </c>
      <c r="M31" s="4"/>
      <c r="N31" t="s">
        <v>266</v>
      </c>
      <c r="O31" s="5">
        <v>1.4404270400509245</v>
      </c>
      <c r="P31" s="71">
        <v>0.3173237447840887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D14" sqref="D14:G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9" width="0" hidden="1" customWidth="1"/>
  </cols>
  <sheetData>
    <row r="1" spans="1:13" ht="15.75" x14ac:dyDescent="0.25">
      <c r="A1" s="50">
        <v>97</v>
      </c>
      <c r="B1" s="49" t="s">
        <v>61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1549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755.42156400000022</v>
      </c>
      <c r="E6" s="14">
        <v>755.83115999999984</v>
      </c>
      <c r="F6" s="14">
        <v>245.64439101472465</v>
      </c>
      <c r="G6" s="14">
        <v>120.98371731472463</v>
      </c>
      <c r="H6" s="14">
        <v>119.25921776999999</v>
      </c>
      <c r="I6" s="14">
        <v>5.40145593</v>
      </c>
      <c r="J6" s="15">
        <v>0.16006712043298751</v>
      </c>
      <c r="K6" s="15">
        <v>0.31785264725620027</v>
      </c>
      <c r="L6" s="16">
        <v>0.32499902625703425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755.4215640000001</v>
      </c>
      <c r="E7" s="38">
        <f ca="1">SUM(E8:OFFSET(E6,MATCH("PROYECTOS",$A$8:$A$50,0),0))</f>
        <v>755.83116000000007</v>
      </c>
      <c r="F7" s="38">
        <f ca="1">SUM(F8:OFFSET(F6,MATCH("PROYECTOS",$A$8:$A$50,0),0))</f>
        <v>245.64439101472462</v>
      </c>
      <c r="G7" s="38">
        <f ca="1">SUM(G8:OFFSET(G6,MATCH("PROYECTOS",$A$8:$A$50,0),0))</f>
        <v>120.98371731472463</v>
      </c>
      <c r="H7" s="38">
        <f ca="1">SUM(H8:OFFSET(H6,MATCH("PROYECTOS",$A$8:$A$50,0),0))</f>
        <v>119.25921777000001</v>
      </c>
      <c r="I7" s="38">
        <f ca="1">SUM(I8:OFFSET(I6,MATCH("PROYECTOS",$A$8:$A$50,0),0))</f>
        <v>5.4014559299999991</v>
      </c>
      <c r="J7" s="39">
        <f ca="1">IFERROR(G7/E7,0)</f>
        <v>0.16006712043298746</v>
      </c>
      <c r="K7" s="39">
        <f ca="1">IFERROR(SUM(G7,H7)/E7,0)</f>
        <v>0.31785264725620022</v>
      </c>
      <c r="L7" s="40">
        <f ca="1">IFERROR(SUM(G7,H7,I7)/E7,0)</f>
        <v>0.3249990262570342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24.757757000000002</v>
      </c>
      <c r="E8" s="21">
        <v>11.361934999999999</v>
      </c>
      <c r="F8" s="21">
        <f t="shared" ref="F8:F9" si="0">SUM(G8,H8,I8)</f>
        <v>3.6694346564240861</v>
      </c>
      <c r="G8" s="21">
        <v>1.896648596424086</v>
      </c>
      <c r="H8" s="21">
        <v>0.90503459000000019</v>
      </c>
      <c r="I8" s="21">
        <v>0.86775146999999986</v>
      </c>
      <c r="J8" s="22">
        <f t="shared" ref="J8:J10" si="1">IFERROR(G8/E8,0)</f>
        <v>0.16693006925528847</v>
      </c>
      <c r="K8" s="22">
        <f t="shared" ref="K8:K10" si="2">IFERROR(SUM(G8,H8)/E8,0)</f>
        <v>0.24658503911737625</v>
      </c>
      <c r="L8" s="23">
        <f t="shared" ref="L8:L10" si="3">IFERROR(SUM(G8,H8,I8)/E8,0)</f>
        <v>0.32295860312737984</v>
      </c>
      <c r="M8" s="4"/>
    </row>
    <row r="9" spans="1:13" ht="38.25" x14ac:dyDescent="0.25">
      <c r="A9" s="17"/>
      <c r="B9" s="19">
        <v>3000313</v>
      </c>
      <c r="C9" s="19" t="s">
        <v>1551</v>
      </c>
      <c r="D9" s="20">
        <v>730.66380700000013</v>
      </c>
      <c r="E9" s="21">
        <v>744.46922500000005</v>
      </c>
      <c r="F9" s="21">
        <f t="shared" si="0"/>
        <v>241.97495635830055</v>
      </c>
      <c r="G9" s="21">
        <v>119.08706871830054</v>
      </c>
      <c r="H9" s="21">
        <v>118.35418318000001</v>
      </c>
      <c r="I9" s="21">
        <v>4.5337044599999992</v>
      </c>
      <c r="J9" s="22">
        <f t="shared" si="1"/>
        <v>0.1599623795305985</v>
      </c>
      <c r="K9" s="22">
        <f t="shared" si="2"/>
        <v>0.31894031871942125</v>
      </c>
      <c r="L9" s="23">
        <f t="shared" si="3"/>
        <v>0.32503016677190455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1555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  <c r="E14" s="6"/>
      <c r="F14" s="6"/>
      <c r="G14" s="6"/>
    </row>
    <row r="15" spans="1:13" ht="15.75" thickBot="1" x14ac:dyDescent="0.3">
      <c r="A15" s="90"/>
      <c r="B15" s="91"/>
      <c r="C15" s="91"/>
      <c r="D15" s="93"/>
      <c r="E15" s="7"/>
      <c r="F15" s="7"/>
      <c r="G15" s="7"/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workbookViewId="0">
      <selection activeCell="I13" sqref="I1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97</v>
      </c>
      <c r="B1" s="49" t="s">
        <v>61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1550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755.42156400000022</v>
      </c>
      <c r="I6" s="14">
        <v>755.83115999999984</v>
      </c>
      <c r="J6" s="14">
        <v>245.64439101472465</v>
      </c>
      <c r="K6" s="14">
        <v>120.98371731472463</v>
      </c>
      <c r="L6" s="14">
        <v>119.25921776999999</v>
      </c>
      <c r="M6" s="14">
        <v>5.40145593</v>
      </c>
      <c r="N6" s="15">
        <v>0.16006712043298751</v>
      </c>
      <c r="O6" s="15">
        <v>0.31785264725620027</v>
      </c>
      <c r="P6" s="16">
        <v>0.32499902625703425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SUM(H8:OFFSET(H6,MATCH("PROYECTOS",$A$8:$A$15,0),0))</f>
        <v>755.4215640000001</v>
      </c>
      <c r="I7" s="37">
        <f ca="1">SUM(I8:OFFSET(I6,MATCH("PROYECTOS",$A$8:$A$15,0),0))</f>
        <v>755.83115999999995</v>
      </c>
      <c r="J7" s="37">
        <f ca="1">SUM(J8:OFFSET(J6,MATCH("PROYECTOS",$A$8:$A$15,0),0))</f>
        <v>245.64439101472462</v>
      </c>
      <c r="K7" s="38">
        <f ca="1">SUM(K8:OFFSET(K6,MATCH("PROYECTOS",$A$8:$A$15,0),0))</f>
        <v>120.98371731472463</v>
      </c>
      <c r="L7" s="38">
        <f ca="1">SUM(L8:OFFSET(L6,MATCH("PROYECTOS",$A$8:$A$15,0),0))</f>
        <v>119.25921776999999</v>
      </c>
      <c r="M7" s="38">
        <f ca="1">SUM(M8:OFFSET(M6,MATCH("PROYECTOS",$A$8:$A$15,0),0))</f>
        <v>5.40145593</v>
      </c>
      <c r="N7" s="39">
        <f ca="1">IFERROR(K7/I7,0)</f>
        <v>0.16006712043298749</v>
      </c>
      <c r="O7" s="39">
        <f ca="1">IFERROR(SUM(K7,L7)/I7,0)</f>
        <v>0.31785264725620022</v>
      </c>
      <c r="P7" s="40">
        <f ca="1">IFERROR(SUM(K7,L7,M7)/I7,0)</f>
        <v>0.3249990262570342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7.9108809999999981</v>
      </c>
      <c r="I8" s="21">
        <v>6.3020089999999982</v>
      </c>
      <c r="J8" s="21">
        <f t="shared" ref="J8:J11" si="0">SUM(K8,L8,M8)</f>
        <v>2.2484802899897343</v>
      </c>
      <c r="K8" s="21">
        <v>1.2824331399897346</v>
      </c>
      <c r="L8" s="21">
        <v>0.46963147</v>
      </c>
      <c r="M8" s="21">
        <v>0.49641567999999986</v>
      </c>
      <c r="N8" s="22">
        <f t="shared" ref="N8:N12" si="1">IFERROR(K8/I8,0)</f>
        <v>0.20349592328251753</v>
      </c>
      <c r="O8" s="22">
        <f t="shared" ref="O8:O12" si="2">IFERROR(SUM(K8,L8)/I8,0)</f>
        <v>0.2780168371688671</v>
      </c>
      <c r="P8" s="23">
        <f t="shared" ref="P8:P12" si="3">IFERROR(SUM(K8,L8,M8)/I8,0)</f>
        <v>0.35678785764820947</v>
      </c>
      <c r="Q8" s="70">
        <v>0</v>
      </c>
      <c r="R8" s="21">
        <v>0</v>
      </c>
      <c r="S8" s="23">
        <f>IFERROR(R8/Q8,0)</f>
        <v>0</v>
      </c>
    </row>
    <row r="9" spans="1:19" x14ac:dyDescent="0.25">
      <c r="A9" s="17"/>
      <c r="B9" s="19">
        <v>5000276</v>
      </c>
      <c r="C9" s="19" t="s">
        <v>512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16.846876000000002</v>
      </c>
      <c r="I9" s="21">
        <v>5.0599260000000008</v>
      </c>
      <c r="J9" s="21">
        <f t="shared" si="0"/>
        <v>1.4209543664343511</v>
      </c>
      <c r="K9" s="21">
        <v>0.61421545643435138</v>
      </c>
      <c r="L9" s="21">
        <v>0.43540311999999981</v>
      </c>
      <c r="M9" s="21">
        <v>0.37133579</v>
      </c>
      <c r="N9" s="22">
        <f t="shared" si="1"/>
        <v>0.12138822908365682</v>
      </c>
      <c r="O9" s="22">
        <f t="shared" si="2"/>
        <v>0.20743753494307049</v>
      </c>
      <c r="P9" s="23">
        <f t="shared" si="3"/>
        <v>0.28082512796320558</v>
      </c>
      <c r="Q9" s="70">
        <v>0</v>
      </c>
      <c r="R9" s="21">
        <v>0</v>
      </c>
      <c r="S9" s="23">
        <f t="shared" ref="S9:S11" si="4">IFERROR(R9/Q9,0)</f>
        <v>0</v>
      </c>
    </row>
    <row r="10" spans="1:19" ht="38.25" x14ac:dyDescent="0.25">
      <c r="A10" s="17"/>
      <c r="B10" s="19">
        <v>5002952</v>
      </c>
      <c r="C10" s="19" t="s">
        <v>1552</v>
      </c>
      <c r="D10" s="68">
        <v>3000313</v>
      </c>
      <c r="E10" s="19" t="s">
        <v>1551</v>
      </c>
      <c r="F10" s="69">
        <v>86</v>
      </c>
      <c r="G10" s="19" t="s">
        <v>500</v>
      </c>
      <c r="H10" s="20">
        <v>720.6131620000001</v>
      </c>
      <c r="I10" s="21">
        <v>717.45319399999994</v>
      </c>
      <c r="J10" s="21">
        <f t="shared" si="0"/>
        <v>231.35807245187738</v>
      </c>
      <c r="K10" s="21">
        <v>113.26543277187739</v>
      </c>
      <c r="L10" s="21">
        <v>116.20986719999999</v>
      </c>
      <c r="M10" s="21">
        <v>1.8827724800000001</v>
      </c>
      <c r="N10" s="22">
        <f t="shared" si="1"/>
        <v>0.15787152906852539</v>
      </c>
      <c r="O10" s="22">
        <f t="shared" si="2"/>
        <v>0.31984706722467721</v>
      </c>
      <c r="P10" s="23">
        <f t="shared" si="3"/>
        <v>0.3224713115597021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5004143</v>
      </c>
      <c r="C11" s="19" t="s">
        <v>1553</v>
      </c>
      <c r="D11" s="68">
        <v>3000313</v>
      </c>
      <c r="E11" s="19" t="s">
        <v>1551</v>
      </c>
      <c r="F11" s="69">
        <v>86</v>
      </c>
      <c r="G11" s="19" t="s">
        <v>500</v>
      </c>
      <c r="H11" s="20">
        <v>10.050645000000001</v>
      </c>
      <c r="I11" s="21">
        <v>27.016030999999998</v>
      </c>
      <c r="J11" s="21">
        <f t="shared" si="0"/>
        <v>10.616883906423158</v>
      </c>
      <c r="K11" s="21">
        <v>5.8216359464231573</v>
      </c>
      <c r="L11" s="21">
        <v>2.14431598</v>
      </c>
      <c r="M11" s="21">
        <v>2.6509319800000002</v>
      </c>
      <c r="N11" s="22">
        <f t="shared" si="1"/>
        <v>0.21548820203912106</v>
      </c>
      <c r="O11" s="22">
        <f t="shared" si="2"/>
        <v>0.29486018602892328</v>
      </c>
      <c r="P11" s="23">
        <f t="shared" si="3"/>
        <v>0.39298459149766146</v>
      </c>
      <c r="Q11" s="70">
        <v>0</v>
      </c>
      <c r="R11" s="21">
        <v>0</v>
      </c>
      <c r="S11" s="23">
        <f t="shared" si="4"/>
        <v>0</v>
      </c>
    </row>
    <row r="12" spans="1:19" ht="15.75" thickBot="1" x14ac:dyDescent="0.3">
      <c r="A12" s="41" t="s">
        <v>293</v>
      </c>
      <c r="B12" s="43"/>
      <c r="C12" s="43"/>
      <c r="D12" s="65"/>
      <c r="E12" s="43"/>
      <c r="F12" s="66"/>
      <c r="G12" s="43"/>
      <c r="H12" s="44">
        <f ca="1">OFFSET(H12,-MATCH("PROYECTOS",$A$8:$A$15,0)-1,0)-(OFFSET(H12,-MATCH("PROYECTOS",$A$8:$A$15,0),0))</f>
        <v>0</v>
      </c>
      <c r="I12" s="44">
        <f t="shared" ref="I12:J12" ca="1" si="5">OFFSET(I12,-MATCH("PROYECTOS",$A$8:$A$15,0)-1,0)-(OFFSET(I12,-MATCH("PROYECTOS",$A$8:$A$15,0),0))</f>
        <v>0</v>
      </c>
      <c r="J12" s="44">
        <f t="shared" ca="1" si="5"/>
        <v>0</v>
      </c>
      <c r="K12" s="45">
        <f ca="1">OFFSET(K12,-MATCH("PROYECTOS",$A$8:$A$15,0)-1,0)-(OFFSET(K12,-MATCH("PROYECTOS",$A$8:$A$15,0),0))</f>
        <v>0</v>
      </c>
      <c r="L12" s="45">
        <f t="shared" ref="L12:M12" ca="1" si="6">OFFSET(L12,-MATCH("PROYECTOS",$A$8:$A$15,0)-1,0)-(OFFSET(L12,-MATCH("PROYECTOS",$A$8:$A$15,0),0))</f>
        <v>0</v>
      </c>
      <c r="M12" s="45">
        <f t="shared" ca="1" si="6"/>
        <v>0</v>
      </c>
      <c r="N12" s="46">
        <f t="shared" ca="1" si="1"/>
        <v>0</v>
      </c>
      <c r="O12" s="46">
        <f t="shared" ca="1" si="2"/>
        <v>0</v>
      </c>
      <c r="P12" s="47">
        <f t="shared" ca="1" si="3"/>
        <v>0</v>
      </c>
      <c r="Q12" s="67"/>
      <c r="R12" s="45"/>
      <c r="S12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98</v>
      </c>
      <c r="B1" s="50" t="s">
        <v>1556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1557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338.84630900000002</v>
      </c>
      <c r="E6" s="14">
        <v>339.82921600000003</v>
      </c>
      <c r="F6" s="14">
        <v>89.667161283409882</v>
      </c>
      <c r="G6" s="14">
        <v>49.052819803409875</v>
      </c>
      <c r="H6" s="14">
        <v>20.023388570000002</v>
      </c>
      <c r="I6" s="14">
        <v>20.590952909999995</v>
      </c>
      <c r="J6" s="15">
        <v>0.14434550501805551</v>
      </c>
      <c r="K6" s="15">
        <v>0.20326742116666591</v>
      </c>
      <c r="L6" s="16">
        <v>0.26385948312169216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336.03376400000002</v>
      </c>
      <c r="E7" s="38">
        <f ca="1">SUM(E8:OFFSET(E6,MATCH("GOBIERNOS REGIONALES",$A$8:$A$50,0),0))</f>
        <v>336.03376400000002</v>
      </c>
      <c r="F7" s="38">
        <f ca="1">SUM(F8:OFFSET(F6,MATCH("GOBIERNOS REGIONALES",$A$8:$A$50,0),0))</f>
        <v>89.027965986220494</v>
      </c>
      <c r="G7" s="38">
        <f ca="1">SUM(G8:OFFSET(G6,MATCH("GOBIERNOS REGIONALES",$A$8:$A$50,0),0))</f>
        <v>48.812554746220485</v>
      </c>
      <c r="H7" s="38">
        <f ca="1">SUM(H8:OFFSET(H6,MATCH("GOBIERNOS REGIONALES",$A$8:$A$50,0),0))</f>
        <v>19.832997100000004</v>
      </c>
      <c r="I7" s="38">
        <f ca="1">SUM(I8:OFFSET(I6,MATCH("GOBIERNOS REGIONALES",$A$8:$A$50,0),0))</f>
        <v>20.382414140000002</v>
      </c>
      <c r="J7" s="39">
        <f ca="1">IFERROR(G7/E7,0)</f>
        <v>0.14526086356673518</v>
      </c>
      <c r="K7" s="39">
        <f ca="1">IFERROR(SUM(G7,H7)/E7,0)</f>
        <v>0.20428170975765542</v>
      </c>
      <c r="L7" s="40">
        <f ca="1">IFERROR(SUM(G7,H7,I7)/E7,0)</f>
        <v>0.26493756141189578</v>
      </c>
      <c r="M7" s="4"/>
    </row>
    <row r="8" spans="1:13" ht="25.5" x14ac:dyDescent="0.25">
      <c r="A8" s="17"/>
      <c r="B8" s="18">
        <v>40</v>
      </c>
      <c r="C8" s="19" t="s">
        <v>127</v>
      </c>
      <c r="D8" s="20">
        <v>336.03376400000002</v>
      </c>
      <c r="E8" s="21">
        <v>336.03376400000002</v>
      </c>
      <c r="F8" s="21">
        <f t="shared" ref="F8:F10" si="0">SUM(G8,H8,I8)</f>
        <v>89.027965986220494</v>
      </c>
      <c r="G8" s="21">
        <v>48.812554746220485</v>
      </c>
      <c r="H8" s="21">
        <v>19.832997100000004</v>
      </c>
      <c r="I8" s="21">
        <v>20.382414140000002</v>
      </c>
      <c r="J8" s="22">
        <f t="shared" ref="J8:J10" si="1">IFERROR(G8/E8,0)</f>
        <v>0.14526086356673518</v>
      </c>
      <c r="K8" s="22">
        <f t="shared" ref="K8:K10" si="2">IFERROR(SUM(G8,H8)/E8,0)</f>
        <v>0.20428170975765542</v>
      </c>
      <c r="L8" s="23">
        <f t="shared" ref="L8:L10" si="3">IFERROR(SUM(G8,H8,I8)/E8,0)</f>
        <v>0.26493756141189578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232</v>
      </c>
      <c r="B10" s="58"/>
      <c r="C10" s="43"/>
      <c r="D10" s="44">
        <v>2.8125450000000001</v>
      </c>
      <c r="E10" s="45">
        <v>3.7954519999999992</v>
      </c>
      <c r="F10" s="45">
        <f t="shared" si="0"/>
        <v>0.63919529718939005</v>
      </c>
      <c r="G10" s="45">
        <v>0.24026505718939006</v>
      </c>
      <c r="H10" s="45">
        <v>0.19039147000000003</v>
      </c>
      <c r="I10" s="45">
        <v>0.20853877000000001</v>
      </c>
      <c r="J10" s="46">
        <f t="shared" si="1"/>
        <v>6.3303410816258537E-2</v>
      </c>
      <c r="K10" s="46">
        <f t="shared" si="2"/>
        <v>0.11346646649447553</v>
      </c>
      <c r="L10" s="47">
        <f t="shared" si="3"/>
        <v>0.1684108499302297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1"/>
  <sheetViews>
    <sheetView workbookViewId="0">
      <selection activeCell="A139" sqref="A139:L139"/>
    </sheetView>
  </sheetViews>
  <sheetFormatPr baseColWidth="10" defaultColWidth="11.7109375" defaultRowHeight="15" x14ac:dyDescent="0.25"/>
  <cols>
    <col min="1" max="1" width="4.28515625" customWidth="1"/>
    <col min="2" max="2" width="4.85546875" style="32" customWidth="1"/>
    <col min="3" max="3" width="35.7109375" customWidth="1"/>
    <col min="6" max="6" width="13.5703125" customWidth="1"/>
    <col min="7" max="9" width="0" hidden="1" customWidth="1"/>
  </cols>
  <sheetData>
    <row r="1" spans="1:13" x14ac:dyDescent="0.25">
      <c r="A1" s="1" t="s">
        <v>98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3" ht="15.75" thickBot="1" x14ac:dyDescent="0.3"/>
    <row r="3" spans="1:13" ht="15.75" thickBot="1" x14ac:dyDescent="0.3">
      <c r="A3" s="80" t="s">
        <v>1</v>
      </c>
      <c r="B3" s="81"/>
      <c r="C3" s="82"/>
      <c r="D3" s="81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4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4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12</v>
      </c>
      <c r="B6" s="33"/>
      <c r="C6" s="12"/>
      <c r="D6" s="13">
        <v>60148.45556599999</v>
      </c>
      <c r="E6" s="14">
        <v>70560.366271000079</v>
      </c>
      <c r="F6" s="14">
        <v>22250.811926669332</v>
      </c>
      <c r="G6" s="14">
        <v>12178.922455849328</v>
      </c>
      <c r="H6" s="14">
        <v>5062.3920785199989</v>
      </c>
      <c r="I6" s="14">
        <v>5009.4973923000016</v>
      </c>
      <c r="J6" s="15">
        <v>0.17260288033474674</v>
      </c>
      <c r="K6" s="15">
        <v>0.24434842738983073</v>
      </c>
      <c r="L6" s="16">
        <v>0.31534433709160442</v>
      </c>
      <c r="M6" s="4"/>
    </row>
    <row r="7" spans="1:13" x14ac:dyDescent="0.25">
      <c r="A7" s="34" t="s">
        <v>99</v>
      </c>
      <c r="B7" s="35"/>
      <c r="C7" s="36"/>
      <c r="D7" s="37">
        <f ca="1">SUM(D8:OFFSET(D6,MATCH("GOBIERNOS REGIONALES",$A$8:$A$500,0),0))</f>
        <v>42407.366649000003</v>
      </c>
      <c r="E7" s="38">
        <f ca="1">SUM(E8:OFFSET(E6,MATCH("GOBIERNOS REGIONALES",$A$8:$A$500,0),0))</f>
        <v>45328.416304000013</v>
      </c>
      <c r="F7" s="38">
        <f ca="1">SUM(F8:OFFSET(F6,MATCH("GOBIERNOS REGIONALES",$A$8:$A$500,0),0))</f>
        <v>14686.412457890132</v>
      </c>
      <c r="G7" s="38">
        <f ca="1">SUM(G8:OFFSET(G6,MATCH("GOBIERNOS REGIONALES",$A$8:$A$500,0),0))</f>
        <v>8294.5835316101256</v>
      </c>
      <c r="H7" s="38">
        <f ca="1">SUM(H8:OFFSET(H6,MATCH("GOBIERNOS REGIONALES",$A$8:$A$500,0),0))</f>
        <v>3227.2037462300004</v>
      </c>
      <c r="I7" s="38">
        <f ca="1">SUM(I8:OFFSET(I6,MATCH("GOBIERNOS REGIONALES",$A$8:$A$500,0),0))</f>
        <v>3164.6251800500004</v>
      </c>
      <c r="J7" s="39">
        <f ca="1">IFERROR(G7/E7,0)</f>
        <v>0.182988602027955</v>
      </c>
      <c r="K7" s="39">
        <f ca="1">IFERROR(SUM(G7,H7)/E7,0)</f>
        <v>0.25418464215841979</v>
      </c>
      <c r="L7" s="40">
        <f ca="1">IFERROR(SUM(G7,H7,I7)/E7,0)</f>
        <v>0.32400012299997605</v>
      </c>
      <c r="M7" s="4"/>
    </row>
    <row r="8" spans="1:13" x14ac:dyDescent="0.25">
      <c r="A8" s="17"/>
      <c r="B8" s="48">
        <v>1</v>
      </c>
      <c r="C8" s="19" t="s">
        <v>100</v>
      </c>
      <c r="D8" s="20">
        <v>16.451079999999997</v>
      </c>
      <c r="E8" s="21">
        <v>16.451080000000001</v>
      </c>
      <c r="F8" s="21">
        <f t="shared" ref="F8:F71" si="0">SUM(G8,H8,I8)</f>
        <v>3.9448059478623612</v>
      </c>
      <c r="G8" s="21">
        <v>1.8030137778623612</v>
      </c>
      <c r="H8" s="21">
        <v>1.05050226</v>
      </c>
      <c r="I8" s="21">
        <v>1.09128991</v>
      </c>
      <c r="J8" s="22">
        <f t="shared" ref="J8:J71" si="1">IFERROR(G8/E8,0)</f>
        <v>0.10959850525694124</v>
      </c>
      <c r="K8" s="22">
        <f t="shared" ref="K8:K71" si="2">IFERROR(SUM(G8,H8)/E8,0)</f>
        <v>0.17345463263581243</v>
      </c>
      <c r="L8" s="23">
        <f t="shared" ref="L8:L71" si="3">IFERROR(SUM(G8,H8,I8)/E8,0)</f>
        <v>0.2397900896392432</v>
      </c>
      <c r="M8" s="4"/>
    </row>
    <row r="9" spans="1:13" ht="25.5" x14ac:dyDescent="0.25">
      <c r="A9" s="17"/>
      <c r="B9" s="48">
        <v>2</v>
      </c>
      <c r="C9" s="19" t="s">
        <v>101</v>
      </c>
      <c r="D9" s="20">
        <v>0</v>
      </c>
      <c r="E9" s="21">
        <v>0.102892</v>
      </c>
      <c r="F9" s="21">
        <f t="shared" si="0"/>
        <v>1.4099999932199715E-2</v>
      </c>
      <c r="G9" s="21">
        <v>4.6999999321997166E-3</v>
      </c>
      <c r="H9" s="21">
        <v>4.7000000000000002E-3</v>
      </c>
      <c r="I9" s="21">
        <v>4.7000000000000002E-3</v>
      </c>
      <c r="J9" s="22">
        <f t="shared" si="1"/>
        <v>4.5678963692023837E-2</v>
      </c>
      <c r="K9" s="22">
        <f t="shared" si="2"/>
        <v>9.135792804299378E-2</v>
      </c>
      <c r="L9" s="23">
        <f t="shared" si="3"/>
        <v>0.13703689239396372</v>
      </c>
      <c r="M9" s="4"/>
    </row>
    <row r="10" spans="1:13" x14ac:dyDescent="0.25">
      <c r="A10" s="17"/>
      <c r="B10" s="48">
        <v>3</v>
      </c>
      <c r="C10" s="19" t="s">
        <v>102</v>
      </c>
      <c r="D10" s="20">
        <v>131.44782699999993</v>
      </c>
      <c r="E10" s="21">
        <v>140.83497399999999</v>
      </c>
      <c r="F10" s="21">
        <f t="shared" si="0"/>
        <v>39.587471404919953</v>
      </c>
      <c r="G10" s="21">
        <v>20.991981484919961</v>
      </c>
      <c r="H10" s="21">
        <v>9.1402693599999996</v>
      </c>
      <c r="I10" s="21">
        <v>9.4552205599999972</v>
      </c>
      <c r="J10" s="22">
        <f t="shared" si="1"/>
        <v>0.14905375340162283</v>
      </c>
      <c r="K10" s="22">
        <f t="shared" si="2"/>
        <v>0.21395431822865221</v>
      </c>
      <c r="L10" s="23">
        <f t="shared" si="3"/>
        <v>0.28109119688494388</v>
      </c>
      <c r="M10" s="4"/>
    </row>
    <row r="11" spans="1:13" x14ac:dyDescent="0.25">
      <c r="A11" s="17"/>
      <c r="B11" s="48">
        <v>4</v>
      </c>
      <c r="C11" s="19" t="s">
        <v>103</v>
      </c>
      <c r="D11" s="20">
        <v>306.63365399999986</v>
      </c>
      <c r="E11" s="21">
        <v>359.74023100000011</v>
      </c>
      <c r="F11" s="21">
        <f t="shared" si="0"/>
        <v>153.42312476565738</v>
      </c>
      <c r="G11" s="21">
        <v>90.979094775657359</v>
      </c>
      <c r="H11" s="21">
        <v>34.146752310000011</v>
      </c>
      <c r="I11" s="21">
        <v>28.297277680000001</v>
      </c>
      <c r="J11" s="22">
        <f t="shared" si="1"/>
        <v>0.25290219701798472</v>
      </c>
      <c r="K11" s="22">
        <f t="shared" si="2"/>
        <v>0.34782277961470853</v>
      </c>
      <c r="L11" s="23">
        <f t="shared" si="3"/>
        <v>0.42648308847518734</v>
      </c>
      <c r="M11" s="4"/>
    </row>
    <row r="12" spans="1:13" x14ac:dyDescent="0.25">
      <c r="A12" s="17"/>
      <c r="B12" s="48">
        <v>5</v>
      </c>
      <c r="C12" s="19" t="s">
        <v>104</v>
      </c>
      <c r="D12" s="20">
        <v>107.567251</v>
      </c>
      <c r="E12" s="21">
        <v>109.40670299999996</v>
      </c>
      <c r="F12" s="21">
        <f t="shared" si="0"/>
        <v>10.975770451174837</v>
      </c>
      <c r="G12" s="21">
        <v>6.1010563211748376</v>
      </c>
      <c r="H12" s="21">
        <v>2.6713989699999994</v>
      </c>
      <c r="I12" s="21">
        <v>2.2033151600000003</v>
      </c>
      <c r="J12" s="22">
        <f t="shared" si="1"/>
        <v>5.5764922567631339E-2</v>
      </c>
      <c r="K12" s="22">
        <f t="shared" si="2"/>
        <v>8.0182064266892672E-2</v>
      </c>
      <c r="L12" s="23">
        <f t="shared" si="3"/>
        <v>0.10032082267550682</v>
      </c>
      <c r="M12" s="4"/>
    </row>
    <row r="13" spans="1:13" x14ac:dyDescent="0.25">
      <c r="A13" s="17"/>
      <c r="B13" s="48">
        <v>6</v>
      </c>
      <c r="C13" s="19" t="s">
        <v>105</v>
      </c>
      <c r="D13" s="20">
        <v>319.57484599999992</v>
      </c>
      <c r="E13" s="21">
        <v>332.40138200000001</v>
      </c>
      <c r="F13" s="21">
        <f t="shared" si="0"/>
        <v>26.418390760515873</v>
      </c>
      <c r="G13" s="21">
        <v>14.853359300515876</v>
      </c>
      <c r="H13" s="21">
        <v>5.5735266999999986</v>
      </c>
      <c r="I13" s="21">
        <v>5.9915047599999989</v>
      </c>
      <c r="J13" s="22">
        <f t="shared" si="1"/>
        <v>4.4685010667362017E-2</v>
      </c>
      <c r="K13" s="22">
        <f t="shared" si="2"/>
        <v>6.1452470135987203E-2</v>
      </c>
      <c r="L13" s="23">
        <f t="shared" si="3"/>
        <v>7.9477379430738571E-2</v>
      </c>
      <c r="M13" s="4"/>
    </row>
    <row r="14" spans="1:13" x14ac:dyDescent="0.25">
      <c r="A14" s="17"/>
      <c r="B14" s="48">
        <v>6</v>
      </c>
      <c r="C14" s="19" t="s">
        <v>106</v>
      </c>
      <c r="D14" s="20">
        <v>57.160965000000004</v>
      </c>
      <c r="E14" s="21">
        <v>78.998738999999972</v>
      </c>
      <c r="F14" s="21">
        <f t="shared" si="0"/>
        <v>11.280911710723124</v>
      </c>
      <c r="G14" s="21">
        <v>6.1826320807231241</v>
      </c>
      <c r="H14" s="21">
        <v>2.5918374300000004</v>
      </c>
      <c r="I14" s="21">
        <v>2.5064422</v>
      </c>
      <c r="J14" s="22">
        <f t="shared" si="1"/>
        <v>7.8262414805420205E-2</v>
      </c>
      <c r="K14" s="22">
        <f t="shared" si="2"/>
        <v>0.11107100723118032</v>
      </c>
      <c r="L14" s="23">
        <f t="shared" si="3"/>
        <v>0.14279863012399638</v>
      </c>
      <c r="M14" s="4"/>
    </row>
    <row r="15" spans="1:13" x14ac:dyDescent="0.25">
      <c r="A15" s="17"/>
      <c r="B15" s="48">
        <v>7</v>
      </c>
      <c r="C15" s="19" t="s">
        <v>107</v>
      </c>
      <c r="D15" s="20">
        <v>4513.703692</v>
      </c>
      <c r="E15" s="21">
        <v>4720.2814320000061</v>
      </c>
      <c r="F15" s="21">
        <f t="shared" si="0"/>
        <v>1993.4265291583365</v>
      </c>
      <c r="G15" s="21">
        <v>1149.6673639283367</v>
      </c>
      <c r="H15" s="21">
        <v>369.07195483999999</v>
      </c>
      <c r="I15" s="21">
        <v>474.68721038999979</v>
      </c>
      <c r="J15" s="22">
        <f t="shared" si="1"/>
        <v>0.24355907173975791</v>
      </c>
      <c r="K15" s="22">
        <f t="shared" si="2"/>
        <v>0.32174762048559452</v>
      </c>
      <c r="L15" s="23">
        <f t="shared" si="3"/>
        <v>0.42231094858971407</v>
      </c>
      <c r="M15" s="4"/>
    </row>
    <row r="16" spans="1:13" ht="25.5" x14ac:dyDescent="0.25">
      <c r="A16" s="17"/>
      <c r="B16" s="48">
        <v>8</v>
      </c>
      <c r="C16" s="19" t="s">
        <v>108</v>
      </c>
      <c r="D16" s="20">
        <v>126.9684</v>
      </c>
      <c r="E16" s="21">
        <v>127.95852500000001</v>
      </c>
      <c r="F16" s="21">
        <f t="shared" si="0"/>
        <v>39.702875424141567</v>
      </c>
      <c r="G16" s="21">
        <v>20.76984626414157</v>
      </c>
      <c r="H16" s="21">
        <v>7.1926776299999995</v>
      </c>
      <c r="I16" s="21">
        <v>11.740351530000002</v>
      </c>
      <c r="J16" s="22">
        <f t="shared" si="1"/>
        <v>0.16231701845689117</v>
      </c>
      <c r="K16" s="22">
        <f t="shared" si="2"/>
        <v>0.21852802612519617</v>
      </c>
      <c r="L16" s="23">
        <f t="shared" si="3"/>
        <v>0.31027925200092427</v>
      </c>
      <c r="M16" s="4"/>
    </row>
    <row r="17" spans="1:13" x14ac:dyDescent="0.25">
      <c r="A17" s="17"/>
      <c r="B17" s="48">
        <v>8</v>
      </c>
      <c r="C17" s="19" t="s">
        <v>109</v>
      </c>
      <c r="D17" s="20">
        <v>405.46538499999997</v>
      </c>
      <c r="E17" s="21">
        <v>407.75925300000006</v>
      </c>
      <c r="F17" s="21">
        <f t="shared" si="0"/>
        <v>159.33877452490549</v>
      </c>
      <c r="G17" s="21">
        <v>95.597878254905481</v>
      </c>
      <c r="H17" s="21">
        <v>28.48536502</v>
      </c>
      <c r="I17" s="21">
        <v>35.255531250000011</v>
      </c>
      <c r="J17" s="22">
        <f t="shared" si="1"/>
        <v>0.23444686429937486</v>
      </c>
      <c r="K17" s="22">
        <f t="shared" si="2"/>
        <v>0.30430515644216533</v>
      </c>
      <c r="L17" s="23">
        <f t="shared" si="3"/>
        <v>0.39076679033671241</v>
      </c>
      <c r="M17" s="4"/>
    </row>
    <row r="18" spans="1:13" x14ac:dyDescent="0.25">
      <c r="A18" s="17"/>
      <c r="B18" s="48">
        <v>10</v>
      </c>
      <c r="C18" s="19" t="s">
        <v>110</v>
      </c>
      <c r="D18" s="20">
        <v>6915.4579630000007</v>
      </c>
      <c r="E18" s="21">
        <v>5749.7656349999997</v>
      </c>
      <c r="F18" s="21">
        <f t="shared" si="0"/>
        <v>1275.7053134133109</v>
      </c>
      <c r="G18" s="21">
        <v>729.57321389331082</v>
      </c>
      <c r="H18" s="21">
        <v>329.14454989000018</v>
      </c>
      <c r="I18" s="21">
        <v>216.98754962999993</v>
      </c>
      <c r="J18" s="22">
        <f t="shared" si="1"/>
        <v>0.12688746989133773</v>
      </c>
      <c r="K18" s="22">
        <f t="shared" si="2"/>
        <v>0.18413233355785485</v>
      </c>
      <c r="L18" s="23">
        <f t="shared" si="3"/>
        <v>0.22187083689947842</v>
      </c>
      <c r="M18" s="4"/>
    </row>
    <row r="19" spans="1:13" x14ac:dyDescent="0.25">
      <c r="A19" s="17"/>
      <c r="B19" s="48">
        <v>11</v>
      </c>
      <c r="C19" s="19" t="s">
        <v>111</v>
      </c>
      <c r="D19" s="20">
        <v>844.69505699999888</v>
      </c>
      <c r="E19" s="21">
        <v>765.86779999999885</v>
      </c>
      <c r="F19" s="21">
        <f t="shared" si="0"/>
        <v>287.26492818564111</v>
      </c>
      <c r="G19" s="21">
        <v>180.0205101456412</v>
      </c>
      <c r="H19" s="21">
        <v>33.699882739999993</v>
      </c>
      <c r="I19" s="21">
        <v>73.54453529999995</v>
      </c>
      <c r="J19" s="22">
        <f t="shared" si="1"/>
        <v>0.23505428762723993</v>
      </c>
      <c r="K19" s="22">
        <f t="shared" si="2"/>
        <v>0.27905650673085031</v>
      </c>
      <c r="L19" s="23">
        <f t="shared" si="3"/>
        <v>0.37508422234965555</v>
      </c>
      <c r="M19" s="4"/>
    </row>
    <row r="20" spans="1:13" ht="25.5" x14ac:dyDescent="0.25">
      <c r="A20" s="17"/>
      <c r="B20" s="48">
        <v>12</v>
      </c>
      <c r="C20" s="19" t="s">
        <v>112</v>
      </c>
      <c r="D20" s="20">
        <v>194.10295200000002</v>
      </c>
      <c r="E20" s="21">
        <v>209.35281500000005</v>
      </c>
      <c r="F20" s="21">
        <f t="shared" si="0"/>
        <v>145.55048979963607</v>
      </c>
      <c r="G20" s="21">
        <v>134.65266015963607</v>
      </c>
      <c r="H20" s="21">
        <v>5.0062720400000007</v>
      </c>
      <c r="I20" s="21">
        <v>5.8915576000000005</v>
      </c>
      <c r="J20" s="22">
        <f t="shared" si="1"/>
        <v>0.64318533361796948</v>
      </c>
      <c r="K20" s="22">
        <f t="shared" si="2"/>
        <v>0.66709842043268464</v>
      </c>
      <c r="L20" s="23">
        <f t="shared" si="3"/>
        <v>0.6952401848508033</v>
      </c>
      <c r="M20" s="4"/>
    </row>
    <row r="21" spans="1:13" ht="25.5" x14ac:dyDescent="0.25">
      <c r="A21" s="17"/>
      <c r="B21" s="48">
        <v>12</v>
      </c>
      <c r="C21" s="19" t="s">
        <v>113</v>
      </c>
      <c r="D21" s="20">
        <v>125.58404100000001</v>
      </c>
      <c r="E21" s="21">
        <v>127.79169000000005</v>
      </c>
      <c r="F21" s="21">
        <f t="shared" si="0"/>
        <v>49.98831700500515</v>
      </c>
      <c r="G21" s="21">
        <v>10.433977815005164</v>
      </c>
      <c r="H21" s="21">
        <v>5.20699632</v>
      </c>
      <c r="I21" s="21">
        <v>34.347342869999984</v>
      </c>
      <c r="J21" s="22">
        <f t="shared" si="1"/>
        <v>8.1648327954698466E-2</v>
      </c>
      <c r="K21" s="22">
        <f t="shared" si="2"/>
        <v>0.12239429758699615</v>
      </c>
      <c r="L21" s="23">
        <f t="shared" si="3"/>
        <v>0.39117032574657346</v>
      </c>
      <c r="M21" s="4"/>
    </row>
    <row r="22" spans="1:13" x14ac:dyDescent="0.25">
      <c r="A22" s="17"/>
      <c r="B22" s="48">
        <v>13</v>
      </c>
      <c r="C22" s="19" t="s">
        <v>114</v>
      </c>
      <c r="D22" s="20">
        <v>591.68979199999933</v>
      </c>
      <c r="E22" s="21">
        <v>1109.2725119999996</v>
      </c>
      <c r="F22" s="21">
        <f t="shared" si="0"/>
        <v>467.44550062003293</v>
      </c>
      <c r="G22" s="21">
        <v>287.40988807003305</v>
      </c>
      <c r="H22" s="21">
        <v>78.864950599999972</v>
      </c>
      <c r="I22" s="21">
        <v>101.17066194999992</v>
      </c>
      <c r="J22" s="22">
        <f t="shared" si="1"/>
        <v>0.25909763828172205</v>
      </c>
      <c r="K22" s="22">
        <f t="shared" si="2"/>
        <v>0.33019373932708895</v>
      </c>
      <c r="L22" s="23">
        <f t="shared" si="3"/>
        <v>0.42139825476900766</v>
      </c>
      <c r="M22" s="4"/>
    </row>
    <row r="23" spans="1:13" x14ac:dyDescent="0.25">
      <c r="A23" s="17"/>
      <c r="B23" s="48">
        <v>16</v>
      </c>
      <c r="C23" s="19" t="s">
        <v>115</v>
      </c>
      <c r="D23" s="20">
        <v>294.29533899999979</v>
      </c>
      <c r="E23" s="21">
        <v>294.96633300000002</v>
      </c>
      <c r="F23" s="21">
        <f t="shared" si="0"/>
        <v>42.716225255551251</v>
      </c>
      <c r="G23" s="21">
        <v>28.713734715551254</v>
      </c>
      <c r="H23" s="21">
        <v>6.6059803999999982</v>
      </c>
      <c r="I23" s="21">
        <v>7.3965101399999993</v>
      </c>
      <c r="J23" s="22">
        <f t="shared" si="1"/>
        <v>9.7345803582103221E-2</v>
      </c>
      <c r="K23" s="22">
        <f t="shared" si="2"/>
        <v>0.11974151340028101</v>
      </c>
      <c r="L23" s="23">
        <f t="shared" si="3"/>
        <v>0.14481729091282852</v>
      </c>
      <c r="M23" s="4"/>
    </row>
    <row r="24" spans="1:13" ht="25.5" x14ac:dyDescent="0.25">
      <c r="A24" s="17"/>
      <c r="B24" s="48">
        <v>19</v>
      </c>
      <c r="C24" s="19" t="s">
        <v>116</v>
      </c>
      <c r="D24" s="20">
        <v>61.370683999999997</v>
      </c>
      <c r="E24" s="21">
        <v>61.215109000000005</v>
      </c>
      <c r="F24" s="21">
        <f t="shared" si="0"/>
        <v>17.591820223915196</v>
      </c>
      <c r="G24" s="21">
        <v>9.7312641939151945</v>
      </c>
      <c r="H24" s="21">
        <v>3.9192135400000003</v>
      </c>
      <c r="I24" s="21">
        <v>3.9413424900000003</v>
      </c>
      <c r="J24" s="22">
        <f t="shared" si="1"/>
        <v>0.15896833890984649</v>
      </c>
      <c r="K24" s="22">
        <f t="shared" si="2"/>
        <v>0.22299196974255481</v>
      </c>
      <c r="L24" s="23">
        <f t="shared" si="3"/>
        <v>0.28737709548005858</v>
      </c>
      <c r="M24" s="4"/>
    </row>
    <row r="25" spans="1:13" x14ac:dyDescent="0.25">
      <c r="A25" s="17"/>
      <c r="B25" s="48">
        <v>22</v>
      </c>
      <c r="C25" s="19" t="s">
        <v>117</v>
      </c>
      <c r="D25" s="20">
        <v>739.77003999999977</v>
      </c>
      <c r="E25" s="21">
        <v>798.12919499999953</v>
      </c>
      <c r="F25" s="21">
        <f t="shared" si="0"/>
        <v>286.56235930115037</v>
      </c>
      <c r="G25" s="21">
        <v>171.77800510115037</v>
      </c>
      <c r="H25" s="21">
        <v>55.58348336000001</v>
      </c>
      <c r="I25" s="21">
        <v>59.200870839999986</v>
      </c>
      <c r="J25" s="22">
        <f t="shared" si="1"/>
        <v>0.21522581328596865</v>
      </c>
      <c r="K25" s="22">
        <f t="shared" si="2"/>
        <v>0.28486802623621671</v>
      </c>
      <c r="L25" s="23">
        <f t="shared" si="3"/>
        <v>0.35904257242607263</v>
      </c>
      <c r="M25" s="4"/>
    </row>
    <row r="26" spans="1:13" ht="38.25" x14ac:dyDescent="0.25">
      <c r="A26" s="17"/>
      <c r="B26" s="48">
        <v>25</v>
      </c>
      <c r="C26" s="19" t="s">
        <v>118</v>
      </c>
      <c r="D26" s="20">
        <v>7.6720309999999996</v>
      </c>
      <c r="E26" s="21">
        <v>7.6754139999999991</v>
      </c>
      <c r="F26" s="21">
        <f t="shared" si="0"/>
        <v>2.0576758853775892</v>
      </c>
      <c r="G26" s="21">
        <v>1.1425818953775888</v>
      </c>
      <c r="H26" s="21">
        <v>0.43660587000000006</v>
      </c>
      <c r="I26" s="21">
        <v>0.47848812000000002</v>
      </c>
      <c r="J26" s="22">
        <f t="shared" si="1"/>
        <v>0.14886257540995038</v>
      </c>
      <c r="K26" s="22">
        <f t="shared" si="2"/>
        <v>0.20574626533208359</v>
      </c>
      <c r="L26" s="23">
        <f t="shared" si="3"/>
        <v>0.26808663159766877</v>
      </c>
      <c r="M26" s="4"/>
    </row>
    <row r="27" spans="1:13" x14ac:dyDescent="0.25">
      <c r="A27" s="17"/>
      <c r="B27" s="48">
        <v>26</v>
      </c>
      <c r="C27" s="19" t="s">
        <v>119</v>
      </c>
      <c r="D27" s="20">
        <v>4912.2721449999999</v>
      </c>
      <c r="E27" s="21">
        <v>6040.3249119999964</v>
      </c>
      <c r="F27" s="21">
        <f t="shared" si="0"/>
        <v>2544.6659145424392</v>
      </c>
      <c r="G27" s="21">
        <v>1218.6999127424388</v>
      </c>
      <c r="H27" s="21">
        <v>634.90102822000017</v>
      </c>
      <c r="I27" s="21">
        <v>691.06497358000001</v>
      </c>
      <c r="J27" s="22">
        <f t="shared" si="1"/>
        <v>0.20176065534509768</v>
      </c>
      <c r="K27" s="22">
        <f t="shared" si="2"/>
        <v>0.30687106537596798</v>
      </c>
      <c r="L27" s="23">
        <f t="shared" si="3"/>
        <v>0.42127964167740134</v>
      </c>
      <c r="M27" s="4"/>
    </row>
    <row r="28" spans="1:13" x14ac:dyDescent="0.25">
      <c r="A28" s="17"/>
      <c r="B28" s="48">
        <v>32</v>
      </c>
      <c r="C28" s="19" t="s">
        <v>120</v>
      </c>
      <c r="D28" s="20">
        <v>147.55197100000001</v>
      </c>
      <c r="E28" s="21">
        <v>156.06861399999997</v>
      </c>
      <c r="F28" s="21">
        <f t="shared" si="0"/>
        <v>28.696706064674171</v>
      </c>
      <c r="G28" s="21">
        <v>15.043345154674171</v>
      </c>
      <c r="H28" s="21">
        <v>5.8488770400000005</v>
      </c>
      <c r="I28" s="21">
        <v>7.8044838699999994</v>
      </c>
      <c r="J28" s="22">
        <f t="shared" si="1"/>
        <v>9.638930448036255E-2</v>
      </c>
      <c r="K28" s="22">
        <f t="shared" si="2"/>
        <v>0.13386562268486715</v>
      </c>
      <c r="L28" s="23">
        <f t="shared" si="3"/>
        <v>0.18387237080656188</v>
      </c>
      <c r="M28" s="4"/>
    </row>
    <row r="29" spans="1:13" ht="25.5" x14ac:dyDescent="0.25">
      <c r="A29" s="17"/>
      <c r="B29" s="48">
        <v>33</v>
      </c>
      <c r="C29" s="19" t="s">
        <v>121</v>
      </c>
      <c r="D29" s="20">
        <v>134.33611800000008</v>
      </c>
      <c r="E29" s="21">
        <v>183.59644199999994</v>
      </c>
      <c r="F29" s="21">
        <f t="shared" si="0"/>
        <v>60.643419474772926</v>
      </c>
      <c r="G29" s="21">
        <v>28.518590564772921</v>
      </c>
      <c r="H29" s="21">
        <v>12.508376999999992</v>
      </c>
      <c r="I29" s="21">
        <v>19.616451910000009</v>
      </c>
      <c r="J29" s="22">
        <f t="shared" si="1"/>
        <v>0.15533302418122533</v>
      </c>
      <c r="K29" s="22">
        <f t="shared" si="2"/>
        <v>0.22346275950583472</v>
      </c>
      <c r="L29" s="23">
        <f t="shared" si="3"/>
        <v>0.33030825006278142</v>
      </c>
      <c r="M29" s="4"/>
    </row>
    <row r="30" spans="1:13" x14ac:dyDescent="0.25">
      <c r="A30" s="17"/>
      <c r="B30" s="48">
        <v>35</v>
      </c>
      <c r="C30" s="19" t="s">
        <v>122</v>
      </c>
      <c r="D30" s="20">
        <v>203.967804</v>
      </c>
      <c r="E30" s="21">
        <v>206.02229800000003</v>
      </c>
      <c r="F30" s="21">
        <f t="shared" si="0"/>
        <v>74.258812010249684</v>
      </c>
      <c r="G30" s="21">
        <v>57.843511990249681</v>
      </c>
      <c r="H30" s="21">
        <v>12.913369959999999</v>
      </c>
      <c r="I30" s="21">
        <v>3.5019300600000007</v>
      </c>
      <c r="J30" s="22">
        <f t="shared" si="1"/>
        <v>0.28076335693648885</v>
      </c>
      <c r="K30" s="22">
        <f t="shared" si="2"/>
        <v>0.3434428342812178</v>
      </c>
      <c r="L30" s="23">
        <f t="shared" si="3"/>
        <v>0.3604406548763458</v>
      </c>
      <c r="M30" s="4"/>
    </row>
    <row r="31" spans="1:13" ht="25.5" x14ac:dyDescent="0.25">
      <c r="A31" s="17"/>
      <c r="B31" s="48">
        <v>36</v>
      </c>
      <c r="C31" s="19" t="s">
        <v>123</v>
      </c>
      <c r="D31" s="20">
        <v>6578.3229650000039</v>
      </c>
      <c r="E31" s="21">
        <v>7432.454210999982</v>
      </c>
      <c r="F31" s="21">
        <f t="shared" si="0"/>
        <v>2571.2883620175576</v>
      </c>
      <c r="G31" s="21">
        <v>1291.0148949775571</v>
      </c>
      <c r="H31" s="21">
        <v>660.7984719500007</v>
      </c>
      <c r="I31" s="21">
        <v>619.47499508999988</v>
      </c>
      <c r="J31" s="22">
        <f t="shared" si="1"/>
        <v>0.17369967689365159</v>
      </c>
      <c r="K31" s="22">
        <f t="shared" si="2"/>
        <v>0.26260684714866955</v>
      </c>
      <c r="L31" s="23">
        <f t="shared" si="3"/>
        <v>0.34595414771773075</v>
      </c>
      <c r="M31" s="4"/>
    </row>
    <row r="32" spans="1:13" ht="25.5" x14ac:dyDescent="0.25">
      <c r="A32" s="17"/>
      <c r="B32" s="48">
        <v>37</v>
      </c>
      <c r="C32" s="19" t="s">
        <v>124</v>
      </c>
      <c r="D32" s="20">
        <v>4399.4936049999997</v>
      </c>
      <c r="E32" s="21">
        <v>4611.0476830000098</v>
      </c>
      <c r="F32" s="21">
        <f t="shared" si="0"/>
        <v>1137.612208650771</v>
      </c>
      <c r="G32" s="21">
        <v>819.23618498077121</v>
      </c>
      <c r="H32" s="21">
        <v>152.9132007999998</v>
      </c>
      <c r="I32" s="21">
        <v>165.46282286999997</v>
      </c>
      <c r="J32" s="22">
        <f t="shared" si="1"/>
        <v>0.17766812258331824</v>
      </c>
      <c r="K32" s="22">
        <f t="shared" si="2"/>
        <v>0.21083047771656907</v>
      </c>
      <c r="L32" s="23">
        <f t="shared" si="3"/>
        <v>0.24671447507361821</v>
      </c>
      <c r="M32" s="4"/>
    </row>
    <row r="33" spans="1:13" x14ac:dyDescent="0.25">
      <c r="A33" s="17"/>
      <c r="B33" s="48">
        <v>38</v>
      </c>
      <c r="C33" s="19" t="s">
        <v>125</v>
      </c>
      <c r="D33" s="20">
        <v>42.239808000000004</v>
      </c>
      <c r="E33" s="21">
        <v>47.371808000000001</v>
      </c>
      <c r="F33" s="21">
        <f t="shared" si="0"/>
        <v>8.3667827382084408</v>
      </c>
      <c r="G33" s="21">
        <v>4.5324707682084409</v>
      </c>
      <c r="H33" s="21">
        <v>2.0897266700000001</v>
      </c>
      <c r="I33" s="21">
        <v>1.7445852999999998</v>
      </c>
      <c r="J33" s="22">
        <f t="shared" si="1"/>
        <v>9.5678652759220009E-2</v>
      </c>
      <c r="K33" s="22">
        <f t="shared" si="2"/>
        <v>0.13979195048262547</v>
      </c>
      <c r="L33" s="23">
        <f t="shared" si="3"/>
        <v>0.17661945134558599</v>
      </c>
      <c r="M33" s="4"/>
    </row>
    <row r="34" spans="1:13" ht="25.5" x14ac:dyDescent="0.25">
      <c r="A34" s="17"/>
      <c r="B34" s="48">
        <v>39</v>
      </c>
      <c r="C34" s="19" t="s">
        <v>126</v>
      </c>
      <c r="D34" s="20">
        <v>189.76843599999989</v>
      </c>
      <c r="E34" s="21">
        <v>200.11795099999998</v>
      </c>
      <c r="F34" s="21">
        <f t="shared" si="0"/>
        <v>58.975418148406092</v>
      </c>
      <c r="G34" s="21">
        <v>35.107065758406094</v>
      </c>
      <c r="H34" s="21">
        <v>11.045630669999996</v>
      </c>
      <c r="I34" s="21">
        <v>12.822721720000002</v>
      </c>
      <c r="J34" s="22">
        <f t="shared" si="1"/>
        <v>0.17543186697132482</v>
      </c>
      <c r="K34" s="22">
        <f t="shared" si="2"/>
        <v>0.23062746843938101</v>
      </c>
      <c r="L34" s="23">
        <f t="shared" si="3"/>
        <v>0.29470328800441348</v>
      </c>
      <c r="M34" s="4"/>
    </row>
    <row r="35" spans="1:13" x14ac:dyDescent="0.25">
      <c r="A35" s="17"/>
      <c r="B35" s="48">
        <v>40</v>
      </c>
      <c r="C35" s="19" t="s">
        <v>127</v>
      </c>
      <c r="D35" s="20">
        <v>3744.6616010000012</v>
      </c>
      <c r="E35" s="21">
        <v>3748.9494200000022</v>
      </c>
      <c r="F35" s="21">
        <f t="shared" si="0"/>
        <v>808.18693665476951</v>
      </c>
      <c r="G35" s="21">
        <v>383.49243180476986</v>
      </c>
      <c r="H35" s="21">
        <v>336.34088948999965</v>
      </c>
      <c r="I35" s="21">
        <v>88.353615359999921</v>
      </c>
      <c r="J35" s="22">
        <f t="shared" si="1"/>
        <v>0.10229330642843659</v>
      </c>
      <c r="K35" s="22">
        <f t="shared" si="2"/>
        <v>0.19200934465922168</v>
      </c>
      <c r="L35" s="23">
        <f t="shared" si="3"/>
        <v>0.21557691131900336</v>
      </c>
      <c r="M35" s="4"/>
    </row>
    <row r="36" spans="1:13" ht="25.5" x14ac:dyDescent="0.25">
      <c r="A36" s="17"/>
      <c r="B36" s="48">
        <v>50</v>
      </c>
      <c r="C36" s="19" t="s">
        <v>128</v>
      </c>
      <c r="D36" s="20">
        <v>53.886043999999998</v>
      </c>
      <c r="E36" s="21">
        <v>56.439400999999989</v>
      </c>
      <c r="F36" s="21">
        <f t="shared" si="0"/>
        <v>16.116240582968036</v>
      </c>
      <c r="G36" s="21">
        <v>9.2059860329680347</v>
      </c>
      <c r="H36" s="21">
        <v>3.4231881500000005</v>
      </c>
      <c r="I36" s="21">
        <v>3.4870663999999993</v>
      </c>
      <c r="J36" s="22">
        <f t="shared" si="1"/>
        <v>0.16311275225915378</v>
      </c>
      <c r="K36" s="22">
        <f t="shared" si="2"/>
        <v>0.22376520585269924</v>
      </c>
      <c r="L36" s="23">
        <f t="shared" si="3"/>
        <v>0.28554946185499097</v>
      </c>
      <c r="M36" s="4"/>
    </row>
    <row r="37" spans="1:13" ht="25.5" x14ac:dyDescent="0.25">
      <c r="A37" s="17"/>
      <c r="B37" s="48">
        <v>51</v>
      </c>
      <c r="C37" s="19" t="s">
        <v>129</v>
      </c>
      <c r="D37" s="20">
        <v>122.28569399999998</v>
      </c>
      <c r="E37" s="21">
        <v>149.00222200000005</v>
      </c>
      <c r="F37" s="21">
        <f t="shared" si="0"/>
        <v>30.200186663276249</v>
      </c>
      <c r="G37" s="21">
        <v>15.965152473276248</v>
      </c>
      <c r="H37" s="21">
        <v>5.688435349999998</v>
      </c>
      <c r="I37" s="21">
        <v>8.5465988399999997</v>
      </c>
      <c r="J37" s="22">
        <f t="shared" si="1"/>
        <v>0.10714707645954598</v>
      </c>
      <c r="K37" s="22">
        <f t="shared" si="2"/>
        <v>0.1453239255940508</v>
      </c>
      <c r="L37" s="23">
        <f t="shared" si="3"/>
        <v>0.20268279397387939</v>
      </c>
      <c r="M37" s="4"/>
    </row>
    <row r="38" spans="1:13" ht="25.5" x14ac:dyDescent="0.25">
      <c r="A38" s="17"/>
      <c r="B38" s="48">
        <v>55</v>
      </c>
      <c r="C38" s="19" t="s">
        <v>130</v>
      </c>
      <c r="D38" s="20">
        <v>0.15000000000000002</v>
      </c>
      <c r="E38" s="21">
        <v>0.15000000000000002</v>
      </c>
      <c r="F38" s="21">
        <f t="shared" si="0"/>
        <v>3.3739199999999999E-3</v>
      </c>
      <c r="G38" s="21">
        <v>0</v>
      </c>
      <c r="H38" s="21">
        <v>1.4845399999999999E-3</v>
      </c>
      <c r="I38" s="21">
        <v>1.88938E-3</v>
      </c>
      <c r="J38" s="22">
        <f t="shared" si="1"/>
        <v>0</v>
      </c>
      <c r="K38" s="22">
        <f t="shared" si="2"/>
        <v>9.8969333333333315E-3</v>
      </c>
      <c r="L38" s="23">
        <f t="shared" si="3"/>
        <v>2.2492799999999997E-2</v>
      </c>
      <c r="M38" s="4"/>
    </row>
    <row r="39" spans="1:13" ht="25.5" x14ac:dyDescent="0.25">
      <c r="A39" s="17"/>
      <c r="B39" s="48">
        <v>55</v>
      </c>
      <c r="C39" s="19" t="s">
        <v>131</v>
      </c>
      <c r="D39" s="20">
        <v>102.82792200000002</v>
      </c>
      <c r="E39" s="21">
        <v>103.31340299999999</v>
      </c>
      <c r="F39" s="21">
        <f t="shared" si="0"/>
        <v>14.312775004023688</v>
      </c>
      <c r="G39" s="21">
        <v>6.8270508440236881</v>
      </c>
      <c r="H39" s="21">
        <v>4.7166439999999996</v>
      </c>
      <c r="I39" s="21">
        <v>2.7690801600000006</v>
      </c>
      <c r="J39" s="22">
        <f t="shared" si="1"/>
        <v>6.6080979290012234E-2</v>
      </c>
      <c r="K39" s="22">
        <f t="shared" si="2"/>
        <v>0.11173472665520162</v>
      </c>
      <c r="L39" s="23">
        <f t="shared" si="3"/>
        <v>0.13853744614359173</v>
      </c>
      <c r="M39" s="4"/>
    </row>
    <row r="40" spans="1:13" ht="25.5" x14ac:dyDescent="0.25">
      <c r="A40" s="17"/>
      <c r="B40" s="48">
        <v>57</v>
      </c>
      <c r="C40" s="19" t="s">
        <v>132</v>
      </c>
      <c r="D40" s="20">
        <v>18.745370000000001</v>
      </c>
      <c r="E40" s="21">
        <v>20.012685999999999</v>
      </c>
      <c r="F40" s="21">
        <f t="shared" si="0"/>
        <v>2.988918830642294</v>
      </c>
      <c r="G40" s="21">
        <v>2.3723385106422938</v>
      </c>
      <c r="H40" s="21">
        <v>0.3686161</v>
      </c>
      <c r="I40" s="21">
        <v>0.24796421999999999</v>
      </c>
      <c r="J40" s="22">
        <f t="shared" si="1"/>
        <v>0.11854173450991506</v>
      </c>
      <c r="K40" s="22">
        <f t="shared" si="2"/>
        <v>0.13696085626098836</v>
      </c>
      <c r="L40" s="23">
        <f t="shared" si="3"/>
        <v>0.14935120806084171</v>
      </c>
      <c r="M40" s="4"/>
    </row>
    <row r="41" spans="1:13" ht="25.5" x14ac:dyDescent="0.25">
      <c r="A41" s="17"/>
      <c r="B41" s="48">
        <v>59</v>
      </c>
      <c r="C41" s="19" t="s">
        <v>133</v>
      </c>
      <c r="D41" s="20">
        <v>73.951163000000022</v>
      </c>
      <c r="E41" s="21">
        <v>109.50787099999999</v>
      </c>
      <c r="F41" s="21">
        <f t="shared" si="0"/>
        <v>24.258338428118574</v>
      </c>
      <c r="G41" s="21">
        <v>13.164440958118576</v>
      </c>
      <c r="H41" s="21">
        <v>5.2492855900000004</v>
      </c>
      <c r="I41" s="21">
        <v>5.8446118799999995</v>
      </c>
      <c r="J41" s="22">
        <f t="shared" si="1"/>
        <v>0.12021456392041971</v>
      </c>
      <c r="K41" s="22">
        <f t="shared" si="2"/>
        <v>0.16814979946161657</v>
      </c>
      <c r="L41" s="23">
        <f t="shared" si="3"/>
        <v>0.22152141400062991</v>
      </c>
      <c r="M41" s="4"/>
    </row>
    <row r="42" spans="1:13" ht="25.5" x14ac:dyDescent="0.25">
      <c r="A42" s="17"/>
      <c r="B42" s="48">
        <v>59</v>
      </c>
      <c r="C42" s="19" t="s">
        <v>134</v>
      </c>
      <c r="D42" s="20">
        <v>40.579332999999991</v>
      </c>
      <c r="E42" s="21">
        <v>65.336284000000006</v>
      </c>
      <c r="F42" s="21">
        <f t="shared" si="0"/>
        <v>17.328152388372025</v>
      </c>
      <c r="G42" s="21">
        <v>9.4170680583720241</v>
      </c>
      <c r="H42" s="21">
        <v>4.0815497000000001</v>
      </c>
      <c r="I42" s="21">
        <v>3.8295346299999995</v>
      </c>
      <c r="J42" s="22">
        <f t="shared" si="1"/>
        <v>0.14413228732708494</v>
      </c>
      <c r="K42" s="22">
        <f t="shared" si="2"/>
        <v>0.20660216547320051</v>
      </c>
      <c r="L42" s="23">
        <f t="shared" si="3"/>
        <v>0.26521484430262399</v>
      </c>
      <c r="M42" s="4"/>
    </row>
    <row r="43" spans="1:13" x14ac:dyDescent="0.25">
      <c r="A43" s="17"/>
      <c r="B43" s="48">
        <v>61</v>
      </c>
      <c r="C43" s="19" t="s">
        <v>135</v>
      </c>
      <c r="D43" s="20">
        <v>586.81548999999973</v>
      </c>
      <c r="E43" s="21">
        <v>638.1713309999999</v>
      </c>
      <c r="F43" s="21">
        <f t="shared" si="0"/>
        <v>206.42167230903959</v>
      </c>
      <c r="G43" s="21">
        <v>112.46026884903954</v>
      </c>
      <c r="H43" s="21">
        <v>45.87880109000006</v>
      </c>
      <c r="I43" s="21">
        <v>48.082602369999989</v>
      </c>
      <c r="J43" s="22">
        <f t="shared" si="1"/>
        <v>0.1762226903436995</v>
      </c>
      <c r="K43" s="22">
        <f t="shared" si="2"/>
        <v>0.24811373098024617</v>
      </c>
      <c r="L43" s="23">
        <f t="shared" si="3"/>
        <v>0.32345807823360156</v>
      </c>
      <c r="M43" s="4"/>
    </row>
    <row r="44" spans="1:13" ht="25.5" x14ac:dyDescent="0.25">
      <c r="A44" s="17"/>
      <c r="B44" s="48">
        <v>67</v>
      </c>
      <c r="C44" s="19" t="s">
        <v>136</v>
      </c>
      <c r="D44" s="20">
        <v>529.31417999999985</v>
      </c>
      <c r="E44" s="21">
        <v>605.82938699999977</v>
      </c>
      <c r="F44" s="21">
        <f t="shared" si="0"/>
        <v>171.7105030050337</v>
      </c>
      <c r="G44" s="21">
        <v>101.21327244503368</v>
      </c>
      <c r="H44" s="21">
        <v>35.100000699999995</v>
      </c>
      <c r="I44" s="21">
        <v>35.397229860000003</v>
      </c>
      <c r="J44" s="22">
        <f t="shared" si="1"/>
        <v>0.16706563698771801</v>
      </c>
      <c r="K44" s="22">
        <f t="shared" si="2"/>
        <v>0.22500274181158819</v>
      </c>
      <c r="L44" s="23">
        <f t="shared" si="3"/>
        <v>0.28343046192480881</v>
      </c>
      <c r="M44" s="4"/>
    </row>
    <row r="45" spans="1:13" ht="25.5" x14ac:dyDescent="0.25">
      <c r="A45" s="17"/>
      <c r="B45" s="48">
        <v>70</v>
      </c>
      <c r="C45" s="19" t="s">
        <v>137</v>
      </c>
      <c r="D45" s="20">
        <v>47.725332999999999</v>
      </c>
      <c r="E45" s="21">
        <v>51.99684899999999</v>
      </c>
      <c r="F45" s="21">
        <f t="shared" si="0"/>
        <v>9.6211141039145147</v>
      </c>
      <c r="G45" s="21">
        <v>5.6463754539145157</v>
      </c>
      <c r="H45" s="21">
        <v>1.7071101800000001</v>
      </c>
      <c r="I45" s="21">
        <v>2.26762847</v>
      </c>
      <c r="J45" s="22">
        <f t="shared" si="1"/>
        <v>0.10859072352469891</v>
      </c>
      <c r="K45" s="22">
        <f t="shared" si="2"/>
        <v>0.1414217548820029</v>
      </c>
      <c r="L45" s="23">
        <f t="shared" si="3"/>
        <v>0.18503263734143807</v>
      </c>
      <c r="M45" s="4"/>
    </row>
    <row r="46" spans="1:13" ht="38.25" x14ac:dyDescent="0.25">
      <c r="A46" s="17"/>
      <c r="B46" s="48">
        <v>72</v>
      </c>
      <c r="C46" s="19" t="s">
        <v>138</v>
      </c>
      <c r="D46" s="20">
        <v>1.2013499999999997</v>
      </c>
      <c r="E46" s="21">
        <v>1.2013500000000001</v>
      </c>
      <c r="F46" s="21">
        <f t="shared" si="0"/>
        <v>9.8955809994257848E-2</v>
      </c>
      <c r="G46" s="21">
        <v>4.7676899994257838E-2</v>
      </c>
      <c r="H46" s="21">
        <v>1.029479E-2</v>
      </c>
      <c r="I46" s="21">
        <v>4.0984120000000006E-2</v>
      </c>
      <c r="J46" s="22">
        <f t="shared" si="1"/>
        <v>3.9686103129194517E-2</v>
      </c>
      <c r="K46" s="22">
        <f t="shared" si="2"/>
        <v>4.8255454275821223E-2</v>
      </c>
      <c r="L46" s="23">
        <f t="shared" si="3"/>
        <v>8.2370508173519652E-2</v>
      </c>
      <c r="M46" s="4"/>
    </row>
    <row r="47" spans="1:13" x14ac:dyDescent="0.25">
      <c r="A47" s="17"/>
      <c r="B47" s="48">
        <v>112</v>
      </c>
      <c r="C47" s="19" t="s">
        <v>139</v>
      </c>
      <c r="D47" s="20">
        <v>13.123149000000002</v>
      </c>
      <c r="E47" s="21">
        <v>13.123302000000004</v>
      </c>
      <c r="F47" s="21">
        <f t="shared" si="0"/>
        <v>3.1719360983171887</v>
      </c>
      <c r="G47" s="21">
        <v>1.5011304183171887</v>
      </c>
      <c r="H47" s="21">
        <v>1.04519473</v>
      </c>
      <c r="I47" s="21">
        <v>0.62561095</v>
      </c>
      <c r="J47" s="22">
        <f t="shared" si="1"/>
        <v>0.11438663975859036</v>
      </c>
      <c r="K47" s="22">
        <f t="shared" si="2"/>
        <v>0.19403082763142904</v>
      </c>
      <c r="L47" s="23">
        <f t="shared" si="3"/>
        <v>0.2417025911860588</v>
      </c>
      <c r="M47" s="4"/>
    </row>
    <row r="48" spans="1:13" ht="25.5" x14ac:dyDescent="0.25">
      <c r="A48" s="17"/>
      <c r="B48" s="48">
        <v>114</v>
      </c>
      <c r="C48" s="19" t="s">
        <v>140</v>
      </c>
      <c r="D48" s="20">
        <v>62.750073999999998</v>
      </c>
      <c r="E48" s="21">
        <v>62.970750999999993</v>
      </c>
      <c r="F48" s="21">
        <f t="shared" si="0"/>
        <v>5.453384363199163</v>
      </c>
      <c r="G48" s="21">
        <v>2.0996524631991633</v>
      </c>
      <c r="H48" s="21">
        <v>1.8398333999999998</v>
      </c>
      <c r="I48" s="21">
        <v>1.5138985000000003</v>
      </c>
      <c r="J48" s="22">
        <f t="shared" si="1"/>
        <v>3.3343297163458692E-2</v>
      </c>
      <c r="K48" s="22">
        <f t="shared" si="2"/>
        <v>6.2560566622417504E-2</v>
      </c>
      <c r="L48" s="23">
        <f t="shared" si="3"/>
        <v>8.6601863191994699E-2</v>
      </c>
      <c r="M48" s="4"/>
    </row>
    <row r="49" spans="1:13" ht="38.25" x14ac:dyDescent="0.25">
      <c r="A49" s="17"/>
      <c r="B49" s="48">
        <v>117</v>
      </c>
      <c r="C49" s="19" t="s">
        <v>141</v>
      </c>
      <c r="D49" s="20">
        <v>6.5815399999999986</v>
      </c>
      <c r="E49" s="21">
        <v>6.5815400000000004</v>
      </c>
      <c r="F49" s="21">
        <f t="shared" si="0"/>
        <v>1.3538343204113041</v>
      </c>
      <c r="G49" s="21">
        <v>0.65519406041130424</v>
      </c>
      <c r="H49" s="21">
        <v>0.31670035000000002</v>
      </c>
      <c r="I49" s="21">
        <v>0.38193990999999994</v>
      </c>
      <c r="J49" s="22">
        <f t="shared" si="1"/>
        <v>9.955026641353E-2</v>
      </c>
      <c r="K49" s="22">
        <f t="shared" si="2"/>
        <v>0.14766975668480389</v>
      </c>
      <c r="L49" s="23">
        <f t="shared" si="3"/>
        <v>0.20570175375539829</v>
      </c>
      <c r="M49" s="4"/>
    </row>
    <row r="50" spans="1:13" ht="25.5" x14ac:dyDescent="0.25">
      <c r="A50" s="17"/>
      <c r="B50" s="48">
        <v>121</v>
      </c>
      <c r="C50" s="19" t="s">
        <v>142</v>
      </c>
      <c r="D50" s="20">
        <v>54.816431000000016</v>
      </c>
      <c r="E50" s="21">
        <v>60.948168000000003</v>
      </c>
      <c r="F50" s="21">
        <f t="shared" si="0"/>
        <v>21.812278152099957</v>
      </c>
      <c r="G50" s="21">
        <v>12.971956382099961</v>
      </c>
      <c r="H50" s="21">
        <v>4.3996812800000002</v>
      </c>
      <c r="I50" s="21">
        <v>4.4406404899999981</v>
      </c>
      <c r="J50" s="22">
        <f t="shared" si="1"/>
        <v>0.21283587034314075</v>
      </c>
      <c r="K50" s="22">
        <f t="shared" si="2"/>
        <v>0.28502313083635195</v>
      </c>
      <c r="L50" s="23">
        <f t="shared" si="3"/>
        <v>0.35788242481874033</v>
      </c>
      <c r="M50" s="4"/>
    </row>
    <row r="51" spans="1:13" x14ac:dyDescent="0.25">
      <c r="A51" s="17"/>
      <c r="B51" s="48">
        <v>131</v>
      </c>
      <c r="C51" s="19" t="s">
        <v>143</v>
      </c>
      <c r="D51" s="20">
        <v>61.489707999999986</v>
      </c>
      <c r="E51" s="21">
        <v>63.496544</v>
      </c>
      <c r="F51" s="21">
        <f t="shared" si="0"/>
        <v>22.856865783597389</v>
      </c>
      <c r="G51" s="21">
        <v>4.5230815135973899</v>
      </c>
      <c r="H51" s="21">
        <v>14.410325739999998</v>
      </c>
      <c r="I51" s="21">
        <v>3.9234585300000004</v>
      </c>
      <c r="J51" s="22">
        <f t="shared" si="1"/>
        <v>7.1233507033034577E-2</v>
      </c>
      <c r="K51" s="22">
        <f t="shared" si="2"/>
        <v>0.29818012226929053</v>
      </c>
      <c r="L51" s="23">
        <f t="shared" si="3"/>
        <v>0.35997023371220627</v>
      </c>
      <c r="M51" s="4"/>
    </row>
    <row r="52" spans="1:13" x14ac:dyDescent="0.25">
      <c r="A52" s="17"/>
      <c r="B52" s="48">
        <v>135</v>
      </c>
      <c r="C52" s="19" t="s">
        <v>144</v>
      </c>
      <c r="D52" s="20">
        <v>747.22112699999923</v>
      </c>
      <c r="E52" s="21">
        <v>766.12364199999877</v>
      </c>
      <c r="F52" s="21">
        <f t="shared" si="0"/>
        <v>539.16201696065787</v>
      </c>
      <c r="G52" s="21">
        <v>463.38351839065785</v>
      </c>
      <c r="H52" s="21">
        <v>6.2672916300000008</v>
      </c>
      <c r="I52" s="21">
        <v>69.511206939999994</v>
      </c>
      <c r="J52" s="22">
        <f t="shared" si="1"/>
        <v>0.60484169001882671</v>
      </c>
      <c r="K52" s="22">
        <f t="shared" si="2"/>
        <v>0.61302221243899246</v>
      </c>
      <c r="L52" s="23">
        <f t="shared" si="3"/>
        <v>0.70375326827553863</v>
      </c>
      <c r="M52" s="4"/>
    </row>
    <row r="53" spans="1:13" ht="25.5" x14ac:dyDescent="0.25">
      <c r="A53" s="17"/>
      <c r="B53" s="48">
        <v>136</v>
      </c>
      <c r="C53" s="19" t="s">
        <v>145</v>
      </c>
      <c r="D53" s="20">
        <v>107.61070000000004</v>
      </c>
      <c r="E53" s="21">
        <v>122.33624399999998</v>
      </c>
      <c r="F53" s="21">
        <f t="shared" si="0"/>
        <v>27.101847900629046</v>
      </c>
      <c r="G53" s="21">
        <v>10.915229650629044</v>
      </c>
      <c r="H53" s="21">
        <v>11.38961864</v>
      </c>
      <c r="I53" s="21">
        <v>4.7969996100000003</v>
      </c>
      <c r="J53" s="22">
        <f t="shared" si="1"/>
        <v>8.9223187615838903E-2</v>
      </c>
      <c r="K53" s="22">
        <f t="shared" si="2"/>
        <v>0.18232412211894497</v>
      </c>
      <c r="L53" s="23">
        <f t="shared" si="3"/>
        <v>0.22153572003264257</v>
      </c>
      <c r="M53" s="4"/>
    </row>
    <row r="54" spans="1:13" x14ac:dyDescent="0.25">
      <c r="A54" s="17"/>
      <c r="B54" s="48">
        <v>137</v>
      </c>
      <c r="C54" s="19" t="s">
        <v>146</v>
      </c>
      <c r="D54" s="20">
        <v>848.65724999999725</v>
      </c>
      <c r="E54" s="21">
        <v>1047.4953559999988</v>
      </c>
      <c r="F54" s="21">
        <f t="shared" si="0"/>
        <v>369.72654929431644</v>
      </c>
      <c r="G54" s="21">
        <v>207.24636590431629</v>
      </c>
      <c r="H54" s="21">
        <v>77.938523820000086</v>
      </c>
      <c r="I54" s="21">
        <v>84.541659570000078</v>
      </c>
      <c r="J54" s="22">
        <f t="shared" si="1"/>
        <v>0.19784943648410461</v>
      </c>
      <c r="K54" s="22">
        <f t="shared" si="2"/>
        <v>0.27225408503321008</v>
      </c>
      <c r="L54" s="23">
        <f t="shared" si="3"/>
        <v>0.35296247107592604</v>
      </c>
      <c r="M54" s="4"/>
    </row>
    <row r="55" spans="1:13" ht="25.5" x14ac:dyDescent="0.25">
      <c r="A55" s="17"/>
      <c r="B55" s="48">
        <v>160</v>
      </c>
      <c r="C55" s="19" t="s">
        <v>147</v>
      </c>
      <c r="D55" s="20">
        <v>150.61623599999996</v>
      </c>
      <c r="E55" s="21">
        <v>156.37504000000013</v>
      </c>
      <c r="F55" s="21">
        <f t="shared" si="0"/>
        <v>48.446381952511423</v>
      </c>
      <c r="G55" s="21">
        <v>30.049999222511417</v>
      </c>
      <c r="H55" s="21">
        <v>8.6765966200000122</v>
      </c>
      <c r="I55" s="21">
        <v>9.7197861099999923</v>
      </c>
      <c r="J55" s="22">
        <f t="shared" si="1"/>
        <v>0.19216621285923502</v>
      </c>
      <c r="K55" s="22">
        <f t="shared" si="2"/>
        <v>0.24765202837045733</v>
      </c>
      <c r="L55" s="23">
        <f t="shared" si="3"/>
        <v>0.30980891805054939</v>
      </c>
      <c r="M55" s="4"/>
    </row>
    <row r="56" spans="1:13" x14ac:dyDescent="0.25">
      <c r="A56" s="17"/>
      <c r="B56" s="48">
        <v>163</v>
      </c>
      <c r="C56" s="19" t="s">
        <v>148</v>
      </c>
      <c r="D56" s="20">
        <v>31.440663999999995</v>
      </c>
      <c r="E56" s="21">
        <v>48.153761000000053</v>
      </c>
      <c r="F56" s="21">
        <f t="shared" si="0"/>
        <v>9.4513313880699794</v>
      </c>
      <c r="G56" s="21">
        <v>4.7469089580699801</v>
      </c>
      <c r="H56" s="21">
        <v>2.4557250699999993</v>
      </c>
      <c r="I56" s="21">
        <v>2.2486973599999995</v>
      </c>
      <c r="J56" s="22">
        <f t="shared" si="1"/>
        <v>9.8578155880077054E-2</v>
      </c>
      <c r="K56" s="22">
        <f t="shared" si="2"/>
        <v>0.14957573154192405</v>
      </c>
      <c r="L56" s="23">
        <f t="shared" si="3"/>
        <v>0.19627400210899351</v>
      </c>
      <c r="M56" s="4"/>
    </row>
    <row r="57" spans="1:13" x14ac:dyDescent="0.25">
      <c r="A57" s="17"/>
      <c r="B57" s="48">
        <v>164</v>
      </c>
      <c r="C57" s="19" t="s">
        <v>149</v>
      </c>
      <c r="D57" s="20">
        <v>3.5511400000000002</v>
      </c>
      <c r="E57" s="21">
        <v>3.7963399999999998</v>
      </c>
      <c r="F57" s="21">
        <f t="shared" si="0"/>
        <v>0.75671827193437602</v>
      </c>
      <c r="G57" s="21">
        <v>0.12630800193437608</v>
      </c>
      <c r="H57" s="21">
        <v>0.60569596999999997</v>
      </c>
      <c r="I57" s="21">
        <v>2.4714300000000002E-2</v>
      </c>
      <c r="J57" s="22">
        <f t="shared" si="1"/>
        <v>3.3270993097134632E-2</v>
      </c>
      <c r="K57" s="22">
        <f t="shared" si="2"/>
        <v>0.1928183386984243</v>
      </c>
      <c r="L57" s="23">
        <f t="shared" si="3"/>
        <v>0.19932837204633305</v>
      </c>
      <c r="M57" s="4"/>
    </row>
    <row r="58" spans="1:13" ht="25.5" x14ac:dyDescent="0.25">
      <c r="A58" s="17"/>
      <c r="B58" s="48">
        <v>165</v>
      </c>
      <c r="C58" s="19" t="s">
        <v>150</v>
      </c>
      <c r="D58" s="20">
        <v>45.338813000000023</v>
      </c>
      <c r="E58" s="21">
        <v>66.652428999999984</v>
      </c>
      <c r="F58" s="21">
        <f t="shared" si="0"/>
        <v>12.763669677556972</v>
      </c>
      <c r="G58" s="21">
        <v>7.4016412175569712</v>
      </c>
      <c r="H58" s="21">
        <v>2.7154054300000006</v>
      </c>
      <c r="I58" s="21">
        <v>2.6466230299999998</v>
      </c>
      <c r="J58" s="22">
        <f t="shared" si="1"/>
        <v>0.11104833430086956</v>
      </c>
      <c r="K58" s="22">
        <f t="shared" si="2"/>
        <v>0.15178811634242129</v>
      </c>
      <c r="L58" s="23">
        <f t="shared" si="3"/>
        <v>0.19149594199420664</v>
      </c>
      <c r="M58" s="4"/>
    </row>
    <row r="59" spans="1:13" x14ac:dyDescent="0.25">
      <c r="A59" s="17"/>
      <c r="B59" s="48">
        <v>180</v>
      </c>
      <c r="C59" s="19" t="s">
        <v>151</v>
      </c>
      <c r="D59" s="20">
        <v>15.597476999999994</v>
      </c>
      <c r="E59" s="21">
        <v>18.865160999999997</v>
      </c>
      <c r="F59" s="21">
        <f t="shared" si="0"/>
        <v>4.0697605928560279</v>
      </c>
      <c r="G59" s="21">
        <v>2.0122759328560278</v>
      </c>
      <c r="H59" s="21">
        <v>0.94758735999999988</v>
      </c>
      <c r="I59" s="21">
        <v>1.1098972999999999</v>
      </c>
      <c r="J59" s="22">
        <f t="shared" si="1"/>
        <v>0.10666624752664597</v>
      </c>
      <c r="K59" s="22">
        <f t="shared" si="2"/>
        <v>0.15689573456892461</v>
      </c>
      <c r="L59" s="23">
        <f t="shared" si="3"/>
        <v>0.21572890858742358</v>
      </c>
      <c r="M59" s="4"/>
    </row>
    <row r="60" spans="1:13" ht="38.25" x14ac:dyDescent="0.25">
      <c r="A60" s="17"/>
      <c r="B60" s="48">
        <v>183</v>
      </c>
      <c r="C60" s="19" t="s">
        <v>152</v>
      </c>
      <c r="D60" s="20">
        <v>31.071805999999999</v>
      </c>
      <c r="E60" s="21">
        <v>31.071805999999999</v>
      </c>
      <c r="F60" s="21">
        <f t="shared" si="0"/>
        <v>8.7551138272478699</v>
      </c>
      <c r="G60" s="21">
        <v>5.1587536572478712</v>
      </c>
      <c r="H60" s="21">
        <v>1.7850358799999999</v>
      </c>
      <c r="I60" s="21">
        <v>1.8113242899999995</v>
      </c>
      <c r="J60" s="22">
        <f t="shared" si="1"/>
        <v>0.16602683658773718</v>
      </c>
      <c r="K60" s="22">
        <f t="shared" si="2"/>
        <v>0.22347556937140606</v>
      </c>
      <c r="L60" s="23">
        <f t="shared" si="3"/>
        <v>0.28177035564807112</v>
      </c>
      <c r="M60" s="4"/>
    </row>
    <row r="61" spans="1:13" ht="25.5" x14ac:dyDescent="0.25">
      <c r="A61" s="17"/>
      <c r="B61" s="48">
        <v>202</v>
      </c>
      <c r="C61" s="19" t="s">
        <v>153</v>
      </c>
      <c r="D61" s="20">
        <v>74.33324300000001</v>
      </c>
      <c r="E61" s="21">
        <v>80.587314000000035</v>
      </c>
      <c r="F61" s="21">
        <f t="shared" si="0"/>
        <v>16.611780261154518</v>
      </c>
      <c r="G61" s="21">
        <v>8.4162873111545196</v>
      </c>
      <c r="H61" s="21">
        <v>3.81829668</v>
      </c>
      <c r="I61" s="21">
        <v>4.3771962699999998</v>
      </c>
      <c r="J61" s="22">
        <f t="shared" si="1"/>
        <v>0.10443687589779349</v>
      </c>
      <c r="K61" s="22">
        <f t="shared" si="2"/>
        <v>0.15181774132780396</v>
      </c>
      <c r="L61" s="23">
        <f t="shared" si="3"/>
        <v>0.2061339364301745</v>
      </c>
      <c r="M61" s="4"/>
    </row>
    <row r="62" spans="1:13" ht="25.5" x14ac:dyDescent="0.25">
      <c r="A62" s="17"/>
      <c r="B62" s="48">
        <v>211</v>
      </c>
      <c r="C62" s="19" t="s">
        <v>154</v>
      </c>
      <c r="D62" s="20">
        <v>50.201284000000001</v>
      </c>
      <c r="E62" s="21">
        <v>51.546667000000006</v>
      </c>
      <c r="F62" s="21">
        <f t="shared" si="0"/>
        <v>17.552562348964155</v>
      </c>
      <c r="G62" s="21">
        <v>11.178147688964152</v>
      </c>
      <c r="H62" s="21">
        <v>3.0048733100000011</v>
      </c>
      <c r="I62" s="21">
        <v>3.3695413500000013</v>
      </c>
      <c r="J62" s="22">
        <f t="shared" si="1"/>
        <v>0.21685490720407105</v>
      </c>
      <c r="K62" s="22">
        <f t="shared" si="2"/>
        <v>0.2751491381385367</v>
      </c>
      <c r="L62" s="23">
        <f t="shared" si="3"/>
        <v>0.34051789127246873</v>
      </c>
      <c r="M62" s="4"/>
    </row>
    <row r="63" spans="1:13" x14ac:dyDescent="0.25">
      <c r="A63" s="17"/>
      <c r="B63" s="48">
        <v>221</v>
      </c>
      <c r="C63" s="19" t="s">
        <v>155</v>
      </c>
      <c r="D63" s="20">
        <v>3.7157239999999998</v>
      </c>
      <c r="E63" s="21">
        <v>3.4079580000000003</v>
      </c>
      <c r="F63" s="21">
        <f t="shared" si="0"/>
        <v>1.1069957504473276</v>
      </c>
      <c r="G63" s="21">
        <v>0.52436082044732757</v>
      </c>
      <c r="H63" s="21">
        <v>0.24240289000000001</v>
      </c>
      <c r="I63" s="21">
        <v>0.34023203999999996</v>
      </c>
      <c r="J63" s="22">
        <f t="shared" si="1"/>
        <v>0.15386363929582686</v>
      </c>
      <c r="K63" s="22">
        <f t="shared" si="2"/>
        <v>0.22499212444734576</v>
      </c>
      <c r="L63" s="23">
        <f t="shared" si="3"/>
        <v>0.32482669987345136</v>
      </c>
      <c r="M63" s="4"/>
    </row>
    <row r="64" spans="1:13" x14ac:dyDescent="0.25">
      <c r="A64" s="17"/>
      <c r="B64" s="48">
        <v>240</v>
      </c>
      <c r="C64" s="19" t="s">
        <v>156</v>
      </c>
      <c r="D64" s="20">
        <v>13.782512000000001</v>
      </c>
      <c r="E64" s="21">
        <v>14.374243999999997</v>
      </c>
      <c r="F64" s="21">
        <f t="shared" si="0"/>
        <v>2.5989253620626673</v>
      </c>
      <c r="G64" s="21">
        <v>1.3015469020626673</v>
      </c>
      <c r="H64" s="21">
        <v>0.56178101999999985</v>
      </c>
      <c r="I64" s="21">
        <v>0.73559744000000005</v>
      </c>
      <c r="J64" s="22">
        <f t="shared" si="1"/>
        <v>9.0547155179964076E-2</v>
      </c>
      <c r="K64" s="22">
        <f t="shared" si="2"/>
        <v>0.12962962936086708</v>
      </c>
      <c r="L64" s="23">
        <f t="shared" si="3"/>
        <v>0.18080431653050191</v>
      </c>
      <c r="M64" s="4"/>
    </row>
    <row r="65" spans="1:13" x14ac:dyDescent="0.25">
      <c r="A65" s="17"/>
      <c r="B65" s="48">
        <v>241</v>
      </c>
      <c r="C65" s="19" t="s">
        <v>157</v>
      </c>
      <c r="D65" s="20">
        <v>21.174931999999998</v>
      </c>
      <c r="E65" s="21">
        <v>22.013675000000003</v>
      </c>
      <c r="F65" s="21">
        <f t="shared" si="0"/>
        <v>6.1161589182948717</v>
      </c>
      <c r="G65" s="21">
        <v>2.904341878294872</v>
      </c>
      <c r="H65" s="21">
        <v>1.3958740700000001</v>
      </c>
      <c r="I65" s="21">
        <v>1.81594297</v>
      </c>
      <c r="J65" s="22">
        <f t="shared" si="1"/>
        <v>0.13193353123887183</v>
      </c>
      <c r="K65" s="22">
        <f t="shared" si="2"/>
        <v>0.19534293789178186</v>
      </c>
      <c r="L65" s="23">
        <f t="shared" si="3"/>
        <v>0.277834524144418</v>
      </c>
      <c r="M65" s="4"/>
    </row>
    <row r="66" spans="1:13" ht="25.5" x14ac:dyDescent="0.25">
      <c r="A66" s="17"/>
      <c r="B66" s="48">
        <v>243</v>
      </c>
      <c r="C66" s="19" t="s">
        <v>158</v>
      </c>
      <c r="D66" s="20">
        <v>1.5570000000000002</v>
      </c>
      <c r="E66" s="21">
        <v>2.2560000000000002</v>
      </c>
      <c r="F66" s="21">
        <f t="shared" si="0"/>
        <v>0.39292004132081176</v>
      </c>
      <c r="G66" s="21">
        <v>0.19223330132081173</v>
      </c>
      <c r="H66" s="21">
        <v>0.11170179</v>
      </c>
      <c r="I66" s="21">
        <v>8.8984950000000007E-2</v>
      </c>
      <c r="J66" s="22">
        <f t="shared" si="1"/>
        <v>8.5209796684756964E-2</v>
      </c>
      <c r="K66" s="22">
        <f t="shared" si="2"/>
        <v>0.13472300147199101</v>
      </c>
      <c r="L66" s="23">
        <f t="shared" si="3"/>
        <v>0.1741666849826293</v>
      </c>
      <c r="M66" s="4"/>
    </row>
    <row r="67" spans="1:13" ht="25.5" x14ac:dyDescent="0.25">
      <c r="A67" s="17"/>
      <c r="B67" s="48">
        <v>331</v>
      </c>
      <c r="C67" s="19" t="s">
        <v>159</v>
      </c>
      <c r="D67" s="20">
        <v>21.288118999999998</v>
      </c>
      <c r="E67" s="21">
        <v>22.670415999999999</v>
      </c>
      <c r="F67" s="21">
        <f t="shared" si="0"/>
        <v>3.6867286375186978</v>
      </c>
      <c r="G67" s="21">
        <v>1.7606549775186977</v>
      </c>
      <c r="H67" s="21">
        <v>1.0136379000000002</v>
      </c>
      <c r="I67" s="21">
        <v>0.91243576000000015</v>
      </c>
      <c r="J67" s="22">
        <f t="shared" si="1"/>
        <v>7.7663108498701464E-2</v>
      </c>
      <c r="K67" s="22">
        <f t="shared" si="2"/>
        <v>0.12237503173822209</v>
      </c>
      <c r="L67" s="23">
        <f t="shared" si="3"/>
        <v>0.16262289309197933</v>
      </c>
      <c r="M67" s="4"/>
    </row>
    <row r="68" spans="1:13" x14ac:dyDescent="0.25">
      <c r="A68" s="17"/>
      <c r="B68" s="48">
        <v>342</v>
      </c>
      <c r="C68" s="19" t="s">
        <v>160</v>
      </c>
      <c r="D68" s="20">
        <v>155.22619500000002</v>
      </c>
      <c r="E68" s="21">
        <v>194.43096799999989</v>
      </c>
      <c r="F68" s="21">
        <f t="shared" si="0"/>
        <v>69.528975322628625</v>
      </c>
      <c r="G68" s="21">
        <v>26.674872032628627</v>
      </c>
      <c r="H68" s="21">
        <v>16.217011670000002</v>
      </c>
      <c r="I68" s="21">
        <v>26.637091619999993</v>
      </c>
      <c r="J68" s="22">
        <f t="shared" si="1"/>
        <v>0.13719456477030265</v>
      </c>
      <c r="K68" s="22">
        <f t="shared" si="2"/>
        <v>0.22060211983632491</v>
      </c>
      <c r="L68" s="23">
        <f t="shared" si="3"/>
        <v>0.3576023718743645</v>
      </c>
      <c r="M68" s="4"/>
    </row>
    <row r="69" spans="1:13" ht="25.5" x14ac:dyDescent="0.25">
      <c r="A69" s="17"/>
      <c r="B69" s="48">
        <v>510</v>
      </c>
      <c r="C69" s="19" t="s">
        <v>161</v>
      </c>
      <c r="D69" s="20">
        <v>243.65247700000006</v>
      </c>
      <c r="E69" s="21">
        <v>240.32847599999997</v>
      </c>
      <c r="F69" s="21">
        <f t="shared" si="0"/>
        <v>81.2338177125458</v>
      </c>
      <c r="G69" s="21">
        <v>48.791659462545795</v>
      </c>
      <c r="H69" s="21">
        <v>17.427088759999997</v>
      </c>
      <c r="I69" s="21">
        <v>15.01506949</v>
      </c>
      <c r="J69" s="22">
        <f t="shared" si="1"/>
        <v>0.20302071678990632</v>
      </c>
      <c r="K69" s="22">
        <f t="shared" si="2"/>
        <v>0.27553434085166756</v>
      </c>
      <c r="L69" s="23">
        <f t="shared" si="3"/>
        <v>0.33801162086404529</v>
      </c>
      <c r="M69" s="4"/>
    </row>
    <row r="70" spans="1:13" ht="25.5" x14ac:dyDescent="0.25">
      <c r="A70" s="17"/>
      <c r="B70" s="48">
        <v>511</v>
      </c>
      <c r="C70" s="19" t="s">
        <v>162</v>
      </c>
      <c r="D70" s="20">
        <v>99.257818</v>
      </c>
      <c r="E70" s="21">
        <v>137.89921299999997</v>
      </c>
      <c r="F70" s="21">
        <f t="shared" si="0"/>
        <v>33.985379656197267</v>
      </c>
      <c r="G70" s="21">
        <v>19.207839066197266</v>
      </c>
      <c r="H70" s="21">
        <v>7.2655172500000011</v>
      </c>
      <c r="I70" s="21">
        <v>7.5120233400000007</v>
      </c>
      <c r="J70" s="22">
        <f t="shared" si="1"/>
        <v>0.13928896799575841</v>
      </c>
      <c r="K70" s="22">
        <f t="shared" si="2"/>
        <v>0.19197612328793545</v>
      </c>
      <c r="L70" s="23">
        <f t="shared" si="3"/>
        <v>0.2464508601379565</v>
      </c>
      <c r="M70" s="4"/>
    </row>
    <row r="71" spans="1:13" x14ac:dyDescent="0.25">
      <c r="A71" s="17"/>
      <c r="B71" s="48">
        <v>512</v>
      </c>
      <c r="C71" s="19" t="s">
        <v>163</v>
      </c>
      <c r="D71" s="20">
        <v>89.029879000000008</v>
      </c>
      <c r="E71" s="21">
        <v>91.669074999999992</v>
      </c>
      <c r="F71" s="21">
        <f t="shared" si="0"/>
        <v>33.980225762764476</v>
      </c>
      <c r="G71" s="21">
        <v>20.900651892764472</v>
      </c>
      <c r="H71" s="21">
        <v>7.1011456800000001</v>
      </c>
      <c r="I71" s="21">
        <v>5.9784281900000007</v>
      </c>
      <c r="J71" s="22">
        <f t="shared" si="1"/>
        <v>0.22800112134615161</v>
      </c>
      <c r="K71" s="22">
        <f t="shared" si="2"/>
        <v>0.30546612991092664</v>
      </c>
      <c r="L71" s="23">
        <f t="shared" si="3"/>
        <v>0.37068363308743413</v>
      </c>
      <c r="M71" s="4"/>
    </row>
    <row r="72" spans="1:13" x14ac:dyDescent="0.25">
      <c r="A72" s="17"/>
      <c r="B72" s="48">
        <v>513</v>
      </c>
      <c r="C72" s="19" t="s">
        <v>164</v>
      </c>
      <c r="D72" s="20">
        <v>112.859073</v>
      </c>
      <c r="E72" s="21">
        <v>113.75496</v>
      </c>
      <c r="F72" s="21">
        <f t="shared" ref="F72:F135" si="4">SUM(G72,H72,I72)</f>
        <v>35.506010141196207</v>
      </c>
      <c r="G72" s="21">
        <v>21.208869931196205</v>
      </c>
      <c r="H72" s="21">
        <v>6.9425150900000006</v>
      </c>
      <c r="I72" s="21">
        <v>7.3546251199999997</v>
      </c>
      <c r="J72" s="22">
        <f t="shared" ref="J72:J135" si="5">IFERROR(G72/E72,0)</f>
        <v>0.18644347403573616</v>
      </c>
      <c r="K72" s="22">
        <f t="shared" ref="K72:K135" si="6">IFERROR(SUM(G72,H72)/E72,0)</f>
        <v>0.24747391253265974</v>
      </c>
      <c r="L72" s="23">
        <f t="shared" ref="L72:L135" si="7">IFERROR(SUM(G72,H72,I72)/E72,0)</f>
        <v>0.31212713837881184</v>
      </c>
      <c r="M72" s="4"/>
    </row>
    <row r="73" spans="1:13" x14ac:dyDescent="0.25">
      <c r="A73" s="17"/>
      <c r="B73" s="48">
        <v>514</v>
      </c>
      <c r="C73" s="19" t="s">
        <v>165</v>
      </c>
      <c r="D73" s="20">
        <v>112.67809699999992</v>
      </c>
      <c r="E73" s="21">
        <v>119.95608899999998</v>
      </c>
      <c r="F73" s="21">
        <f t="shared" si="4"/>
        <v>34.255208284447477</v>
      </c>
      <c r="G73" s="21">
        <v>19.903203674447468</v>
      </c>
      <c r="H73" s="21">
        <v>6.9861208900000005</v>
      </c>
      <c r="I73" s="21">
        <v>7.3658837200000029</v>
      </c>
      <c r="J73" s="22">
        <f t="shared" si="5"/>
        <v>0.1659207451690716</v>
      </c>
      <c r="K73" s="22">
        <f t="shared" si="6"/>
        <v>0.22415973035305842</v>
      </c>
      <c r="L73" s="23">
        <f t="shared" si="7"/>
        <v>0.28556456425023563</v>
      </c>
      <c r="M73" s="4"/>
    </row>
    <row r="74" spans="1:13" ht="25.5" x14ac:dyDescent="0.25">
      <c r="A74" s="17"/>
      <c r="B74" s="48">
        <v>515</v>
      </c>
      <c r="C74" s="19" t="s">
        <v>166</v>
      </c>
      <c r="D74" s="20">
        <v>86.65152999999998</v>
      </c>
      <c r="E74" s="21">
        <v>121.57565899999997</v>
      </c>
      <c r="F74" s="21">
        <f t="shared" si="4"/>
        <v>39.287279218580721</v>
      </c>
      <c r="G74" s="21">
        <v>22.34141872858072</v>
      </c>
      <c r="H74" s="21">
        <v>9.552135139999999</v>
      </c>
      <c r="I74" s="21">
        <v>7.3937253500000013</v>
      </c>
      <c r="J74" s="22">
        <f t="shared" si="5"/>
        <v>0.18376555728627164</v>
      </c>
      <c r="K74" s="22">
        <f t="shared" si="6"/>
        <v>0.26233502767672207</v>
      </c>
      <c r="L74" s="23">
        <f t="shared" si="7"/>
        <v>0.32315086376443769</v>
      </c>
      <c r="M74" s="4"/>
    </row>
    <row r="75" spans="1:13" ht="25.5" x14ac:dyDescent="0.25">
      <c r="A75" s="17"/>
      <c r="B75" s="48">
        <v>516</v>
      </c>
      <c r="C75" s="19" t="s">
        <v>167</v>
      </c>
      <c r="D75" s="20">
        <v>48.662028999999997</v>
      </c>
      <c r="E75" s="21">
        <v>103.100686</v>
      </c>
      <c r="F75" s="21">
        <f t="shared" si="4"/>
        <v>21.019489681852143</v>
      </c>
      <c r="G75" s="21">
        <v>11.001679991852143</v>
      </c>
      <c r="H75" s="21">
        <v>6.53857102</v>
      </c>
      <c r="I75" s="21">
        <v>3.4792386700000009</v>
      </c>
      <c r="J75" s="22">
        <f t="shared" si="5"/>
        <v>0.10670811629567764</v>
      </c>
      <c r="K75" s="22">
        <f t="shared" si="6"/>
        <v>0.17012739383569322</v>
      </c>
      <c r="L75" s="23">
        <f t="shared" si="7"/>
        <v>0.20387342215988888</v>
      </c>
      <c r="M75" s="4"/>
    </row>
    <row r="76" spans="1:13" x14ac:dyDescent="0.25">
      <c r="A76" s="17"/>
      <c r="B76" s="48">
        <v>517</v>
      </c>
      <c r="C76" s="19" t="s">
        <v>168</v>
      </c>
      <c r="D76" s="20">
        <v>58.440656000000018</v>
      </c>
      <c r="E76" s="21">
        <v>75.30223100000002</v>
      </c>
      <c r="F76" s="21">
        <f t="shared" si="4"/>
        <v>19.439061629136454</v>
      </c>
      <c r="G76" s="21">
        <v>10.693052349136451</v>
      </c>
      <c r="H76" s="21">
        <v>4.6031614400000018</v>
      </c>
      <c r="I76" s="21">
        <v>4.1428478399999999</v>
      </c>
      <c r="J76" s="22">
        <f t="shared" si="5"/>
        <v>0.14200180004144164</v>
      </c>
      <c r="K76" s="22">
        <f t="shared" si="6"/>
        <v>0.20313095091613484</v>
      </c>
      <c r="L76" s="23">
        <f t="shared" si="7"/>
        <v>0.25814722048721833</v>
      </c>
      <c r="M76" s="4"/>
    </row>
    <row r="77" spans="1:13" x14ac:dyDescent="0.25">
      <c r="A77" s="17"/>
      <c r="B77" s="48">
        <v>518</v>
      </c>
      <c r="C77" s="19" t="s">
        <v>169</v>
      </c>
      <c r="D77" s="20">
        <v>71.420800000000014</v>
      </c>
      <c r="E77" s="21">
        <v>73.115162999999995</v>
      </c>
      <c r="F77" s="21">
        <f t="shared" si="4"/>
        <v>21.864707106246737</v>
      </c>
      <c r="G77" s="21">
        <v>12.791468696246739</v>
      </c>
      <c r="H77" s="21">
        <v>4.0411886799999994</v>
      </c>
      <c r="I77" s="21">
        <v>5.0320497299999998</v>
      </c>
      <c r="J77" s="22">
        <f t="shared" si="5"/>
        <v>0.17494960239980234</v>
      </c>
      <c r="K77" s="22">
        <f t="shared" si="6"/>
        <v>0.23022115640016746</v>
      </c>
      <c r="L77" s="23">
        <f t="shared" si="7"/>
        <v>0.29904477004649144</v>
      </c>
      <c r="M77" s="4"/>
    </row>
    <row r="78" spans="1:13" ht="25.5" x14ac:dyDescent="0.25">
      <c r="A78" s="17"/>
      <c r="B78" s="48">
        <v>519</v>
      </c>
      <c r="C78" s="19" t="s">
        <v>170</v>
      </c>
      <c r="D78" s="20">
        <v>55.887765999999985</v>
      </c>
      <c r="E78" s="21">
        <v>64.452098000000007</v>
      </c>
      <c r="F78" s="21">
        <f t="shared" si="4"/>
        <v>21.082778541319474</v>
      </c>
      <c r="G78" s="21">
        <v>13.314510981319472</v>
      </c>
      <c r="H78" s="21">
        <v>3.7863105299999997</v>
      </c>
      <c r="I78" s="21">
        <v>3.9819570299999998</v>
      </c>
      <c r="J78" s="22">
        <f t="shared" si="5"/>
        <v>0.20657994688271389</v>
      </c>
      <c r="K78" s="22">
        <f t="shared" si="6"/>
        <v>0.26532606450327612</v>
      </c>
      <c r="L78" s="23">
        <f t="shared" si="7"/>
        <v>0.32710771558312146</v>
      </c>
      <c r="M78" s="4"/>
    </row>
    <row r="79" spans="1:13" x14ac:dyDescent="0.25">
      <c r="A79" s="17"/>
      <c r="B79" s="48">
        <v>520</v>
      </c>
      <c r="C79" s="19" t="s">
        <v>171</v>
      </c>
      <c r="D79" s="20">
        <v>120.74197600000004</v>
      </c>
      <c r="E79" s="21">
        <v>133.97961900000001</v>
      </c>
      <c r="F79" s="21">
        <f t="shared" si="4"/>
        <v>29.360335972906178</v>
      </c>
      <c r="G79" s="21">
        <v>17.230670392906177</v>
      </c>
      <c r="H79" s="21">
        <v>6.0820522400000003</v>
      </c>
      <c r="I79" s="21">
        <v>6.0476133399999998</v>
      </c>
      <c r="J79" s="22">
        <f t="shared" si="5"/>
        <v>0.12860665317242151</v>
      </c>
      <c r="K79" s="22">
        <f t="shared" si="6"/>
        <v>0.17400200722250281</v>
      </c>
      <c r="L79" s="23">
        <f t="shared" si="7"/>
        <v>0.21914031546026544</v>
      </c>
      <c r="M79" s="4"/>
    </row>
    <row r="80" spans="1:13" x14ac:dyDescent="0.25">
      <c r="A80" s="17"/>
      <c r="B80" s="48">
        <v>521</v>
      </c>
      <c r="C80" s="19" t="s">
        <v>172</v>
      </c>
      <c r="D80" s="20">
        <v>68.793936000000002</v>
      </c>
      <c r="E80" s="21">
        <v>82.241172000000006</v>
      </c>
      <c r="F80" s="21">
        <f t="shared" si="4"/>
        <v>31.972881745861844</v>
      </c>
      <c r="G80" s="21">
        <v>18.447101225861843</v>
      </c>
      <c r="H80" s="21">
        <v>7.1355998400000002</v>
      </c>
      <c r="I80" s="21">
        <v>6.3901806800000003</v>
      </c>
      <c r="J80" s="22">
        <f t="shared" si="5"/>
        <v>0.22430494091039754</v>
      </c>
      <c r="K80" s="22">
        <f t="shared" si="6"/>
        <v>0.31106926669116342</v>
      </c>
      <c r="L80" s="23">
        <f t="shared" si="7"/>
        <v>0.38876977271021673</v>
      </c>
      <c r="M80" s="4"/>
    </row>
    <row r="81" spans="1:13" x14ac:dyDescent="0.25">
      <c r="A81" s="17"/>
      <c r="B81" s="48">
        <v>522</v>
      </c>
      <c r="C81" s="19" t="s">
        <v>173</v>
      </c>
      <c r="D81" s="20">
        <v>43.040734999999977</v>
      </c>
      <c r="E81" s="21">
        <v>43.76155499999998</v>
      </c>
      <c r="F81" s="21">
        <f t="shared" si="4"/>
        <v>14.127734255283986</v>
      </c>
      <c r="G81" s="21">
        <v>8.5800675152839858</v>
      </c>
      <c r="H81" s="21">
        <v>2.8320438800000005</v>
      </c>
      <c r="I81" s="21">
        <v>2.7156228600000003</v>
      </c>
      <c r="J81" s="22">
        <f t="shared" si="5"/>
        <v>0.19606404560541757</v>
      </c>
      <c r="K81" s="22">
        <f t="shared" si="6"/>
        <v>0.2607793849026615</v>
      </c>
      <c r="L81" s="23">
        <f t="shared" si="7"/>
        <v>0.32283437495043293</v>
      </c>
      <c r="M81" s="4"/>
    </row>
    <row r="82" spans="1:13" x14ac:dyDescent="0.25">
      <c r="A82" s="17"/>
      <c r="B82" s="48">
        <v>523</v>
      </c>
      <c r="C82" s="19" t="s">
        <v>174</v>
      </c>
      <c r="D82" s="20">
        <v>88.071166000000005</v>
      </c>
      <c r="E82" s="21">
        <v>103.56267200000002</v>
      </c>
      <c r="F82" s="21">
        <f t="shared" si="4"/>
        <v>24.561432275842819</v>
      </c>
      <c r="G82" s="21">
        <v>13.604161175842819</v>
      </c>
      <c r="H82" s="21">
        <v>5.7204265300000001</v>
      </c>
      <c r="I82" s="21">
        <v>5.2368445699999997</v>
      </c>
      <c r="J82" s="22">
        <f t="shared" si="5"/>
        <v>0.13136162782515709</v>
      </c>
      <c r="K82" s="22">
        <f t="shared" si="6"/>
        <v>0.18659800227868606</v>
      </c>
      <c r="L82" s="23">
        <f t="shared" si="7"/>
        <v>0.23716491474691589</v>
      </c>
      <c r="M82" s="4"/>
    </row>
    <row r="83" spans="1:13" x14ac:dyDescent="0.25">
      <c r="A83" s="17"/>
      <c r="B83" s="48">
        <v>524</v>
      </c>
      <c r="C83" s="19" t="s">
        <v>175</v>
      </c>
      <c r="D83" s="20">
        <v>116.928624</v>
      </c>
      <c r="E83" s="21">
        <v>130.50070000000002</v>
      </c>
      <c r="F83" s="21">
        <f t="shared" si="4"/>
        <v>34.839736668119478</v>
      </c>
      <c r="G83" s="21">
        <v>19.497318738119475</v>
      </c>
      <c r="H83" s="21">
        <v>8.6098229800000023</v>
      </c>
      <c r="I83" s="21">
        <v>6.7325949500000002</v>
      </c>
      <c r="J83" s="22">
        <f t="shared" si="5"/>
        <v>0.14940393988782796</v>
      </c>
      <c r="K83" s="22">
        <f t="shared" si="6"/>
        <v>0.21537924101648093</v>
      </c>
      <c r="L83" s="23">
        <f t="shared" si="7"/>
        <v>0.26696973018627079</v>
      </c>
      <c r="M83" s="4"/>
    </row>
    <row r="84" spans="1:13" x14ac:dyDescent="0.25">
      <c r="A84" s="17"/>
      <c r="B84" s="48">
        <v>525</v>
      </c>
      <c r="C84" s="19" t="s">
        <v>176</v>
      </c>
      <c r="D84" s="20">
        <v>45.529509000000004</v>
      </c>
      <c r="E84" s="21">
        <v>47.248794999999994</v>
      </c>
      <c r="F84" s="21">
        <f t="shared" si="4"/>
        <v>19.409028414626569</v>
      </c>
      <c r="G84" s="21">
        <v>12.492480684626571</v>
      </c>
      <c r="H84" s="21">
        <v>3.2288497200000004</v>
      </c>
      <c r="I84" s="21">
        <v>3.6876980100000001</v>
      </c>
      <c r="J84" s="22">
        <f t="shared" si="5"/>
        <v>0.26439786844567303</v>
      </c>
      <c r="K84" s="22">
        <f t="shared" si="6"/>
        <v>0.33273505503424106</v>
      </c>
      <c r="L84" s="23">
        <f t="shared" si="7"/>
        <v>0.41078356420786122</v>
      </c>
      <c r="M84" s="4"/>
    </row>
    <row r="85" spans="1:13" x14ac:dyDescent="0.25">
      <c r="A85" s="17"/>
      <c r="B85" s="48">
        <v>526</v>
      </c>
      <c r="C85" s="19" t="s">
        <v>177</v>
      </c>
      <c r="D85" s="20">
        <v>44.423857000000005</v>
      </c>
      <c r="E85" s="21">
        <v>45.601808999999996</v>
      </c>
      <c r="F85" s="21">
        <f t="shared" si="4"/>
        <v>8.6281372326003574</v>
      </c>
      <c r="G85" s="21">
        <v>5.2206380626003579</v>
      </c>
      <c r="H85" s="21">
        <v>1.6270676099999997</v>
      </c>
      <c r="I85" s="21">
        <v>1.7804315600000002</v>
      </c>
      <c r="J85" s="22">
        <f t="shared" si="5"/>
        <v>0.11448313514493161</v>
      </c>
      <c r="K85" s="22">
        <f t="shared" si="6"/>
        <v>0.15016302692290909</v>
      </c>
      <c r="L85" s="23">
        <f t="shared" si="7"/>
        <v>0.18920602980027301</v>
      </c>
      <c r="M85" s="4"/>
    </row>
    <row r="86" spans="1:13" ht="25.5" x14ac:dyDescent="0.25">
      <c r="A86" s="17"/>
      <c r="B86" s="48">
        <v>527</v>
      </c>
      <c r="C86" s="19" t="s">
        <v>178</v>
      </c>
      <c r="D86" s="20">
        <v>41.11613599999999</v>
      </c>
      <c r="E86" s="21">
        <v>66.832286999999994</v>
      </c>
      <c r="F86" s="21">
        <f t="shared" si="4"/>
        <v>13.357028912501793</v>
      </c>
      <c r="G86" s="21">
        <v>7.2873298625017924</v>
      </c>
      <c r="H86" s="21">
        <v>2.6252484200000006</v>
      </c>
      <c r="I86" s="21">
        <v>3.4444506299999995</v>
      </c>
      <c r="J86" s="22">
        <f t="shared" si="5"/>
        <v>0.10903906165147084</v>
      </c>
      <c r="K86" s="22">
        <f t="shared" si="6"/>
        <v>0.14832020161904369</v>
      </c>
      <c r="L86" s="23">
        <f t="shared" si="7"/>
        <v>0.19985892316541246</v>
      </c>
      <c r="M86" s="4"/>
    </row>
    <row r="87" spans="1:13" ht="25.5" x14ac:dyDescent="0.25">
      <c r="A87" s="17"/>
      <c r="B87" s="48">
        <v>528</v>
      </c>
      <c r="C87" s="19" t="s">
        <v>179</v>
      </c>
      <c r="D87" s="20">
        <v>68.714285999999987</v>
      </c>
      <c r="E87" s="21">
        <v>68.961808999999988</v>
      </c>
      <c r="F87" s="21">
        <f t="shared" si="4"/>
        <v>15.664923248830711</v>
      </c>
      <c r="G87" s="21">
        <v>8.8161796488307118</v>
      </c>
      <c r="H87" s="21">
        <v>3.2085090399999996</v>
      </c>
      <c r="I87" s="21">
        <v>3.6402345600000001</v>
      </c>
      <c r="J87" s="22">
        <f t="shared" si="5"/>
        <v>0.127841478880444</v>
      </c>
      <c r="K87" s="22">
        <f t="shared" si="6"/>
        <v>0.17436736163389671</v>
      </c>
      <c r="L87" s="23">
        <f t="shared" si="7"/>
        <v>0.22715360104359666</v>
      </c>
      <c r="M87" s="4"/>
    </row>
    <row r="88" spans="1:13" x14ac:dyDescent="0.25">
      <c r="A88" s="17"/>
      <c r="B88" s="48">
        <v>529</v>
      </c>
      <c r="C88" s="19" t="s">
        <v>180</v>
      </c>
      <c r="D88" s="20">
        <v>76.415937</v>
      </c>
      <c r="E88" s="21">
        <v>76.365193000000005</v>
      </c>
      <c r="F88" s="21">
        <f t="shared" si="4"/>
        <v>20.631179484930328</v>
      </c>
      <c r="G88" s="21">
        <v>10.97284279493033</v>
      </c>
      <c r="H88" s="21">
        <v>5.2969833800000004</v>
      </c>
      <c r="I88" s="21">
        <v>4.3613533099999993</v>
      </c>
      <c r="J88" s="22">
        <f t="shared" si="5"/>
        <v>0.1436890599481668</v>
      </c>
      <c r="K88" s="22">
        <f t="shared" si="6"/>
        <v>0.21305290454684411</v>
      </c>
      <c r="L88" s="23">
        <f t="shared" si="7"/>
        <v>0.27016470036198725</v>
      </c>
      <c r="M88" s="4"/>
    </row>
    <row r="89" spans="1:13" ht="25.5" x14ac:dyDescent="0.25">
      <c r="A89" s="17"/>
      <c r="B89" s="48">
        <v>530</v>
      </c>
      <c r="C89" s="19" t="s">
        <v>181</v>
      </c>
      <c r="D89" s="20">
        <v>69.812943000000004</v>
      </c>
      <c r="E89" s="21">
        <v>75.416894000000028</v>
      </c>
      <c r="F89" s="21">
        <f t="shared" si="4"/>
        <v>18.656830790991179</v>
      </c>
      <c r="G89" s="21">
        <v>10.578120630991179</v>
      </c>
      <c r="H89" s="21">
        <v>4.6205289500000006</v>
      </c>
      <c r="I89" s="21">
        <v>3.4581812099999993</v>
      </c>
      <c r="J89" s="22">
        <f t="shared" si="5"/>
        <v>0.14026195020695464</v>
      </c>
      <c r="K89" s="22">
        <f t="shared" si="6"/>
        <v>0.20152844773733555</v>
      </c>
      <c r="L89" s="23">
        <f t="shared" si="7"/>
        <v>0.24738264600224949</v>
      </c>
      <c r="M89" s="4"/>
    </row>
    <row r="90" spans="1:13" ht="25.5" x14ac:dyDescent="0.25">
      <c r="A90" s="17"/>
      <c r="B90" s="48">
        <v>531</v>
      </c>
      <c r="C90" s="19" t="s">
        <v>182</v>
      </c>
      <c r="D90" s="20">
        <v>44.533157000000003</v>
      </c>
      <c r="E90" s="21">
        <v>48.302408999999983</v>
      </c>
      <c r="F90" s="21">
        <f t="shared" si="4"/>
        <v>14.874003845094277</v>
      </c>
      <c r="G90" s="21">
        <v>8.8788723950942767</v>
      </c>
      <c r="H90" s="21">
        <v>3.31249064</v>
      </c>
      <c r="I90" s="21">
        <v>2.6826408100000005</v>
      </c>
      <c r="J90" s="22">
        <f t="shared" si="5"/>
        <v>0.18381841773345672</v>
      </c>
      <c r="K90" s="22">
        <f t="shared" si="6"/>
        <v>0.25239658409364801</v>
      </c>
      <c r="L90" s="23">
        <f t="shared" si="7"/>
        <v>0.30793503166879904</v>
      </c>
      <c r="M90" s="4"/>
    </row>
    <row r="91" spans="1:13" ht="25.5" x14ac:dyDescent="0.25">
      <c r="A91" s="17"/>
      <c r="B91" s="48">
        <v>532</v>
      </c>
      <c r="C91" s="19" t="s">
        <v>183</v>
      </c>
      <c r="D91" s="20">
        <v>40.063999999999993</v>
      </c>
      <c r="E91" s="21">
        <v>67.594142999999974</v>
      </c>
      <c r="F91" s="21">
        <f t="shared" si="4"/>
        <v>12.231336204871932</v>
      </c>
      <c r="G91" s="21">
        <v>6.51562141487193</v>
      </c>
      <c r="H91" s="21">
        <v>3.1862775999999995</v>
      </c>
      <c r="I91" s="21">
        <v>2.5294371900000008</v>
      </c>
      <c r="J91" s="22">
        <f t="shared" si="5"/>
        <v>9.6393283880704464E-2</v>
      </c>
      <c r="K91" s="22">
        <f t="shared" si="6"/>
        <v>0.14353165206742741</v>
      </c>
      <c r="L91" s="23">
        <f t="shared" si="7"/>
        <v>0.18095260420524803</v>
      </c>
      <c r="M91" s="4"/>
    </row>
    <row r="92" spans="1:13" x14ac:dyDescent="0.25">
      <c r="A92" s="17"/>
      <c r="B92" s="48">
        <v>533</v>
      </c>
      <c r="C92" s="19" t="s">
        <v>184</v>
      </c>
      <c r="D92" s="20">
        <v>47.117865999999999</v>
      </c>
      <c r="E92" s="21">
        <v>48.099531000000006</v>
      </c>
      <c r="F92" s="21">
        <f t="shared" si="4"/>
        <v>8.1647072809728556</v>
      </c>
      <c r="G92" s="21">
        <v>4.6309649709728546</v>
      </c>
      <c r="H92" s="21">
        <v>1.5387153400000002</v>
      </c>
      <c r="I92" s="21">
        <v>1.9950269700000001</v>
      </c>
      <c r="J92" s="22">
        <f t="shared" si="5"/>
        <v>9.6278796792693341E-2</v>
      </c>
      <c r="K92" s="22">
        <f t="shared" si="6"/>
        <v>0.12826903262264355</v>
      </c>
      <c r="L92" s="23">
        <f t="shared" si="7"/>
        <v>0.16974608922845535</v>
      </c>
      <c r="M92" s="4"/>
    </row>
    <row r="93" spans="1:13" x14ac:dyDescent="0.25">
      <c r="A93" s="17"/>
      <c r="B93" s="48">
        <v>534</v>
      </c>
      <c r="C93" s="19" t="s">
        <v>185</v>
      </c>
      <c r="D93" s="20">
        <v>24.518181999999999</v>
      </c>
      <c r="E93" s="21">
        <v>34.757296000000004</v>
      </c>
      <c r="F93" s="21">
        <f t="shared" si="4"/>
        <v>8.3441687868864953</v>
      </c>
      <c r="G93" s="21">
        <v>4.1554626868864943</v>
      </c>
      <c r="H93" s="21">
        <v>2.6507774900000003</v>
      </c>
      <c r="I93" s="21">
        <v>1.5379286099999998</v>
      </c>
      <c r="J93" s="22">
        <f t="shared" si="5"/>
        <v>0.11955655833775142</v>
      </c>
      <c r="K93" s="22">
        <f t="shared" si="6"/>
        <v>0.19582191252410699</v>
      </c>
      <c r="L93" s="23">
        <f t="shared" si="7"/>
        <v>0.24006956084519621</v>
      </c>
      <c r="M93" s="4"/>
    </row>
    <row r="94" spans="1:13" x14ac:dyDescent="0.25">
      <c r="A94" s="17"/>
      <c r="B94" s="48">
        <v>535</v>
      </c>
      <c r="C94" s="19" t="s">
        <v>186</v>
      </c>
      <c r="D94" s="20">
        <v>47.344181999999996</v>
      </c>
      <c r="E94" s="21">
        <v>53.509941999999995</v>
      </c>
      <c r="F94" s="21">
        <f t="shared" si="4"/>
        <v>17.657170665644212</v>
      </c>
      <c r="G94" s="21">
        <v>8.519272295644214</v>
      </c>
      <c r="H94" s="21">
        <v>3.8566316999999999</v>
      </c>
      <c r="I94" s="21">
        <v>5.2812666699999999</v>
      </c>
      <c r="J94" s="22">
        <f t="shared" si="5"/>
        <v>0.15920914837927155</v>
      </c>
      <c r="K94" s="22">
        <f t="shared" si="6"/>
        <v>0.23128232872396337</v>
      </c>
      <c r="L94" s="23">
        <f t="shared" si="7"/>
        <v>0.32997925255916394</v>
      </c>
      <c r="M94" s="4"/>
    </row>
    <row r="95" spans="1:13" x14ac:dyDescent="0.25">
      <c r="A95" s="17"/>
      <c r="B95" s="48">
        <v>536</v>
      </c>
      <c r="C95" s="19" t="s">
        <v>187</v>
      </c>
      <c r="D95" s="20">
        <v>13.023967000000003</v>
      </c>
      <c r="E95" s="21">
        <v>13.023967000000001</v>
      </c>
      <c r="F95" s="21">
        <f t="shared" si="4"/>
        <v>4.6256763090367103</v>
      </c>
      <c r="G95" s="21">
        <v>2.4571431490367104</v>
      </c>
      <c r="H95" s="21">
        <v>1.07743889</v>
      </c>
      <c r="I95" s="21">
        <v>1.0910942700000001</v>
      </c>
      <c r="J95" s="22">
        <f t="shared" si="5"/>
        <v>0.18866318910641514</v>
      </c>
      <c r="K95" s="22">
        <f t="shared" si="6"/>
        <v>0.27139058621975237</v>
      </c>
      <c r="L95" s="23">
        <f t="shared" si="7"/>
        <v>0.35516646418381664</v>
      </c>
      <c r="M95" s="4"/>
    </row>
    <row r="96" spans="1:13" x14ac:dyDescent="0.25">
      <c r="A96" s="17"/>
      <c r="B96" s="48">
        <v>537</v>
      </c>
      <c r="C96" s="19" t="s">
        <v>188</v>
      </c>
      <c r="D96" s="20">
        <v>27.514018999999998</v>
      </c>
      <c r="E96" s="21">
        <v>45.739645000000017</v>
      </c>
      <c r="F96" s="21">
        <f t="shared" si="4"/>
        <v>13.047076250288175</v>
      </c>
      <c r="G96" s="21">
        <v>7.3545217202881759</v>
      </c>
      <c r="H96" s="21">
        <v>1.9914530800000001</v>
      </c>
      <c r="I96" s="21">
        <v>3.7011014500000003</v>
      </c>
      <c r="J96" s="22">
        <f t="shared" si="5"/>
        <v>0.16079096635507717</v>
      </c>
      <c r="K96" s="22">
        <f t="shared" si="6"/>
        <v>0.20432984996468975</v>
      </c>
      <c r="L96" s="23">
        <f t="shared" si="7"/>
        <v>0.28524655690458833</v>
      </c>
      <c r="M96" s="4"/>
    </row>
    <row r="97" spans="1:13" ht="25.5" x14ac:dyDescent="0.25">
      <c r="A97" s="17"/>
      <c r="B97" s="48">
        <v>538</v>
      </c>
      <c r="C97" s="19" t="s">
        <v>189</v>
      </c>
      <c r="D97" s="20">
        <v>26.163712999999998</v>
      </c>
      <c r="E97" s="21">
        <v>26.231756000000001</v>
      </c>
      <c r="F97" s="21">
        <f t="shared" si="4"/>
        <v>5.1054000500764989</v>
      </c>
      <c r="G97" s="21">
        <v>3.2966545700764982</v>
      </c>
      <c r="H97" s="21">
        <v>0.94437391999999998</v>
      </c>
      <c r="I97" s="21">
        <v>0.86437155999999993</v>
      </c>
      <c r="J97" s="22">
        <f t="shared" si="5"/>
        <v>0.12567418552065285</v>
      </c>
      <c r="K97" s="22">
        <f t="shared" si="6"/>
        <v>0.1616753560103448</v>
      </c>
      <c r="L97" s="23">
        <f t="shared" si="7"/>
        <v>0.19462669788772427</v>
      </c>
      <c r="M97" s="4"/>
    </row>
    <row r="98" spans="1:13" ht="25.5" x14ac:dyDescent="0.25">
      <c r="A98" s="17"/>
      <c r="B98" s="48">
        <v>539</v>
      </c>
      <c r="C98" s="19" t="s">
        <v>190</v>
      </c>
      <c r="D98" s="20">
        <v>18.231727999999993</v>
      </c>
      <c r="E98" s="21">
        <v>31.764073</v>
      </c>
      <c r="F98" s="21">
        <f t="shared" si="4"/>
        <v>3.516552299177544</v>
      </c>
      <c r="G98" s="21">
        <v>1.8485591991775436</v>
      </c>
      <c r="H98" s="21">
        <v>0.80458576000000004</v>
      </c>
      <c r="I98" s="21">
        <v>0.86340734000000008</v>
      </c>
      <c r="J98" s="22">
        <f t="shared" si="5"/>
        <v>5.8196541708537934E-2</v>
      </c>
      <c r="K98" s="22">
        <f t="shared" si="6"/>
        <v>8.3526598090161289E-2</v>
      </c>
      <c r="L98" s="23">
        <f t="shared" si="7"/>
        <v>0.11070848184921198</v>
      </c>
      <c r="M98" s="4"/>
    </row>
    <row r="99" spans="1:13" ht="25.5" x14ac:dyDescent="0.25">
      <c r="A99" s="17"/>
      <c r="B99" s="48">
        <v>541</v>
      </c>
      <c r="C99" s="19" t="s">
        <v>191</v>
      </c>
      <c r="D99" s="20">
        <v>30.943989999999996</v>
      </c>
      <c r="E99" s="21">
        <v>32.773184999999998</v>
      </c>
      <c r="F99" s="21">
        <f t="shared" si="4"/>
        <v>8.2801321148307974</v>
      </c>
      <c r="G99" s="21">
        <v>4.3762895448307972</v>
      </c>
      <c r="H99" s="21">
        <v>2.00425641</v>
      </c>
      <c r="I99" s="21">
        <v>1.8995861600000001</v>
      </c>
      <c r="J99" s="22">
        <f t="shared" si="5"/>
        <v>0.13353262872774793</v>
      </c>
      <c r="K99" s="22">
        <f t="shared" si="6"/>
        <v>0.1946880034647471</v>
      </c>
      <c r="L99" s="23">
        <f t="shared" si="7"/>
        <v>0.25264960103300299</v>
      </c>
      <c r="M99" s="4"/>
    </row>
    <row r="100" spans="1:13" ht="25.5" x14ac:dyDescent="0.25">
      <c r="A100" s="17"/>
      <c r="B100" s="48">
        <v>542</v>
      </c>
      <c r="C100" s="19" t="s">
        <v>192</v>
      </c>
      <c r="D100" s="20">
        <v>9.8161760000000005</v>
      </c>
      <c r="E100" s="21">
        <v>24.47138</v>
      </c>
      <c r="F100" s="21">
        <f t="shared" si="4"/>
        <v>4.5500298295474266</v>
      </c>
      <c r="G100" s="21">
        <v>2.6798235195474263</v>
      </c>
      <c r="H100" s="21">
        <v>1.0460993900000002</v>
      </c>
      <c r="I100" s="21">
        <v>0.82410691999999997</v>
      </c>
      <c r="J100" s="22">
        <f t="shared" si="5"/>
        <v>0.10950847559669402</v>
      </c>
      <c r="K100" s="22">
        <f t="shared" si="6"/>
        <v>0.15225634637472127</v>
      </c>
      <c r="L100" s="23">
        <f t="shared" si="7"/>
        <v>0.18593270300029777</v>
      </c>
      <c r="M100" s="4"/>
    </row>
    <row r="101" spans="1:13" x14ac:dyDescent="0.25">
      <c r="A101" s="17"/>
      <c r="B101" s="48">
        <v>543</v>
      </c>
      <c r="C101" s="19" t="s">
        <v>193</v>
      </c>
      <c r="D101" s="20">
        <v>5.8678410000000003</v>
      </c>
      <c r="E101" s="21">
        <v>6.3269769999999994</v>
      </c>
      <c r="F101" s="21">
        <f t="shared" si="4"/>
        <v>1.7259355792772095</v>
      </c>
      <c r="G101" s="21">
        <v>1.1994295992772095</v>
      </c>
      <c r="H101" s="21">
        <v>0.25987873999999994</v>
      </c>
      <c r="I101" s="21">
        <v>0.26662723999999999</v>
      </c>
      <c r="J101" s="22">
        <f t="shared" si="5"/>
        <v>0.18957388327430455</v>
      </c>
      <c r="K101" s="22">
        <f t="shared" si="6"/>
        <v>0.23064859241264976</v>
      </c>
      <c r="L101" s="23">
        <f t="shared" si="7"/>
        <v>0.2727899246792283</v>
      </c>
      <c r="M101" s="4"/>
    </row>
    <row r="102" spans="1:13" x14ac:dyDescent="0.25">
      <c r="A102" s="17"/>
      <c r="B102" s="48">
        <v>544</v>
      </c>
      <c r="C102" s="19" t="s">
        <v>194</v>
      </c>
      <c r="D102" s="20">
        <v>11.276948999999998</v>
      </c>
      <c r="E102" s="21">
        <v>11.195532</v>
      </c>
      <c r="F102" s="21">
        <f t="shared" si="4"/>
        <v>2.3100045328526275</v>
      </c>
      <c r="G102" s="21">
        <v>1.0570641828526277</v>
      </c>
      <c r="H102" s="21">
        <v>0.46570825999999999</v>
      </c>
      <c r="I102" s="21">
        <v>0.78723208999999994</v>
      </c>
      <c r="J102" s="22">
        <f t="shared" si="5"/>
        <v>9.4418396807996949E-2</v>
      </c>
      <c r="K102" s="22">
        <f t="shared" si="6"/>
        <v>0.13601608595756126</v>
      </c>
      <c r="L102" s="23">
        <f t="shared" si="7"/>
        <v>0.20633271673491063</v>
      </c>
      <c r="M102" s="4"/>
    </row>
    <row r="103" spans="1:13" x14ac:dyDescent="0.25">
      <c r="A103" s="17"/>
      <c r="B103" s="48">
        <v>545</v>
      </c>
      <c r="C103" s="19" t="s">
        <v>195</v>
      </c>
      <c r="D103" s="20">
        <v>13.404955999999999</v>
      </c>
      <c r="E103" s="21">
        <v>46.271776000000003</v>
      </c>
      <c r="F103" s="21">
        <f t="shared" si="4"/>
        <v>2.8113065258403367</v>
      </c>
      <c r="G103" s="21">
        <v>0.94660505584033672</v>
      </c>
      <c r="H103" s="21">
        <v>0.82126080000000001</v>
      </c>
      <c r="I103" s="21">
        <v>1.0434406700000001</v>
      </c>
      <c r="J103" s="22">
        <f t="shared" si="5"/>
        <v>2.0457504285989296E-2</v>
      </c>
      <c r="K103" s="22">
        <f t="shared" si="6"/>
        <v>3.8206137923911476E-2</v>
      </c>
      <c r="L103" s="23">
        <f t="shared" si="7"/>
        <v>6.0756399880573776E-2</v>
      </c>
      <c r="M103" s="4"/>
    </row>
    <row r="104" spans="1:13" x14ac:dyDescent="0.25">
      <c r="A104" s="17"/>
      <c r="B104" s="48">
        <v>546</v>
      </c>
      <c r="C104" s="19" t="s">
        <v>196</v>
      </c>
      <c r="D104" s="20">
        <v>18.284731000000004</v>
      </c>
      <c r="E104" s="21">
        <v>30.222843999999995</v>
      </c>
      <c r="F104" s="21">
        <f t="shared" si="4"/>
        <v>1.7732695293302876</v>
      </c>
      <c r="G104" s="21">
        <v>0.52710615933028748</v>
      </c>
      <c r="H104" s="21">
        <v>0.35884217000000007</v>
      </c>
      <c r="I104" s="21">
        <v>0.88732119999999992</v>
      </c>
      <c r="J104" s="22">
        <f t="shared" si="5"/>
        <v>1.7440653809095118E-2</v>
      </c>
      <c r="K104" s="22">
        <f t="shared" si="6"/>
        <v>2.9313863689674199E-2</v>
      </c>
      <c r="L104" s="23">
        <f t="shared" si="7"/>
        <v>5.8673152312545038E-2</v>
      </c>
      <c r="M104" s="4"/>
    </row>
    <row r="105" spans="1:13" x14ac:dyDescent="0.25">
      <c r="A105" s="17"/>
      <c r="B105" s="48">
        <v>547</v>
      </c>
      <c r="C105" s="19" t="s">
        <v>197</v>
      </c>
      <c r="D105" s="20">
        <v>7.1944089999999994</v>
      </c>
      <c r="E105" s="21">
        <v>7.1694479999999992</v>
      </c>
      <c r="F105" s="21">
        <f t="shared" si="4"/>
        <v>0.69046340958271668</v>
      </c>
      <c r="G105" s="21">
        <v>0.29922968958271667</v>
      </c>
      <c r="H105" s="21">
        <v>0.19586831999999998</v>
      </c>
      <c r="I105" s="21">
        <v>0.19536540000000002</v>
      </c>
      <c r="J105" s="22">
        <f t="shared" si="5"/>
        <v>4.1736782187794197E-2</v>
      </c>
      <c r="K105" s="22">
        <f t="shared" si="6"/>
        <v>6.9056642796309659E-2</v>
      </c>
      <c r="L105" s="23">
        <f t="shared" si="7"/>
        <v>9.6306355744921607E-2</v>
      </c>
      <c r="M105" s="4"/>
    </row>
    <row r="106" spans="1:13" x14ac:dyDescent="0.25">
      <c r="A106" s="17"/>
      <c r="B106" s="48">
        <v>548</v>
      </c>
      <c r="C106" s="19" t="s">
        <v>198</v>
      </c>
      <c r="D106" s="20">
        <v>6.24437</v>
      </c>
      <c r="E106" s="21">
        <v>6.5545869999999997</v>
      </c>
      <c r="F106" s="21">
        <f t="shared" si="4"/>
        <v>0.73524303507059607</v>
      </c>
      <c r="G106" s="21">
        <v>0.4088623550705961</v>
      </c>
      <c r="H106" s="21">
        <v>0.15861059</v>
      </c>
      <c r="I106" s="21">
        <v>0.16777009000000001</v>
      </c>
      <c r="J106" s="22">
        <f t="shared" si="5"/>
        <v>6.2378049916889673E-2</v>
      </c>
      <c r="K106" s="22">
        <f t="shared" si="6"/>
        <v>8.6576460892287516E-2</v>
      </c>
      <c r="L106" s="23">
        <f t="shared" si="7"/>
        <v>0.11217229019472869</v>
      </c>
      <c r="M106" s="4"/>
    </row>
    <row r="107" spans="1:13" x14ac:dyDescent="0.25">
      <c r="A107" s="17"/>
      <c r="B107" s="48">
        <v>549</v>
      </c>
      <c r="C107" s="19" t="s">
        <v>199</v>
      </c>
      <c r="D107" s="20">
        <v>8.0086110000000001</v>
      </c>
      <c r="E107" s="21">
        <v>12.420471000000001</v>
      </c>
      <c r="F107" s="21">
        <f t="shared" si="4"/>
        <v>2.4950980019916651</v>
      </c>
      <c r="G107" s="21">
        <v>1.9591480919916648</v>
      </c>
      <c r="H107" s="21">
        <v>0.15366233000000001</v>
      </c>
      <c r="I107" s="21">
        <v>0.38228758000000007</v>
      </c>
      <c r="J107" s="22">
        <f t="shared" si="5"/>
        <v>0.15773541051636969</v>
      </c>
      <c r="K107" s="22">
        <f t="shared" si="6"/>
        <v>0.17010710962504277</v>
      </c>
      <c r="L107" s="23">
        <f t="shared" si="7"/>
        <v>0.20088594079819236</v>
      </c>
      <c r="M107" s="4"/>
    </row>
    <row r="108" spans="1:13" x14ac:dyDescent="0.25">
      <c r="A108" s="17"/>
      <c r="B108" s="48">
        <v>550</v>
      </c>
      <c r="C108" s="19" t="s">
        <v>200</v>
      </c>
      <c r="D108" s="20">
        <v>9.8656550000000003</v>
      </c>
      <c r="E108" s="21">
        <v>21.855687000000007</v>
      </c>
      <c r="F108" s="21">
        <f t="shared" si="4"/>
        <v>1.7739510140605046</v>
      </c>
      <c r="G108" s="21">
        <v>1.0980300940605048</v>
      </c>
      <c r="H108" s="21">
        <v>0.30495769</v>
      </c>
      <c r="I108" s="21">
        <v>0.37096322999999998</v>
      </c>
      <c r="J108" s="22">
        <f t="shared" si="5"/>
        <v>5.0240017349283253E-2</v>
      </c>
      <c r="K108" s="22">
        <f t="shared" si="6"/>
        <v>6.4193259359017374E-2</v>
      </c>
      <c r="L108" s="23">
        <f t="shared" si="7"/>
        <v>8.1166563835788103E-2</v>
      </c>
      <c r="M108" s="4"/>
    </row>
    <row r="109" spans="1:13" ht="25.5" x14ac:dyDescent="0.25">
      <c r="A109" s="17"/>
      <c r="B109" s="48">
        <v>551</v>
      </c>
      <c r="C109" s="19" t="s">
        <v>201</v>
      </c>
      <c r="D109" s="20">
        <v>2.384944</v>
      </c>
      <c r="E109" s="21">
        <v>2.1498489999999997</v>
      </c>
      <c r="F109" s="21">
        <f t="shared" si="4"/>
        <v>0.73742445179120486</v>
      </c>
      <c r="G109" s="21">
        <v>0.59985302179120481</v>
      </c>
      <c r="H109" s="21">
        <v>8.8764479999999993E-2</v>
      </c>
      <c r="I109" s="21">
        <v>4.8806950000000002E-2</v>
      </c>
      <c r="J109" s="22">
        <f t="shared" si="5"/>
        <v>0.27902100184301543</v>
      </c>
      <c r="K109" s="22">
        <f t="shared" si="6"/>
        <v>0.32030970630551492</v>
      </c>
      <c r="L109" s="23">
        <f t="shared" si="7"/>
        <v>0.3430122077370108</v>
      </c>
      <c r="M109" s="4"/>
    </row>
    <row r="110" spans="1:13" x14ac:dyDescent="0.25">
      <c r="A110" s="17"/>
      <c r="B110" s="48">
        <v>552</v>
      </c>
      <c r="C110" s="19" t="s">
        <v>202</v>
      </c>
      <c r="D110" s="20">
        <v>14.197221000000003</v>
      </c>
      <c r="E110" s="21">
        <v>26.597978999999999</v>
      </c>
      <c r="F110" s="21">
        <f t="shared" si="4"/>
        <v>6.7513714250246917</v>
      </c>
      <c r="G110" s="21">
        <v>2.8324556950246915</v>
      </c>
      <c r="H110" s="21">
        <v>1.60579318</v>
      </c>
      <c r="I110" s="21">
        <v>2.3131225500000001</v>
      </c>
      <c r="J110" s="22">
        <f t="shared" si="5"/>
        <v>0.10649138774884707</v>
      </c>
      <c r="K110" s="22">
        <f t="shared" si="6"/>
        <v>0.16686413937783362</v>
      </c>
      <c r="L110" s="23">
        <f t="shared" si="7"/>
        <v>0.25383024120083303</v>
      </c>
      <c r="M110" s="4"/>
    </row>
    <row r="111" spans="1:13" x14ac:dyDescent="0.25">
      <c r="A111" s="17"/>
      <c r="B111" s="48">
        <v>553</v>
      </c>
      <c r="C111" s="19" t="s">
        <v>203</v>
      </c>
      <c r="D111" s="20">
        <v>1.2808969999999997</v>
      </c>
      <c r="E111" s="21">
        <v>1.8933040000000001</v>
      </c>
      <c r="F111" s="21">
        <f t="shared" si="4"/>
        <v>0</v>
      </c>
      <c r="G111" s="21">
        <v>0</v>
      </c>
      <c r="H111" s="21">
        <v>0</v>
      </c>
      <c r="I111" s="21">
        <v>0</v>
      </c>
      <c r="J111" s="22">
        <f t="shared" si="5"/>
        <v>0</v>
      </c>
      <c r="K111" s="22">
        <f t="shared" si="6"/>
        <v>0</v>
      </c>
      <c r="L111" s="23">
        <f t="shared" si="7"/>
        <v>0</v>
      </c>
      <c r="M111" s="4"/>
    </row>
    <row r="112" spans="1:13" x14ac:dyDescent="0.25">
      <c r="A112" s="17"/>
      <c r="B112" s="48">
        <v>554</v>
      </c>
      <c r="C112" s="19" t="s">
        <v>204</v>
      </c>
      <c r="D112" s="20">
        <v>7.1033999999999997</v>
      </c>
      <c r="E112" s="21">
        <v>9.7012049999999963</v>
      </c>
      <c r="F112" s="21">
        <f t="shared" si="4"/>
        <v>0.12201960127783285</v>
      </c>
      <c r="G112" s="21">
        <v>0.10203456127783284</v>
      </c>
      <c r="H112" s="21">
        <v>5.7158599999999997E-3</v>
      </c>
      <c r="I112" s="21">
        <v>1.4269180000000001E-2</v>
      </c>
      <c r="J112" s="22">
        <f t="shared" si="5"/>
        <v>1.051772035307293E-2</v>
      </c>
      <c r="K112" s="22">
        <f t="shared" si="6"/>
        <v>1.1106911077318012E-2</v>
      </c>
      <c r="L112" s="23">
        <f t="shared" si="7"/>
        <v>1.2577777840776778E-2</v>
      </c>
      <c r="M112" s="4"/>
    </row>
    <row r="113" spans="1:13" x14ac:dyDescent="0.25">
      <c r="A113" s="34" t="s">
        <v>205</v>
      </c>
      <c r="B113" s="35"/>
      <c r="C113" s="36"/>
      <c r="D113" s="37">
        <f ca="1">SUM(D114:OFFSET(D112,(MATCH("GOBIERNOS LOCALES",$A$8:$A$500,0)-MATCH("GOBIERNOS REGIONALES",$A$8:$A$500,0)),0))</f>
        <v>12466.511009999995</v>
      </c>
      <c r="E113" s="38">
        <f ca="1">SUM(E114:OFFSET(E112,(MATCH("GOBIERNOS LOCALES",$A$8:$A$500,0)-MATCH("GOBIERNOS REGIONALES",$A$8:$A$500,0)),0))</f>
        <v>15602.270508999993</v>
      </c>
      <c r="F113" s="38">
        <f ca="1">SUM(F114:OFFSET(F112,(MATCH("GOBIERNOS LOCALES",$A$8:$A$500,0)-MATCH("GOBIERNOS REGIONALES",$A$8:$A$500,0)),0))</f>
        <v>5361.6202389699965</v>
      </c>
      <c r="G113" s="38">
        <f ca="1">SUM(G114:OFFSET(G112,(MATCH("GOBIERNOS LOCALES",$A$8:$A$500,0)-MATCH("GOBIERNOS REGIONALES",$A$8:$A$500,0)),0))</f>
        <v>2875.9562901199988</v>
      </c>
      <c r="H113" s="38">
        <f ca="1">SUM(H114:OFFSET(H112,(MATCH("GOBIERNOS LOCALES",$A$8:$A$500,0)-MATCH("GOBIERNOS REGIONALES",$A$8:$A$500,0)),0))</f>
        <v>1254.1730958200003</v>
      </c>
      <c r="I113" s="38">
        <f ca="1">SUM(I114:OFFSET(I112,(MATCH("GOBIERNOS LOCALES",$A$8:$A$500,0)-MATCH("GOBIERNOS REGIONALES",$A$8:$A$500,0)),0))</f>
        <v>1231.4908530299997</v>
      </c>
      <c r="J113" s="39">
        <f t="shared" ca="1" si="5"/>
        <v>0.18432934414648408</v>
      </c>
      <c r="K113" s="39">
        <f t="shared" ca="1" si="6"/>
        <v>0.264713355889938</v>
      </c>
      <c r="L113" s="40">
        <f t="shared" ca="1" si="7"/>
        <v>0.34364358930177563</v>
      </c>
      <c r="M113" s="4"/>
    </row>
    <row r="114" spans="1:13" x14ac:dyDescent="0.25">
      <c r="A114" s="17"/>
      <c r="B114" s="48">
        <v>440</v>
      </c>
      <c r="C114" s="19" t="s">
        <v>206</v>
      </c>
      <c r="D114" s="20">
        <v>345.69243800000004</v>
      </c>
      <c r="E114" s="21">
        <v>483.17217000000028</v>
      </c>
      <c r="F114" s="21">
        <f t="shared" si="4"/>
        <v>150.04305176133394</v>
      </c>
      <c r="G114" s="21">
        <v>87.733820161333966</v>
      </c>
      <c r="H114" s="21">
        <v>33.561609509999997</v>
      </c>
      <c r="I114" s="21">
        <v>28.747622089999982</v>
      </c>
      <c r="J114" s="22">
        <f t="shared" si="5"/>
        <v>0.18157879449334574</v>
      </c>
      <c r="K114" s="22">
        <f t="shared" si="6"/>
        <v>0.2510397684356156</v>
      </c>
      <c r="L114" s="23">
        <f t="shared" si="7"/>
        <v>0.31053744623026169</v>
      </c>
      <c r="M114" s="4"/>
    </row>
    <row r="115" spans="1:13" x14ac:dyDescent="0.25">
      <c r="A115" s="17"/>
      <c r="B115" s="48">
        <v>441</v>
      </c>
      <c r="C115" s="19" t="s">
        <v>207</v>
      </c>
      <c r="D115" s="20">
        <v>508.46727900000025</v>
      </c>
      <c r="E115" s="21">
        <v>671.73244299999988</v>
      </c>
      <c r="F115" s="21">
        <f t="shared" si="4"/>
        <v>226.18926869487856</v>
      </c>
      <c r="G115" s="21">
        <v>130.50234878487856</v>
      </c>
      <c r="H115" s="21">
        <v>46.016558260000032</v>
      </c>
      <c r="I115" s="21">
        <v>49.670361649999961</v>
      </c>
      <c r="J115" s="22">
        <f t="shared" si="5"/>
        <v>0.19427727534201975</v>
      </c>
      <c r="K115" s="22">
        <f t="shared" si="6"/>
        <v>0.26278157156818854</v>
      </c>
      <c r="L115" s="23">
        <f t="shared" si="7"/>
        <v>0.33672524090797651</v>
      </c>
      <c r="M115" s="4"/>
    </row>
    <row r="116" spans="1:13" x14ac:dyDescent="0.25">
      <c r="A116" s="17"/>
      <c r="B116" s="48">
        <v>442</v>
      </c>
      <c r="C116" s="19" t="s">
        <v>208</v>
      </c>
      <c r="D116" s="20">
        <v>500.61539699999986</v>
      </c>
      <c r="E116" s="21">
        <v>614.77958799999919</v>
      </c>
      <c r="F116" s="21">
        <f t="shared" si="4"/>
        <v>205.92620420746255</v>
      </c>
      <c r="G116" s="21">
        <v>113.17686697746257</v>
      </c>
      <c r="H116" s="21">
        <v>41.050233359999964</v>
      </c>
      <c r="I116" s="21">
        <v>51.69910387000003</v>
      </c>
      <c r="J116" s="22">
        <f t="shared" si="5"/>
        <v>0.18409340385820147</v>
      </c>
      <c r="K116" s="22">
        <f t="shared" si="6"/>
        <v>0.25086568153505895</v>
      </c>
      <c r="L116" s="23">
        <f t="shared" si="7"/>
        <v>0.33495940370658961</v>
      </c>
      <c r="M116" s="4"/>
    </row>
    <row r="117" spans="1:13" x14ac:dyDescent="0.25">
      <c r="A117" s="17"/>
      <c r="B117" s="48">
        <v>443</v>
      </c>
      <c r="C117" s="19" t="s">
        <v>209</v>
      </c>
      <c r="D117" s="20">
        <v>685.34963699999935</v>
      </c>
      <c r="E117" s="21">
        <v>776.6284099999998</v>
      </c>
      <c r="F117" s="21">
        <f t="shared" si="4"/>
        <v>211.90203277209238</v>
      </c>
      <c r="G117" s="21">
        <v>114.86553430209239</v>
      </c>
      <c r="H117" s="21">
        <v>48.670207209999987</v>
      </c>
      <c r="I117" s="21">
        <v>48.366291259999997</v>
      </c>
      <c r="J117" s="22">
        <f t="shared" si="5"/>
        <v>0.14790282305290944</v>
      </c>
      <c r="K117" s="22">
        <f t="shared" si="6"/>
        <v>0.21057141279713476</v>
      </c>
      <c r="L117" s="23">
        <f t="shared" si="7"/>
        <v>0.27284867517541939</v>
      </c>
      <c r="M117" s="4"/>
    </row>
    <row r="118" spans="1:13" x14ac:dyDescent="0.25">
      <c r="A118" s="17"/>
      <c r="B118" s="48">
        <v>444</v>
      </c>
      <c r="C118" s="19" t="s">
        <v>210</v>
      </c>
      <c r="D118" s="20">
        <v>552.09179899999992</v>
      </c>
      <c r="E118" s="21">
        <v>752.9163019999994</v>
      </c>
      <c r="F118" s="21">
        <f t="shared" si="4"/>
        <v>274.35573591139763</v>
      </c>
      <c r="G118" s="21">
        <v>156.23539421139776</v>
      </c>
      <c r="H118" s="21">
        <v>54.736732849999967</v>
      </c>
      <c r="I118" s="21">
        <v>63.383608849999924</v>
      </c>
      <c r="J118" s="22">
        <f t="shared" si="5"/>
        <v>0.20750698822217545</v>
      </c>
      <c r="K118" s="22">
        <f t="shared" si="6"/>
        <v>0.28020661327292906</v>
      </c>
      <c r="L118" s="23">
        <f t="shared" si="7"/>
        <v>0.36439074991817333</v>
      </c>
      <c r="M118" s="4"/>
    </row>
    <row r="119" spans="1:13" x14ac:dyDescent="0.25">
      <c r="A119" s="17"/>
      <c r="B119" s="48">
        <v>445</v>
      </c>
      <c r="C119" s="19" t="s">
        <v>211</v>
      </c>
      <c r="D119" s="20">
        <v>767.82834100000105</v>
      </c>
      <c r="E119" s="21">
        <v>1020.4628909999991</v>
      </c>
      <c r="F119" s="21">
        <f t="shared" si="4"/>
        <v>372.68720668918081</v>
      </c>
      <c r="G119" s="21">
        <v>207.78961804918083</v>
      </c>
      <c r="H119" s="21">
        <v>83.629048350000048</v>
      </c>
      <c r="I119" s="21">
        <v>81.268540289999891</v>
      </c>
      <c r="J119" s="22">
        <f t="shared" si="5"/>
        <v>0.20362290474429512</v>
      </c>
      <c r="K119" s="22">
        <f t="shared" si="6"/>
        <v>0.28557497677706456</v>
      </c>
      <c r="L119" s="23">
        <f t="shared" si="7"/>
        <v>0.36521387497390256</v>
      </c>
      <c r="M119" s="4"/>
    </row>
    <row r="120" spans="1:13" x14ac:dyDescent="0.25">
      <c r="A120" s="17"/>
      <c r="B120" s="48">
        <v>446</v>
      </c>
      <c r="C120" s="19" t="s">
        <v>212</v>
      </c>
      <c r="D120" s="20">
        <v>764.52985899999851</v>
      </c>
      <c r="E120" s="21">
        <v>1030.6541779999993</v>
      </c>
      <c r="F120" s="21">
        <f t="shared" si="4"/>
        <v>329.13210893169958</v>
      </c>
      <c r="G120" s="21">
        <v>152.46423998169954</v>
      </c>
      <c r="H120" s="21">
        <v>104.52241681000008</v>
      </c>
      <c r="I120" s="21">
        <v>72.145452140000003</v>
      </c>
      <c r="J120" s="22">
        <f t="shared" si="5"/>
        <v>0.14792958029584549</v>
      </c>
      <c r="K120" s="22">
        <f t="shared" si="6"/>
        <v>0.24934324458897189</v>
      </c>
      <c r="L120" s="23">
        <f t="shared" si="7"/>
        <v>0.31934291439092172</v>
      </c>
      <c r="M120" s="4"/>
    </row>
    <row r="121" spans="1:13" x14ac:dyDescent="0.25">
      <c r="A121" s="17"/>
      <c r="B121" s="48">
        <v>447</v>
      </c>
      <c r="C121" s="19" t="s">
        <v>213</v>
      </c>
      <c r="D121" s="20">
        <v>465.12121800000023</v>
      </c>
      <c r="E121" s="21">
        <v>553.5017610000009</v>
      </c>
      <c r="F121" s="21">
        <f t="shared" si="4"/>
        <v>199.82914023701417</v>
      </c>
      <c r="G121" s="21">
        <v>109.84342324701419</v>
      </c>
      <c r="H121" s="21">
        <v>39.611278949999992</v>
      </c>
      <c r="I121" s="21">
        <v>50.374438040000008</v>
      </c>
      <c r="J121" s="22">
        <f t="shared" si="5"/>
        <v>0.19845180446862934</v>
      </c>
      <c r="K121" s="22">
        <f t="shared" si="6"/>
        <v>0.2700166697338004</v>
      </c>
      <c r="L121" s="23">
        <f t="shared" si="7"/>
        <v>0.36102710834376883</v>
      </c>
      <c r="M121" s="4"/>
    </row>
    <row r="122" spans="1:13" x14ac:dyDescent="0.25">
      <c r="A122" s="17"/>
      <c r="B122" s="48">
        <v>448</v>
      </c>
      <c r="C122" s="19" t="s">
        <v>214</v>
      </c>
      <c r="D122" s="20">
        <v>459.26120599999967</v>
      </c>
      <c r="E122" s="21">
        <v>602.91090800000029</v>
      </c>
      <c r="F122" s="21">
        <f t="shared" si="4"/>
        <v>215.18467177628372</v>
      </c>
      <c r="G122" s="21">
        <v>121.34365212628376</v>
      </c>
      <c r="H122" s="21">
        <v>47.707285979999995</v>
      </c>
      <c r="I122" s="21">
        <v>46.133733669999955</v>
      </c>
      <c r="J122" s="22">
        <f t="shared" si="5"/>
        <v>0.2012629901303489</v>
      </c>
      <c r="K122" s="22">
        <f t="shared" si="6"/>
        <v>0.28039124166299489</v>
      </c>
      <c r="L122" s="23">
        <f t="shared" si="7"/>
        <v>0.35690956809871421</v>
      </c>
      <c r="M122" s="4"/>
    </row>
    <row r="123" spans="1:13" x14ac:dyDescent="0.25">
      <c r="A123" s="17"/>
      <c r="B123" s="48">
        <v>449</v>
      </c>
      <c r="C123" s="19" t="s">
        <v>215</v>
      </c>
      <c r="D123" s="20">
        <v>367.66157899999956</v>
      </c>
      <c r="E123" s="21">
        <v>434.82682299999971</v>
      </c>
      <c r="F123" s="21">
        <f t="shared" si="4"/>
        <v>137.28671091754276</v>
      </c>
      <c r="G123" s="21">
        <v>80.683352367542739</v>
      </c>
      <c r="H123" s="21">
        <v>28.425344720000016</v>
      </c>
      <c r="I123" s="21">
        <v>28.178013830000012</v>
      </c>
      <c r="J123" s="22">
        <f t="shared" si="5"/>
        <v>0.18555284103883996</v>
      </c>
      <c r="K123" s="22">
        <f t="shared" si="6"/>
        <v>0.25092448606267975</v>
      </c>
      <c r="L123" s="23">
        <f t="shared" si="7"/>
        <v>0.31572732788276692</v>
      </c>
      <c r="M123" s="4"/>
    </row>
    <row r="124" spans="1:13" x14ac:dyDescent="0.25">
      <c r="A124" s="17"/>
      <c r="B124" s="48">
        <v>450</v>
      </c>
      <c r="C124" s="19" t="s">
        <v>216</v>
      </c>
      <c r="D124" s="20">
        <v>579.18089399999883</v>
      </c>
      <c r="E124" s="21">
        <v>724.08618499999898</v>
      </c>
      <c r="F124" s="21">
        <f t="shared" si="4"/>
        <v>242.38191171140326</v>
      </c>
      <c r="G124" s="21">
        <v>129.44674750140325</v>
      </c>
      <c r="H124" s="21">
        <v>58.206969479999998</v>
      </c>
      <c r="I124" s="21">
        <v>54.728194730000013</v>
      </c>
      <c r="J124" s="22">
        <f t="shared" si="5"/>
        <v>0.17877256904356412</v>
      </c>
      <c r="K124" s="22">
        <f t="shared" si="6"/>
        <v>0.259159366479839</v>
      </c>
      <c r="L124" s="23">
        <f t="shared" si="7"/>
        <v>0.334741798328059</v>
      </c>
      <c r="M124" s="4"/>
    </row>
    <row r="125" spans="1:13" x14ac:dyDescent="0.25">
      <c r="A125" s="17"/>
      <c r="B125" s="48">
        <v>451</v>
      </c>
      <c r="C125" s="19" t="s">
        <v>217</v>
      </c>
      <c r="D125" s="20">
        <v>984.85653099999968</v>
      </c>
      <c r="E125" s="21">
        <v>1195.9910419999976</v>
      </c>
      <c r="F125" s="21">
        <f t="shared" si="4"/>
        <v>429.67364918660775</v>
      </c>
      <c r="G125" s="21">
        <v>257.6487491966077</v>
      </c>
      <c r="H125" s="21">
        <v>65.549233299999955</v>
      </c>
      <c r="I125" s="21">
        <v>106.47566669000008</v>
      </c>
      <c r="J125" s="22">
        <f t="shared" si="5"/>
        <v>0.21542698912339195</v>
      </c>
      <c r="K125" s="22">
        <f t="shared" si="6"/>
        <v>0.27023445088362819</v>
      </c>
      <c r="L125" s="23">
        <f t="shared" si="7"/>
        <v>0.35926159485951115</v>
      </c>
      <c r="M125" s="4"/>
    </row>
    <row r="126" spans="1:13" x14ac:dyDescent="0.25">
      <c r="A126" s="17"/>
      <c r="B126" s="48">
        <v>452</v>
      </c>
      <c r="C126" s="19" t="s">
        <v>218</v>
      </c>
      <c r="D126" s="20">
        <v>501.30365899999958</v>
      </c>
      <c r="E126" s="21">
        <v>812.10750999999811</v>
      </c>
      <c r="F126" s="21">
        <f t="shared" si="4"/>
        <v>329.31283268582251</v>
      </c>
      <c r="G126" s="21">
        <v>114.50440073582232</v>
      </c>
      <c r="H126" s="21">
        <v>138.23635231000009</v>
      </c>
      <c r="I126" s="21">
        <v>76.572079640000084</v>
      </c>
      <c r="J126" s="22">
        <f t="shared" si="5"/>
        <v>0.14099660368344899</v>
      </c>
      <c r="K126" s="22">
        <f t="shared" si="6"/>
        <v>0.31121587958941915</v>
      </c>
      <c r="L126" s="23">
        <f t="shared" si="7"/>
        <v>0.40550398639439167</v>
      </c>
      <c r="M126" s="4"/>
    </row>
    <row r="127" spans="1:13" x14ac:dyDescent="0.25">
      <c r="A127" s="17"/>
      <c r="B127" s="48">
        <v>453</v>
      </c>
      <c r="C127" s="19" t="s">
        <v>219</v>
      </c>
      <c r="D127" s="20">
        <v>627.97437899999898</v>
      </c>
      <c r="E127" s="21">
        <v>744.54544499999986</v>
      </c>
      <c r="F127" s="21">
        <f t="shared" si="4"/>
        <v>264.29590734602743</v>
      </c>
      <c r="G127" s="21">
        <v>153.68271162602741</v>
      </c>
      <c r="H127" s="21">
        <v>55.098924490000009</v>
      </c>
      <c r="I127" s="21">
        <v>55.514271229999991</v>
      </c>
      <c r="J127" s="22">
        <f t="shared" si="5"/>
        <v>0.20641145904267461</v>
      </c>
      <c r="K127" s="22">
        <f t="shared" si="6"/>
        <v>0.28041489947739517</v>
      </c>
      <c r="L127" s="23">
        <f t="shared" si="7"/>
        <v>0.35497619268361447</v>
      </c>
      <c r="M127" s="4"/>
    </row>
    <row r="128" spans="1:13" x14ac:dyDescent="0.25">
      <c r="A128" s="17"/>
      <c r="B128" s="48">
        <v>454</v>
      </c>
      <c r="C128" s="19" t="s">
        <v>220</v>
      </c>
      <c r="D128" s="20">
        <v>173.12535700000012</v>
      </c>
      <c r="E128" s="21">
        <v>232.32010399999996</v>
      </c>
      <c r="F128" s="21">
        <f t="shared" si="4"/>
        <v>48.959757303430045</v>
      </c>
      <c r="G128" s="21">
        <v>24.268050553430044</v>
      </c>
      <c r="H128" s="21">
        <v>11.776907629999997</v>
      </c>
      <c r="I128" s="21">
        <v>12.914799120000003</v>
      </c>
      <c r="J128" s="22">
        <f t="shared" si="5"/>
        <v>0.10445953723156928</v>
      </c>
      <c r="K128" s="22">
        <f t="shared" si="6"/>
        <v>0.15515212658233851</v>
      </c>
      <c r="L128" s="23">
        <f t="shared" si="7"/>
        <v>0.21074266264718122</v>
      </c>
      <c r="M128" s="4"/>
    </row>
    <row r="129" spans="1:13" x14ac:dyDescent="0.25">
      <c r="A129" s="17"/>
      <c r="B129" s="48">
        <v>455</v>
      </c>
      <c r="C129" s="19" t="s">
        <v>221</v>
      </c>
      <c r="D129" s="20">
        <v>162.75856799999988</v>
      </c>
      <c r="E129" s="21">
        <v>199.16628699999995</v>
      </c>
      <c r="F129" s="21">
        <f t="shared" si="4"/>
        <v>65.282537626087489</v>
      </c>
      <c r="G129" s="21">
        <v>35.41565427608748</v>
      </c>
      <c r="H129" s="21">
        <v>15.374315940000004</v>
      </c>
      <c r="I129" s="21">
        <v>14.492567410000001</v>
      </c>
      <c r="J129" s="22">
        <f t="shared" si="5"/>
        <v>0.17781952362292866</v>
      </c>
      <c r="K129" s="22">
        <f t="shared" si="6"/>
        <v>0.25501288888358647</v>
      </c>
      <c r="L129" s="23">
        <f t="shared" si="7"/>
        <v>0.32777905643281641</v>
      </c>
      <c r="M129" s="4"/>
    </row>
    <row r="130" spans="1:13" x14ac:dyDescent="0.25">
      <c r="A130" s="17"/>
      <c r="B130" s="48">
        <v>456</v>
      </c>
      <c r="C130" s="19" t="s">
        <v>222</v>
      </c>
      <c r="D130" s="20">
        <v>233.99152800000005</v>
      </c>
      <c r="E130" s="21">
        <v>309.09345600000023</v>
      </c>
      <c r="F130" s="21">
        <f t="shared" si="4"/>
        <v>104.62662227496762</v>
      </c>
      <c r="G130" s="21">
        <v>40.158116184967653</v>
      </c>
      <c r="H130" s="21">
        <v>21.149227640000007</v>
      </c>
      <c r="I130" s="21">
        <v>43.319278449999956</v>
      </c>
      <c r="J130" s="22">
        <f t="shared" si="5"/>
        <v>0.12992224650970166</v>
      </c>
      <c r="K130" s="22">
        <f t="shared" si="6"/>
        <v>0.19834565447729058</v>
      </c>
      <c r="L130" s="23">
        <f t="shared" si="7"/>
        <v>0.33849510639580649</v>
      </c>
      <c r="M130" s="4"/>
    </row>
    <row r="131" spans="1:13" x14ac:dyDescent="0.25">
      <c r="A131" s="17"/>
      <c r="B131" s="48">
        <v>457</v>
      </c>
      <c r="C131" s="19" t="s">
        <v>223</v>
      </c>
      <c r="D131" s="20">
        <v>836.13305499999933</v>
      </c>
      <c r="E131" s="21">
        <v>961.88091299999871</v>
      </c>
      <c r="F131" s="21">
        <f t="shared" si="4"/>
        <v>315.94715255021703</v>
      </c>
      <c r="G131" s="21">
        <v>172.89029107021696</v>
      </c>
      <c r="H131" s="21">
        <v>72.754871550000047</v>
      </c>
      <c r="I131" s="21">
        <v>70.301989930000019</v>
      </c>
      <c r="J131" s="22">
        <f t="shared" si="5"/>
        <v>0.17974188772598837</v>
      </c>
      <c r="K131" s="22">
        <f t="shared" si="6"/>
        <v>0.25538001565503288</v>
      </c>
      <c r="L131" s="23">
        <f t="shared" si="7"/>
        <v>0.32846805491213388</v>
      </c>
      <c r="M131" s="4"/>
    </row>
    <row r="132" spans="1:13" x14ac:dyDescent="0.25">
      <c r="A132" s="17"/>
      <c r="B132" s="48">
        <v>458</v>
      </c>
      <c r="C132" s="19" t="s">
        <v>224</v>
      </c>
      <c r="D132" s="20">
        <v>785.06090000000052</v>
      </c>
      <c r="E132" s="21">
        <v>948.41819299999872</v>
      </c>
      <c r="F132" s="21">
        <f t="shared" si="4"/>
        <v>311.24529879200134</v>
      </c>
      <c r="G132" s="21">
        <v>168.27705096200134</v>
      </c>
      <c r="H132" s="21">
        <v>67.859560860000002</v>
      </c>
      <c r="I132" s="21">
        <v>75.10868696999998</v>
      </c>
      <c r="J132" s="22">
        <f t="shared" si="5"/>
        <v>0.17742916806531733</v>
      </c>
      <c r="K132" s="22">
        <f t="shared" si="6"/>
        <v>0.24897942022291178</v>
      </c>
      <c r="L132" s="23">
        <f t="shared" si="7"/>
        <v>0.32817305813955611</v>
      </c>
      <c r="M132" s="4"/>
    </row>
    <row r="133" spans="1:13" x14ac:dyDescent="0.25">
      <c r="A133" s="17"/>
      <c r="B133" s="48">
        <v>459</v>
      </c>
      <c r="C133" s="19" t="s">
        <v>225</v>
      </c>
      <c r="D133" s="20">
        <v>499.45812800000056</v>
      </c>
      <c r="E133" s="21">
        <v>722.4295010000011</v>
      </c>
      <c r="F133" s="21">
        <f t="shared" si="4"/>
        <v>248.96199820631514</v>
      </c>
      <c r="G133" s="21">
        <v>116.33980644631515</v>
      </c>
      <c r="H133" s="21">
        <v>92.210906120000018</v>
      </c>
      <c r="I133" s="21">
        <v>40.411285639999981</v>
      </c>
      <c r="J133" s="22">
        <f t="shared" si="5"/>
        <v>0.16103966724126756</v>
      </c>
      <c r="K133" s="22">
        <f t="shared" si="6"/>
        <v>0.28867967362577962</v>
      </c>
      <c r="L133" s="23">
        <f t="shared" si="7"/>
        <v>0.34461770714193851</v>
      </c>
      <c r="M133" s="4"/>
    </row>
    <row r="134" spans="1:13" x14ac:dyDescent="0.25">
      <c r="A134" s="17"/>
      <c r="B134" s="48">
        <v>460</v>
      </c>
      <c r="C134" s="19" t="s">
        <v>226</v>
      </c>
      <c r="D134" s="20">
        <v>197.42497999999995</v>
      </c>
      <c r="E134" s="21">
        <v>221.59485299999994</v>
      </c>
      <c r="F134" s="21">
        <f t="shared" si="4"/>
        <v>76.625755732536476</v>
      </c>
      <c r="G134" s="21">
        <v>42.528601612536477</v>
      </c>
      <c r="H134" s="21">
        <v>15.014177619999995</v>
      </c>
      <c r="I134" s="21">
        <v>19.082976500000008</v>
      </c>
      <c r="J134" s="22">
        <f t="shared" si="5"/>
        <v>0.19192052990750866</v>
      </c>
      <c r="K134" s="22">
        <f t="shared" si="6"/>
        <v>0.25967561273878725</v>
      </c>
      <c r="L134" s="23">
        <f t="shared" si="7"/>
        <v>0.34579212781867497</v>
      </c>
      <c r="M134" s="4"/>
    </row>
    <row r="135" spans="1:13" x14ac:dyDescent="0.25">
      <c r="A135" s="17"/>
      <c r="B135" s="48">
        <v>461</v>
      </c>
      <c r="C135" s="19" t="s">
        <v>227</v>
      </c>
      <c r="D135" s="20">
        <v>243.58717100000001</v>
      </c>
      <c r="E135" s="21">
        <v>251.58012699999995</v>
      </c>
      <c r="F135" s="21">
        <f t="shared" si="4"/>
        <v>77.322371146762251</v>
      </c>
      <c r="G135" s="21">
        <v>45.021084076762236</v>
      </c>
      <c r="H135" s="21">
        <v>14.520790260000004</v>
      </c>
      <c r="I135" s="21">
        <v>17.780496810000006</v>
      </c>
      <c r="J135" s="22">
        <f t="shared" si="5"/>
        <v>0.17895326079059592</v>
      </c>
      <c r="K135" s="22">
        <f t="shared" si="6"/>
        <v>0.2366716125267011</v>
      </c>
      <c r="L135" s="23">
        <f t="shared" si="7"/>
        <v>0.307346896071653</v>
      </c>
      <c r="M135" s="4"/>
    </row>
    <row r="136" spans="1:13" x14ac:dyDescent="0.25">
      <c r="A136" s="17"/>
      <c r="B136" s="48">
        <v>462</v>
      </c>
      <c r="C136" s="19" t="s">
        <v>228</v>
      </c>
      <c r="D136" s="20">
        <v>329.8696769999994</v>
      </c>
      <c r="E136" s="21">
        <v>398.11656000000028</v>
      </c>
      <c r="F136" s="21">
        <f t="shared" ref="F136:F140" si="8">SUM(G136,H136,I136)</f>
        <v>155.68825444334232</v>
      </c>
      <c r="G136" s="21">
        <v>88.204855433342317</v>
      </c>
      <c r="H136" s="21">
        <v>23.902380710000017</v>
      </c>
      <c r="I136" s="21">
        <v>43.58101829999999</v>
      </c>
      <c r="J136" s="22">
        <f t="shared" ref="J136:J140" si="9">IFERROR(G136/E136,0)</f>
        <v>0.22155535412378288</v>
      </c>
      <c r="K136" s="22">
        <f t="shared" ref="K136:K140" si="10">IFERROR(SUM(G136,H136)/E136,0)</f>
        <v>0.28159400388504879</v>
      </c>
      <c r="L136" s="23">
        <f t="shared" ref="L136:L140" si="11">IFERROR(SUM(G136,H136,I136)/E136,0)</f>
        <v>0.39106199059728186</v>
      </c>
      <c r="M136" s="4"/>
    </row>
    <row r="137" spans="1:13" x14ac:dyDescent="0.25">
      <c r="A137" s="17"/>
      <c r="B137" s="48">
        <v>463</v>
      </c>
      <c r="C137" s="19" t="s">
        <v>229</v>
      </c>
      <c r="D137" s="20">
        <v>466.80319499999945</v>
      </c>
      <c r="E137" s="21">
        <v>550.81553499999973</v>
      </c>
      <c r="F137" s="21">
        <f t="shared" si="8"/>
        <v>218.56902386151455</v>
      </c>
      <c r="G137" s="21">
        <v>126.85136784151453</v>
      </c>
      <c r="H137" s="21">
        <v>42.537921560000036</v>
      </c>
      <c r="I137" s="21">
        <v>49.179734459999992</v>
      </c>
      <c r="J137" s="22">
        <f t="shared" si="9"/>
        <v>0.23029736777760743</v>
      </c>
      <c r="K137" s="22">
        <f t="shared" si="10"/>
        <v>0.30752453160478604</v>
      </c>
      <c r="L137" s="23">
        <f t="shared" si="11"/>
        <v>0.39680983918057916</v>
      </c>
      <c r="M137" s="4"/>
    </row>
    <row r="138" spans="1:13" x14ac:dyDescent="0.25">
      <c r="A138" s="17"/>
      <c r="B138" s="48">
        <v>464</v>
      </c>
      <c r="C138" s="19" t="s">
        <v>230</v>
      </c>
      <c r="D138" s="20">
        <v>424.17503000000033</v>
      </c>
      <c r="E138" s="21">
        <v>384.31425800000011</v>
      </c>
      <c r="F138" s="21">
        <f t="shared" si="8"/>
        <v>150.12467786371812</v>
      </c>
      <c r="G138" s="21">
        <v>86.067112393718162</v>
      </c>
      <c r="H138" s="21">
        <v>32.008419909999965</v>
      </c>
      <c r="I138" s="21">
        <v>32.049145559999992</v>
      </c>
      <c r="J138" s="22">
        <f t="shared" si="9"/>
        <v>0.22394982908419217</v>
      </c>
      <c r="K138" s="22">
        <f t="shared" si="10"/>
        <v>0.30723692875250569</v>
      </c>
      <c r="L138" s="23">
        <f t="shared" si="11"/>
        <v>0.39062999807755788</v>
      </c>
      <c r="M138" s="4"/>
    </row>
    <row r="139" spans="1:13" x14ac:dyDescent="0.25">
      <c r="A139" s="17"/>
      <c r="B139" s="48">
        <v>465</v>
      </c>
      <c r="C139" s="19" t="s">
        <v>231</v>
      </c>
      <c r="D139" s="20">
        <v>4.1892049999999994</v>
      </c>
      <c r="E139" s="21">
        <v>4.2250659999999991</v>
      </c>
      <c r="F139" s="21">
        <f t="shared" si="8"/>
        <v>6.6356340358968979E-2</v>
      </c>
      <c r="G139" s="21">
        <v>1.3440000358968973E-2</v>
      </c>
      <c r="H139" s="21">
        <v>4.1420440000000003E-2</v>
      </c>
      <c r="I139" s="21">
        <v>1.14959E-2</v>
      </c>
      <c r="J139" s="22">
        <f t="shared" si="9"/>
        <v>3.1810154821176701E-3</v>
      </c>
      <c r="K139" s="22">
        <f t="shared" si="10"/>
        <v>1.2984516776535322E-2</v>
      </c>
      <c r="L139" s="23">
        <f t="shared" si="11"/>
        <v>1.5705397349761872E-2</v>
      </c>
      <c r="M139" s="4"/>
    </row>
    <row r="140" spans="1:13" ht="15.75" thickBot="1" x14ac:dyDescent="0.3">
      <c r="A140" s="41" t="s">
        <v>232</v>
      </c>
      <c r="B140" s="42"/>
      <c r="C140" s="43"/>
      <c r="D140" s="44">
        <v>5274.5779070001345</v>
      </c>
      <c r="E140" s="45">
        <v>9629.6794580002406</v>
      </c>
      <c r="F140" s="45">
        <f t="shared" si="8"/>
        <v>2202.7792298092072</v>
      </c>
      <c r="G140" s="45">
        <v>1008.3826341192059</v>
      </c>
      <c r="H140" s="45">
        <v>581.01523646999897</v>
      </c>
      <c r="I140" s="45">
        <v>613.38135922000231</v>
      </c>
      <c r="J140" s="46">
        <f t="shared" si="9"/>
        <v>0.1047161163065975</v>
      </c>
      <c r="K140" s="46">
        <f t="shared" si="10"/>
        <v>0.16505200173290807</v>
      </c>
      <c r="L140" s="47">
        <f t="shared" si="11"/>
        <v>0.22874896712986229</v>
      </c>
      <c r="M140" s="4"/>
    </row>
    <row r="141" spans="1:13" x14ac:dyDescent="0.25">
      <c r="D141" s="5"/>
      <c r="E141" s="5"/>
      <c r="F141" s="5"/>
      <c r="G141" s="5"/>
      <c r="H141" s="5"/>
      <c r="I141" s="5"/>
      <c r="J141" s="4"/>
      <c r="K141" s="4"/>
      <c r="L141" s="4"/>
      <c r="M141" s="4"/>
    </row>
  </sheetData>
  <mergeCells count="7">
    <mergeCell ref="F4:F5"/>
    <mergeCell ref="E4:E5"/>
    <mergeCell ref="D4:D5"/>
    <mergeCell ref="A3:C5"/>
    <mergeCell ref="D3:L3"/>
    <mergeCell ref="G4:I4"/>
    <mergeCell ref="J4:L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18</v>
      </c>
      <c r="B1" s="51" t="s">
        <v>17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425</v>
      </c>
      <c r="N2" s="72" t="s">
        <v>455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341.32211699999993</v>
      </c>
      <c r="E6" s="14">
        <f ca="1">SUM(E7:OFFSET(E7,50,0))</f>
        <v>346.24523299999998</v>
      </c>
      <c r="F6" s="14">
        <f ca="1">SUM(F7:OFFSET(F7,50,0))</f>
        <v>130.74834866897808</v>
      </c>
      <c r="G6" s="14">
        <f ca="1">SUM(G7:OFFSET(G7,50,0))</f>
        <v>71.976631818978035</v>
      </c>
      <c r="H6" s="14">
        <f ca="1">SUM(H7:OFFSET(H7,50,0))</f>
        <v>28.149818319999998</v>
      </c>
      <c r="I6" s="14">
        <f ca="1">SUM(I7:OFFSET(I7,50,0))</f>
        <v>30.621898530000006</v>
      </c>
      <c r="J6" s="15">
        <f ca="1">IFERROR(G6/E6,0)</f>
        <v>0.20787761089256077</v>
      </c>
      <c r="K6" s="15">
        <f ca="1">IFERROR(SUM(G6,H6)/E6,0)</f>
        <v>0.28917784447584882</v>
      </c>
      <c r="L6" s="16">
        <f ca="1">IFERROR(SUM(G6,H6,I6)/E6,0)</f>
        <v>0.37761775818868248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3.3151259999999985</v>
      </c>
      <c r="E7" s="21">
        <v>3.8318299999999992</v>
      </c>
      <c r="F7" s="21">
        <f t="shared" ref="F7:F31" si="0">SUM(G7,H7,I7)</f>
        <v>1.4525395442748039</v>
      </c>
      <c r="G7" s="21">
        <v>0.80974004427480395</v>
      </c>
      <c r="H7" s="21">
        <v>0.29821193000000001</v>
      </c>
      <c r="I7" s="21">
        <v>0.34458757000000001</v>
      </c>
      <c r="J7" s="22">
        <f t="shared" ref="J7:J31" si="1">IFERROR(G7/E7,0)</f>
        <v>0.21131940724792178</v>
      </c>
      <c r="K7" s="22">
        <f t="shared" ref="K7:K31" si="2">IFERROR(SUM(G7,H7)/E7,0)</f>
        <v>0.28914434467990596</v>
      </c>
      <c r="L7" s="23">
        <f t="shared" ref="L7:L31" si="3">IFERROR(SUM(G7,H7,I7)/E7,0)</f>
        <v>0.37907202153404618</v>
      </c>
      <c r="M7" s="4"/>
      <c r="N7" t="s">
        <v>255</v>
      </c>
      <c r="O7" s="5">
        <v>9.0769889914786734</v>
      </c>
      <c r="P7" s="71">
        <v>0.46489400621365223</v>
      </c>
    </row>
    <row r="8" spans="1:16" x14ac:dyDescent="0.25">
      <c r="A8" s="17"/>
      <c r="B8" s="55">
        <v>2</v>
      </c>
      <c r="C8" s="19" t="s">
        <v>250</v>
      </c>
      <c r="D8" s="20">
        <v>5.1454269999999998</v>
      </c>
      <c r="E8" s="21">
        <v>5.7512319999999981</v>
      </c>
      <c r="F8" s="21">
        <f t="shared" si="0"/>
        <v>1.8810455616012476</v>
      </c>
      <c r="G8" s="21">
        <v>1.0013306116012473</v>
      </c>
      <c r="H8" s="21">
        <v>0.50870621000000016</v>
      </c>
      <c r="I8" s="21">
        <v>0.37100874000000006</v>
      </c>
      <c r="J8" s="22">
        <f t="shared" si="1"/>
        <v>0.17410714984219861</v>
      </c>
      <c r="K8" s="22">
        <f t="shared" si="2"/>
        <v>0.2625588433228303</v>
      </c>
      <c r="L8" s="23">
        <f t="shared" si="3"/>
        <v>0.32706828060513787</v>
      </c>
      <c r="M8" s="4"/>
      <c r="N8" t="s">
        <v>268</v>
      </c>
      <c r="O8" s="5">
        <v>12.206776378321646</v>
      </c>
      <c r="P8" s="71">
        <v>0.43667423846032705</v>
      </c>
    </row>
    <row r="9" spans="1:16" x14ac:dyDescent="0.25">
      <c r="A9" s="17"/>
      <c r="B9" s="55">
        <v>3</v>
      </c>
      <c r="C9" s="19" t="s">
        <v>251</v>
      </c>
      <c r="D9" s="20">
        <v>5.0282009999999948</v>
      </c>
      <c r="E9" s="21">
        <v>6.2687019999999958</v>
      </c>
      <c r="F9" s="21">
        <f t="shared" si="0"/>
        <v>2.5200077236721481</v>
      </c>
      <c r="G9" s="21">
        <v>1.7998910236721481</v>
      </c>
      <c r="H9" s="21">
        <v>0.29108104000000001</v>
      </c>
      <c r="I9" s="21">
        <v>0.42903565999999999</v>
      </c>
      <c r="J9" s="22">
        <f t="shared" si="1"/>
        <v>0.28712339869914844</v>
      </c>
      <c r="K9" s="22">
        <f t="shared" si="2"/>
        <v>0.33355741964957814</v>
      </c>
      <c r="L9" s="23">
        <f t="shared" si="3"/>
        <v>0.40199832815025338</v>
      </c>
      <c r="M9" s="4"/>
      <c r="N9" t="s">
        <v>272</v>
      </c>
      <c r="O9" s="5">
        <v>2.3593158657683553</v>
      </c>
      <c r="P9" s="71">
        <v>0.42035812171726805</v>
      </c>
    </row>
    <row r="10" spans="1:16" x14ac:dyDescent="0.25">
      <c r="A10" s="17"/>
      <c r="B10" s="55">
        <v>4</v>
      </c>
      <c r="C10" s="19" t="s">
        <v>252</v>
      </c>
      <c r="D10" s="20">
        <v>15.29753599999999</v>
      </c>
      <c r="E10" s="21">
        <v>16.396499000000002</v>
      </c>
      <c r="F10" s="21">
        <f t="shared" si="0"/>
        <v>6.3362277555616444</v>
      </c>
      <c r="G10" s="21">
        <v>3.523262485561645</v>
      </c>
      <c r="H10" s="21">
        <v>1.4266414700000001</v>
      </c>
      <c r="I10" s="21">
        <v>1.3863238</v>
      </c>
      <c r="J10" s="22">
        <f t="shared" si="1"/>
        <v>0.21487894980273806</v>
      </c>
      <c r="K10" s="22">
        <f t="shared" si="2"/>
        <v>0.30188785761897369</v>
      </c>
      <c r="L10" s="23">
        <f t="shared" si="3"/>
        <v>0.38643784600368919</v>
      </c>
      <c r="M10" s="4"/>
      <c r="N10" t="s">
        <v>258</v>
      </c>
      <c r="O10" s="5">
        <v>3.7546116029378056</v>
      </c>
      <c r="P10" s="71">
        <v>0.4095064629027082</v>
      </c>
    </row>
    <row r="11" spans="1:16" x14ac:dyDescent="0.25">
      <c r="A11" s="17"/>
      <c r="B11" s="55">
        <v>5</v>
      </c>
      <c r="C11" s="19" t="s">
        <v>253</v>
      </c>
      <c r="D11" s="20">
        <v>6.3318239999999992</v>
      </c>
      <c r="E11" s="21">
        <v>6.6753</v>
      </c>
      <c r="F11" s="21">
        <f t="shared" si="0"/>
        <v>2.3478191168262694</v>
      </c>
      <c r="G11" s="21">
        <v>1.2416881368262693</v>
      </c>
      <c r="H11" s="21">
        <v>0.59891066000000004</v>
      </c>
      <c r="I11" s="21">
        <v>0.50722032000000006</v>
      </c>
      <c r="J11" s="22">
        <f t="shared" si="1"/>
        <v>0.18601233455069724</v>
      </c>
      <c r="K11" s="22">
        <f t="shared" si="2"/>
        <v>0.27573274561836464</v>
      </c>
      <c r="L11" s="23">
        <f t="shared" si="3"/>
        <v>0.35171739349935877</v>
      </c>
      <c r="M11" s="4"/>
      <c r="N11" t="s">
        <v>251</v>
      </c>
      <c r="O11" s="5">
        <v>2.5200077236721481</v>
      </c>
      <c r="P11" s="71">
        <v>0.40199832815025338</v>
      </c>
    </row>
    <row r="12" spans="1:16" x14ac:dyDescent="0.25">
      <c r="A12" s="17"/>
      <c r="B12" s="55">
        <v>6</v>
      </c>
      <c r="C12" s="19" t="s">
        <v>254</v>
      </c>
      <c r="D12" s="20">
        <v>13.276629999999999</v>
      </c>
      <c r="E12" s="21">
        <v>17.410335999999997</v>
      </c>
      <c r="F12" s="21">
        <f t="shared" si="0"/>
        <v>6.8020094109234712</v>
      </c>
      <c r="G12" s="21">
        <v>3.5963826309234719</v>
      </c>
      <c r="H12" s="21">
        <v>1.3538322999999997</v>
      </c>
      <c r="I12" s="21">
        <v>1.8517944799999999</v>
      </c>
      <c r="J12" s="22">
        <f t="shared" si="1"/>
        <v>0.20656595202547914</v>
      </c>
      <c r="K12" s="22">
        <f t="shared" si="2"/>
        <v>0.28432621466486757</v>
      </c>
      <c r="L12" s="23">
        <f t="shared" si="3"/>
        <v>0.39068800343218374</v>
      </c>
      <c r="M12" s="4"/>
      <c r="N12" t="s">
        <v>270</v>
      </c>
      <c r="O12" s="5">
        <v>3.5894205515624482</v>
      </c>
      <c r="P12" s="71">
        <v>0.3955563750081354</v>
      </c>
    </row>
    <row r="13" spans="1:16" x14ac:dyDescent="0.25">
      <c r="A13" s="17"/>
      <c r="B13" s="55">
        <v>7</v>
      </c>
      <c r="C13" s="19" t="s">
        <v>255</v>
      </c>
      <c r="D13" s="20">
        <v>18.225138999999999</v>
      </c>
      <c r="E13" s="21">
        <v>19.524857000000004</v>
      </c>
      <c r="F13" s="21">
        <f t="shared" si="0"/>
        <v>9.0769889914786734</v>
      </c>
      <c r="G13" s="21">
        <v>5.0447725514786725</v>
      </c>
      <c r="H13" s="21">
        <v>2.3240643500000004</v>
      </c>
      <c r="I13" s="21">
        <v>1.7081520900000009</v>
      </c>
      <c r="J13" s="22">
        <f t="shared" si="1"/>
        <v>0.25837692698485176</v>
      </c>
      <c r="K13" s="22">
        <f t="shared" si="2"/>
        <v>0.37740798314060231</v>
      </c>
      <c r="L13" s="23">
        <f t="shared" si="3"/>
        <v>0.46489400621365223</v>
      </c>
      <c r="M13" s="4"/>
      <c r="N13" t="s">
        <v>254</v>
      </c>
      <c r="O13" s="5">
        <v>6.8020094109234712</v>
      </c>
      <c r="P13" s="71">
        <v>0.39068800343218374</v>
      </c>
    </row>
    <row r="14" spans="1:16" x14ac:dyDescent="0.25">
      <c r="A14" s="17"/>
      <c r="B14" s="55">
        <v>8</v>
      </c>
      <c r="C14" s="19" t="s">
        <v>256</v>
      </c>
      <c r="D14" s="20">
        <v>7.7528899999999963</v>
      </c>
      <c r="E14" s="21">
        <v>8.6208089999999995</v>
      </c>
      <c r="F14" s="21">
        <f t="shared" si="0"/>
        <v>3.0171927360314794</v>
      </c>
      <c r="G14" s="21">
        <v>1.8025237060314794</v>
      </c>
      <c r="H14" s="21">
        <v>0.60055562000000007</v>
      </c>
      <c r="I14" s="21">
        <v>0.61411340999999986</v>
      </c>
      <c r="J14" s="22">
        <f t="shared" si="1"/>
        <v>0.2090898552596954</v>
      </c>
      <c r="K14" s="22">
        <f t="shared" si="2"/>
        <v>0.27875334275837449</v>
      </c>
      <c r="L14" s="23">
        <f t="shared" si="3"/>
        <v>0.3499895121248458</v>
      </c>
      <c r="M14" s="4"/>
      <c r="N14" t="s">
        <v>273</v>
      </c>
      <c r="O14" s="5">
        <v>0.73418520847459634</v>
      </c>
      <c r="P14" s="71">
        <v>0.38937972632269352</v>
      </c>
    </row>
    <row r="15" spans="1:16" x14ac:dyDescent="0.25">
      <c r="A15" s="17"/>
      <c r="B15" s="55">
        <v>9</v>
      </c>
      <c r="C15" s="19" t="s">
        <v>257</v>
      </c>
      <c r="D15" s="20">
        <v>3.6163070000000008</v>
      </c>
      <c r="E15" s="21">
        <v>4.563187000000001</v>
      </c>
      <c r="F15" s="21">
        <f t="shared" si="0"/>
        <v>1.7541071971988829</v>
      </c>
      <c r="G15" s="21">
        <v>0.51171589719888289</v>
      </c>
      <c r="H15" s="21">
        <v>0.30195549000000005</v>
      </c>
      <c r="I15" s="21">
        <v>0.94043580999999998</v>
      </c>
      <c r="J15" s="22">
        <f t="shared" si="1"/>
        <v>0.11214002345266209</v>
      </c>
      <c r="K15" s="22">
        <f t="shared" si="2"/>
        <v>0.17831208477734592</v>
      </c>
      <c r="L15" s="23">
        <f t="shared" si="3"/>
        <v>0.38440396968147095</v>
      </c>
      <c r="M15" s="4"/>
      <c r="N15" t="s">
        <v>252</v>
      </c>
      <c r="O15" s="5">
        <v>6.3362277555616444</v>
      </c>
      <c r="P15" s="71">
        <v>0.38643784600368919</v>
      </c>
    </row>
    <row r="16" spans="1:16" x14ac:dyDescent="0.25">
      <c r="A16" s="17"/>
      <c r="B16" s="55">
        <v>10</v>
      </c>
      <c r="C16" s="19" t="s">
        <v>258</v>
      </c>
      <c r="D16" s="20">
        <v>7.2657069999999973</v>
      </c>
      <c r="E16" s="21">
        <v>9.1686259999999997</v>
      </c>
      <c r="F16" s="21">
        <f t="shared" si="0"/>
        <v>3.7546116029378056</v>
      </c>
      <c r="G16" s="21">
        <v>1.6144349429378053</v>
      </c>
      <c r="H16" s="21">
        <v>0.85074363000000019</v>
      </c>
      <c r="I16" s="21">
        <v>1.2894330300000001</v>
      </c>
      <c r="J16" s="22">
        <f t="shared" si="1"/>
        <v>0.1760825387509323</v>
      </c>
      <c r="K16" s="22">
        <f t="shared" si="2"/>
        <v>0.26887110161738581</v>
      </c>
      <c r="L16" s="23">
        <f t="shared" si="3"/>
        <v>0.4095064629027082</v>
      </c>
      <c r="M16" s="4"/>
      <c r="N16" t="s">
        <v>257</v>
      </c>
      <c r="O16" s="5">
        <v>1.7541071971988829</v>
      </c>
      <c r="P16" s="71">
        <v>0.38440396968147095</v>
      </c>
    </row>
    <row r="17" spans="1:16" x14ac:dyDescent="0.25">
      <c r="A17" s="17"/>
      <c r="B17" s="55">
        <v>11</v>
      </c>
      <c r="C17" s="19" t="s">
        <v>259</v>
      </c>
      <c r="D17" s="20">
        <v>11.040194999999997</v>
      </c>
      <c r="E17" s="21">
        <v>11.435560999999996</v>
      </c>
      <c r="F17" s="21">
        <f t="shared" si="0"/>
        <v>4.300028065072123</v>
      </c>
      <c r="G17" s="21">
        <v>2.4724644850721234</v>
      </c>
      <c r="H17" s="21">
        <v>0.89787174999999986</v>
      </c>
      <c r="I17" s="21">
        <v>0.92969183</v>
      </c>
      <c r="J17" s="22">
        <f t="shared" si="1"/>
        <v>0.21620841208158692</v>
      </c>
      <c r="K17" s="22">
        <f t="shared" si="2"/>
        <v>0.29472417094991005</v>
      </c>
      <c r="L17" s="23">
        <f t="shared" si="3"/>
        <v>0.37602248504224012</v>
      </c>
      <c r="M17" s="4"/>
      <c r="N17" t="s">
        <v>249</v>
      </c>
      <c r="O17" s="5">
        <v>1.4525395442748039</v>
      </c>
      <c r="P17" s="71">
        <v>0.37907202153404618</v>
      </c>
    </row>
    <row r="18" spans="1:16" x14ac:dyDescent="0.25">
      <c r="A18" s="17"/>
      <c r="B18" s="55">
        <v>12</v>
      </c>
      <c r="C18" s="19" t="s">
        <v>260</v>
      </c>
      <c r="D18" s="20">
        <v>4.9324310000000038</v>
      </c>
      <c r="E18" s="21">
        <v>5.5997900000000032</v>
      </c>
      <c r="F18" s="21">
        <f t="shared" si="0"/>
        <v>1.6805639679530391</v>
      </c>
      <c r="G18" s="21">
        <v>0.87406599795303919</v>
      </c>
      <c r="H18" s="21">
        <v>0.31945585999999992</v>
      </c>
      <c r="I18" s="21">
        <v>0.48704210999999997</v>
      </c>
      <c r="J18" s="22">
        <f t="shared" si="1"/>
        <v>0.15608906726020774</v>
      </c>
      <c r="K18" s="22">
        <f t="shared" si="2"/>
        <v>0.21313689583949369</v>
      </c>
      <c r="L18" s="23">
        <f t="shared" si="3"/>
        <v>0.30011196276164609</v>
      </c>
      <c r="M18" s="4"/>
      <c r="N18" t="s">
        <v>259</v>
      </c>
      <c r="O18" s="5">
        <v>4.300028065072123</v>
      </c>
      <c r="P18" s="71">
        <v>0.37602248504224012</v>
      </c>
    </row>
    <row r="19" spans="1:16" x14ac:dyDescent="0.25">
      <c r="A19" s="17"/>
      <c r="B19" s="55">
        <v>13</v>
      </c>
      <c r="C19" s="19" t="s">
        <v>261</v>
      </c>
      <c r="D19" s="20">
        <v>15.316519999999997</v>
      </c>
      <c r="E19" s="21">
        <v>15.819015999999998</v>
      </c>
      <c r="F19" s="21">
        <f t="shared" si="0"/>
        <v>5.8580101525102819</v>
      </c>
      <c r="G19" s="21">
        <v>3.2648523625102825</v>
      </c>
      <c r="H19" s="21">
        <v>1.3056179399999994</v>
      </c>
      <c r="I19" s="21">
        <v>1.2875398500000002</v>
      </c>
      <c r="J19" s="22">
        <f t="shared" si="1"/>
        <v>0.20638782857987392</v>
      </c>
      <c r="K19" s="22">
        <f t="shared" si="2"/>
        <v>0.28892254123203887</v>
      </c>
      <c r="L19" s="23">
        <f t="shared" si="3"/>
        <v>0.37031444639225869</v>
      </c>
      <c r="M19" s="4"/>
      <c r="N19" t="s">
        <v>271</v>
      </c>
      <c r="O19" s="5">
        <v>1.8938562387890219</v>
      </c>
      <c r="P19" s="71">
        <v>0.37339591484685203</v>
      </c>
    </row>
    <row r="20" spans="1:16" x14ac:dyDescent="0.25">
      <c r="A20" s="17"/>
      <c r="B20" s="55">
        <v>14</v>
      </c>
      <c r="C20" s="19" t="s">
        <v>262</v>
      </c>
      <c r="D20" s="20">
        <v>13.286061000000002</v>
      </c>
      <c r="E20" s="21">
        <v>13.525418000000005</v>
      </c>
      <c r="F20" s="21">
        <f t="shared" si="0"/>
        <v>4.8744279095136474</v>
      </c>
      <c r="G20" s="21">
        <v>2.3909339795136475</v>
      </c>
      <c r="H20" s="21">
        <v>1.0846540300000003</v>
      </c>
      <c r="I20" s="21">
        <v>1.3988399</v>
      </c>
      <c r="J20" s="22">
        <f t="shared" si="1"/>
        <v>0.17677338914876026</v>
      </c>
      <c r="K20" s="22">
        <f t="shared" si="2"/>
        <v>0.25696714212556288</v>
      </c>
      <c r="L20" s="23">
        <f t="shared" si="3"/>
        <v>0.36039018605662654</v>
      </c>
      <c r="M20" s="4"/>
      <c r="N20" t="s">
        <v>261</v>
      </c>
      <c r="O20" s="5">
        <v>5.8580101525102819</v>
      </c>
      <c r="P20" s="71">
        <v>0.37031444639225869</v>
      </c>
    </row>
    <row r="21" spans="1:16" x14ac:dyDescent="0.25">
      <c r="A21" s="17"/>
      <c r="B21" s="55">
        <v>15</v>
      </c>
      <c r="C21" s="19" t="s">
        <v>263</v>
      </c>
      <c r="D21" s="20">
        <v>136.10686399999997</v>
      </c>
      <c r="E21" s="21">
        <v>120.93724399999998</v>
      </c>
      <c r="F21" s="21">
        <f t="shared" si="0"/>
        <v>43.806353699663497</v>
      </c>
      <c r="G21" s="21">
        <v>25.700094739663491</v>
      </c>
      <c r="H21" s="21">
        <v>8.0779141300000017</v>
      </c>
      <c r="I21" s="21">
        <v>10.028344830000002</v>
      </c>
      <c r="J21" s="22">
        <f t="shared" si="1"/>
        <v>0.21250769316078921</v>
      </c>
      <c r="K21" s="22">
        <f t="shared" si="2"/>
        <v>0.27930195655577783</v>
      </c>
      <c r="L21" s="23">
        <f t="shared" si="3"/>
        <v>0.36222384644108069</v>
      </c>
      <c r="M21" s="4"/>
      <c r="N21" t="s">
        <v>267</v>
      </c>
      <c r="O21" s="5">
        <v>0.65101166797883225</v>
      </c>
      <c r="P21" s="71">
        <v>0.36905841788389465</v>
      </c>
    </row>
    <row r="22" spans="1:16" x14ac:dyDescent="0.25">
      <c r="A22" s="17"/>
      <c r="B22" s="55">
        <v>16</v>
      </c>
      <c r="C22" s="19" t="s">
        <v>264</v>
      </c>
      <c r="D22" s="20">
        <v>13.845922000000005</v>
      </c>
      <c r="E22" s="21">
        <v>12.195375</v>
      </c>
      <c r="F22" s="21">
        <f t="shared" si="0"/>
        <v>3.8683602063135472</v>
      </c>
      <c r="G22" s="21">
        <v>2.0854434463135476</v>
      </c>
      <c r="H22" s="21">
        <v>0.87913736999999981</v>
      </c>
      <c r="I22" s="21">
        <v>0.90377939000000007</v>
      </c>
      <c r="J22" s="22">
        <f t="shared" si="1"/>
        <v>0.17100281428931441</v>
      </c>
      <c r="K22" s="22">
        <f t="shared" si="2"/>
        <v>0.2430905828081176</v>
      </c>
      <c r="L22" s="23">
        <f t="shared" si="3"/>
        <v>0.31719895503939377</v>
      </c>
      <c r="M22" s="4"/>
      <c r="N22" t="s">
        <v>263</v>
      </c>
      <c r="O22" s="5">
        <v>43.806353699663497</v>
      </c>
      <c r="P22" s="71">
        <v>0.36222384644108069</v>
      </c>
    </row>
    <row r="23" spans="1:16" x14ac:dyDescent="0.25">
      <c r="A23" s="17"/>
      <c r="B23" s="55">
        <v>17</v>
      </c>
      <c r="C23" s="19" t="s">
        <v>265</v>
      </c>
      <c r="D23" s="20">
        <v>2.1920200000000003</v>
      </c>
      <c r="E23" s="21">
        <v>2.5862610000000004</v>
      </c>
      <c r="F23" s="21">
        <f t="shared" si="0"/>
        <v>0.85664354347670313</v>
      </c>
      <c r="G23" s="21">
        <v>0.4550871434767032</v>
      </c>
      <c r="H23" s="21">
        <v>0.20974849000000001</v>
      </c>
      <c r="I23" s="21">
        <v>0.19180791</v>
      </c>
      <c r="J23" s="22">
        <f t="shared" si="1"/>
        <v>0.17596334765775887</v>
      </c>
      <c r="K23" s="22">
        <f t="shared" si="2"/>
        <v>0.25706440049040025</v>
      </c>
      <c r="L23" s="23">
        <f t="shared" si="3"/>
        <v>0.33122857417588675</v>
      </c>
      <c r="M23" s="4"/>
      <c r="N23" t="s">
        <v>262</v>
      </c>
      <c r="O23" s="5">
        <v>4.8744279095136474</v>
      </c>
      <c r="P23" s="71">
        <v>0.36039018605662654</v>
      </c>
    </row>
    <row r="24" spans="1:16" x14ac:dyDescent="0.25">
      <c r="A24" s="17"/>
      <c r="B24" s="55">
        <v>18</v>
      </c>
      <c r="C24" s="19" t="s">
        <v>266</v>
      </c>
      <c r="D24" s="20">
        <v>2.0788219999999997</v>
      </c>
      <c r="E24" s="21">
        <v>2.2308789999999994</v>
      </c>
      <c r="F24" s="21">
        <f t="shared" si="0"/>
        <v>0.74179721178784441</v>
      </c>
      <c r="G24" s="21">
        <v>0.42178515178784437</v>
      </c>
      <c r="H24" s="21">
        <v>0.17180830000000002</v>
      </c>
      <c r="I24" s="21">
        <v>0.14820376000000002</v>
      </c>
      <c r="J24" s="22">
        <f t="shared" si="1"/>
        <v>0.18906679913515906</v>
      </c>
      <c r="K24" s="22">
        <f t="shared" si="2"/>
        <v>0.26608052332190341</v>
      </c>
      <c r="L24" s="23">
        <f t="shared" si="3"/>
        <v>0.33251342264096106</v>
      </c>
      <c r="M24" s="4"/>
      <c r="N24" t="s">
        <v>269</v>
      </c>
      <c r="O24" s="5">
        <v>4.3850483612860254</v>
      </c>
      <c r="P24" s="71">
        <v>0.35529853752194973</v>
      </c>
    </row>
    <row r="25" spans="1:16" x14ac:dyDescent="0.25">
      <c r="A25" s="17"/>
      <c r="B25" s="55">
        <v>19</v>
      </c>
      <c r="C25" s="19" t="s">
        <v>267</v>
      </c>
      <c r="D25" s="20">
        <v>1.2833289999999997</v>
      </c>
      <c r="E25" s="21">
        <v>1.7639799999999994</v>
      </c>
      <c r="F25" s="21">
        <f t="shared" si="0"/>
        <v>0.65101166797883225</v>
      </c>
      <c r="G25" s="21">
        <v>0.19694877797883237</v>
      </c>
      <c r="H25" s="21">
        <v>7.2861689999999993E-2</v>
      </c>
      <c r="I25" s="21">
        <v>0.38120119999999996</v>
      </c>
      <c r="J25" s="22">
        <f t="shared" si="1"/>
        <v>0.11165023298383907</v>
      </c>
      <c r="K25" s="22">
        <f t="shared" si="2"/>
        <v>0.15295551422285539</v>
      </c>
      <c r="L25" s="23">
        <f t="shared" si="3"/>
        <v>0.36905841788389465</v>
      </c>
      <c r="M25" s="4"/>
      <c r="N25" t="s">
        <v>253</v>
      </c>
      <c r="O25" s="5">
        <v>2.3478191168262694</v>
      </c>
      <c r="P25" s="71">
        <v>0.35171739349935877</v>
      </c>
    </row>
    <row r="26" spans="1:16" x14ac:dyDescent="0.25">
      <c r="A26" s="17"/>
      <c r="B26" s="55">
        <v>20</v>
      </c>
      <c r="C26" s="19" t="s">
        <v>268</v>
      </c>
      <c r="D26" s="20">
        <v>25.290016000000026</v>
      </c>
      <c r="E26" s="21">
        <v>27.953965000000021</v>
      </c>
      <c r="F26" s="21">
        <f t="shared" si="0"/>
        <v>12.206776378321646</v>
      </c>
      <c r="G26" s="21">
        <v>6.6440181983216462</v>
      </c>
      <c r="H26" s="21">
        <v>2.9096914699999998</v>
      </c>
      <c r="I26" s="21">
        <v>2.6530667099999996</v>
      </c>
      <c r="J26" s="22">
        <f t="shared" si="1"/>
        <v>0.23767713089437012</v>
      </c>
      <c r="K26" s="22">
        <f t="shared" si="2"/>
        <v>0.34176581634561104</v>
      </c>
      <c r="L26" s="23">
        <f t="shared" si="3"/>
        <v>0.43667423846032705</v>
      </c>
      <c r="M26" s="4"/>
      <c r="N26" t="s">
        <v>256</v>
      </c>
      <c r="O26" s="5">
        <v>3.0171927360314794</v>
      </c>
      <c r="P26" s="71">
        <v>0.3499895121248458</v>
      </c>
    </row>
    <row r="27" spans="1:16" x14ac:dyDescent="0.25">
      <c r="A27" s="17"/>
      <c r="B27" s="55">
        <v>21</v>
      </c>
      <c r="C27" s="19" t="s">
        <v>269</v>
      </c>
      <c r="D27" s="20">
        <v>11.367072</v>
      </c>
      <c r="E27" s="21">
        <v>12.341869999999998</v>
      </c>
      <c r="F27" s="21">
        <f t="shared" si="0"/>
        <v>4.3850483612860254</v>
      </c>
      <c r="G27" s="21">
        <v>2.3391276212860248</v>
      </c>
      <c r="H27" s="21">
        <v>0.87633294000000028</v>
      </c>
      <c r="I27" s="21">
        <v>1.1695878000000004</v>
      </c>
      <c r="J27" s="22">
        <f t="shared" si="1"/>
        <v>0.18952781234010932</v>
      </c>
      <c r="K27" s="22">
        <f t="shared" si="2"/>
        <v>0.26053268761427767</v>
      </c>
      <c r="L27" s="23">
        <f t="shared" si="3"/>
        <v>0.35529853752194973</v>
      </c>
      <c r="M27" s="4"/>
      <c r="N27" t="s">
        <v>266</v>
      </c>
      <c r="O27" s="5">
        <v>0.74179721178784441</v>
      </c>
      <c r="P27" s="71">
        <v>0.33251342264096106</v>
      </c>
    </row>
    <row r="28" spans="1:16" x14ac:dyDescent="0.25">
      <c r="A28" s="17"/>
      <c r="B28" s="55">
        <v>22</v>
      </c>
      <c r="C28" s="19" t="s">
        <v>270</v>
      </c>
      <c r="D28" s="20">
        <v>8.9112319999999983</v>
      </c>
      <c r="E28" s="21">
        <v>9.0743589999999994</v>
      </c>
      <c r="F28" s="21">
        <f t="shared" si="0"/>
        <v>3.5894205515624482</v>
      </c>
      <c r="G28" s="21">
        <v>1.9260023015624483</v>
      </c>
      <c r="H28" s="21">
        <v>0.91249035999999994</v>
      </c>
      <c r="I28" s="21">
        <v>0.75092788999999982</v>
      </c>
      <c r="J28" s="22">
        <f t="shared" si="1"/>
        <v>0.21224665032124565</v>
      </c>
      <c r="K28" s="22">
        <f t="shared" si="2"/>
        <v>0.31280365495374918</v>
      </c>
      <c r="L28" s="23">
        <f t="shared" si="3"/>
        <v>0.3955563750081354</v>
      </c>
      <c r="M28" s="4"/>
      <c r="N28" t="s">
        <v>265</v>
      </c>
      <c r="O28" s="5">
        <v>0.85664354347670313</v>
      </c>
      <c r="P28" s="71">
        <v>0.33122857417588675</v>
      </c>
    </row>
    <row r="29" spans="1:16" x14ac:dyDescent="0.25">
      <c r="A29" s="17"/>
      <c r="B29" s="55">
        <v>23</v>
      </c>
      <c r="C29" s="19" t="s">
        <v>271</v>
      </c>
      <c r="D29" s="20">
        <v>4.9507239999999992</v>
      </c>
      <c r="E29" s="21">
        <v>5.0719790000000007</v>
      </c>
      <c r="F29" s="21">
        <f t="shared" si="0"/>
        <v>1.8938562387890219</v>
      </c>
      <c r="G29" s="21">
        <v>1.0785093787890219</v>
      </c>
      <c r="H29" s="21">
        <v>0.42537593000000001</v>
      </c>
      <c r="I29" s="21">
        <v>0.38997092999999999</v>
      </c>
      <c r="J29" s="22">
        <f t="shared" si="1"/>
        <v>0.21264074216179163</v>
      </c>
      <c r="K29" s="22">
        <f t="shared" si="2"/>
        <v>0.29650858349157627</v>
      </c>
      <c r="L29" s="23">
        <f t="shared" si="3"/>
        <v>0.37339591484685203</v>
      </c>
      <c r="M29" s="4"/>
      <c r="N29" t="s">
        <v>250</v>
      </c>
      <c r="O29" s="5">
        <v>1.8810455616012476</v>
      </c>
      <c r="P29" s="71">
        <v>0.32706828060513787</v>
      </c>
    </row>
    <row r="30" spans="1:16" x14ac:dyDescent="0.25">
      <c r="A30" s="17"/>
      <c r="B30" s="55">
        <v>24</v>
      </c>
      <c r="C30" s="19" t="s">
        <v>272</v>
      </c>
      <c r="D30" s="20">
        <v>3.7365650000000006</v>
      </c>
      <c r="E30" s="21">
        <v>5.6126329999999998</v>
      </c>
      <c r="F30" s="21">
        <f t="shared" si="0"/>
        <v>2.3593158657683553</v>
      </c>
      <c r="G30" s="21">
        <v>0.78765747576835565</v>
      </c>
      <c r="H30" s="21">
        <v>1.2550508099999997</v>
      </c>
      <c r="I30" s="21">
        <v>0.31660757999999994</v>
      </c>
      <c r="J30" s="22">
        <f t="shared" si="1"/>
        <v>0.14033653648267322</v>
      </c>
      <c r="K30" s="22">
        <f t="shared" si="2"/>
        <v>0.36394830835516156</v>
      </c>
      <c r="L30" s="23">
        <f t="shared" si="3"/>
        <v>0.42035812171726805</v>
      </c>
      <c r="M30" s="4"/>
      <c r="N30" t="s">
        <v>264</v>
      </c>
      <c r="O30" s="5">
        <v>3.8683602063135472</v>
      </c>
      <c r="P30" s="71">
        <v>0.31719895503939377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1.7295569999999993</v>
      </c>
      <c r="E31" s="28">
        <v>1.885524999999999</v>
      </c>
      <c r="F31" s="28">
        <f t="shared" si="0"/>
        <v>0.73418520847459634</v>
      </c>
      <c r="G31" s="28">
        <v>0.39389872847459628</v>
      </c>
      <c r="H31" s="28">
        <v>0.19710455000000002</v>
      </c>
      <c r="I31" s="28">
        <v>0.14318193000000001</v>
      </c>
      <c r="J31" s="29">
        <f t="shared" si="1"/>
        <v>0.20890665913981332</v>
      </c>
      <c r="K31" s="29">
        <f t="shared" si="2"/>
        <v>0.31344229245149052</v>
      </c>
      <c r="L31" s="30">
        <f t="shared" si="3"/>
        <v>0.38937972632269352</v>
      </c>
      <c r="M31" s="4"/>
      <c r="N31" t="s">
        <v>260</v>
      </c>
      <c r="O31" s="5">
        <v>1.6805639679530391</v>
      </c>
      <c r="P31" s="71">
        <v>0.30011196276164609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98</v>
      </c>
      <c r="B1" s="51" t="s">
        <v>1556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1558</v>
      </c>
      <c r="N2" s="72" t="s">
        <v>1570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338.84630900000002</v>
      </c>
      <c r="E6" s="14">
        <f ca="1">SUM(E7:OFFSET(E7,50,0))</f>
        <v>339.82921600000003</v>
      </c>
      <c r="F6" s="14">
        <f ca="1">SUM(F7:OFFSET(F7,50,0))</f>
        <v>89.667161283409882</v>
      </c>
      <c r="G6" s="14">
        <f ca="1">SUM(G7:OFFSET(G7,50,0))</f>
        <v>49.052819803409875</v>
      </c>
      <c r="H6" s="14">
        <f ca="1">SUM(H7:OFFSET(H7,50,0))</f>
        <v>20.023388570000002</v>
      </c>
      <c r="I6" s="14">
        <f ca="1">SUM(I7:OFFSET(I7,50,0))</f>
        <v>20.590952909999995</v>
      </c>
      <c r="J6" s="15">
        <f ca="1">IFERROR(G6/E6,0)</f>
        <v>0.14434550501805551</v>
      </c>
      <c r="K6" s="15">
        <f ca="1">IFERROR(SUM(G6,H6)/E6,0)</f>
        <v>0.20326742116666591</v>
      </c>
      <c r="L6" s="16">
        <f ca="1">IFERROR(SUM(G6,H6,I6)/E6,0)</f>
        <v>0.26385948312169216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6.110563</v>
      </c>
      <c r="E7" s="21">
        <v>7.6430250000000006</v>
      </c>
      <c r="F7" s="21">
        <f t="shared" ref="F7:F31" si="0">SUM(G7,H7,I7)</f>
        <v>2.3074968510679987</v>
      </c>
      <c r="G7" s="21">
        <v>1.3345042710679991</v>
      </c>
      <c r="H7" s="21">
        <v>0.54322510999999996</v>
      </c>
      <c r="I7" s="21">
        <v>0.42976746999999998</v>
      </c>
      <c r="J7" s="22">
        <f t="shared" ref="J7:J31" si="1">IFERROR(G7/E7,0)</f>
        <v>0.17460420070168539</v>
      </c>
      <c r="K7" s="22">
        <f t="shared" ref="K7:K31" si="2">IFERROR(SUM(G7,H7)/E7,0)</f>
        <v>0.2456788223338271</v>
      </c>
      <c r="L7" s="23">
        <f t="shared" ref="L7:L31" si="3">IFERROR(SUM(G7,H7,I7)/E7,0)</f>
        <v>0.30190884513239175</v>
      </c>
      <c r="M7" s="4"/>
      <c r="N7" t="s">
        <v>266</v>
      </c>
      <c r="O7" s="5">
        <v>1.2385907940768499</v>
      </c>
      <c r="P7" s="71">
        <v>0.36062470529843621</v>
      </c>
    </row>
    <row r="8" spans="1:16" x14ac:dyDescent="0.25">
      <c r="A8" s="17"/>
      <c r="B8" s="55">
        <v>2</v>
      </c>
      <c r="C8" s="19" t="s">
        <v>250</v>
      </c>
      <c r="D8" s="20">
        <v>14.365822999999999</v>
      </c>
      <c r="E8" s="21">
        <v>16.082485999999999</v>
      </c>
      <c r="F8" s="21">
        <f t="shared" si="0"/>
        <v>4.5961541089445737</v>
      </c>
      <c r="G8" s="21">
        <v>2.5373773489445739</v>
      </c>
      <c r="H8" s="21">
        <v>1.13007502</v>
      </c>
      <c r="I8" s="21">
        <v>0.92870174000000005</v>
      </c>
      <c r="J8" s="22">
        <f t="shared" si="1"/>
        <v>0.15777270684050798</v>
      </c>
      <c r="K8" s="22">
        <f t="shared" si="2"/>
        <v>0.22804014061909172</v>
      </c>
      <c r="L8" s="23">
        <f t="shared" si="3"/>
        <v>0.28578629628184188</v>
      </c>
      <c r="M8" s="4"/>
      <c r="N8" t="s">
        <v>253</v>
      </c>
      <c r="O8" s="5">
        <v>6.3151488257217112</v>
      </c>
      <c r="P8" s="71">
        <v>0.32941289029926207</v>
      </c>
    </row>
    <row r="9" spans="1:16" x14ac:dyDescent="0.25">
      <c r="A9" s="17"/>
      <c r="B9" s="55">
        <v>3</v>
      </c>
      <c r="C9" s="19" t="s">
        <v>251</v>
      </c>
      <c r="D9" s="20">
        <v>47.019166999999996</v>
      </c>
      <c r="E9" s="21">
        <v>19.995864999999998</v>
      </c>
      <c r="F9" s="21">
        <f t="shared" si="0"/>
        <v>5.1906473807579232</v>
      </c>
      <c r="G9" s="21">
        <v>2.7925919507579238</v>
      </c>
      <c r="H9" s="21">
        <v>1.2483300899999998</v>
      </c>
      <c r="I9" s="21">
        <v>1.1497253399999998</v>
      </c>
      <c r="J9" s="22">
        <f t="shared" si="1"/>
        <v>0.13965847192696709</v>
      </c>
      <c r="K9" s="22">
        <f t="shared" si="2"/>
        <v>0.20208788370785277</v>
      </c>
      <c r="L9" s="23">
        <f t="shared" si="3"/>
        <v>0.25958603845134598</v>
      </c>
      <c r="M9" s="4"/>
      <c r="N9" t="s">
        <v>271</v>
      </c>
      <c r="O9" s="5">
        <v>1.4462669663487919</v>
      </c>
      <c r="P9" s="71">
        <v>0.30249840702051434</v>
      </c>
    </row>
    <row r="10" spans="1:16" x14ac:dyDescent="0.25">
      <c r="A10" s="17"/>
      <c r="B10" s="55">
        <v>4</v>
      </c>
      <c r="C10" s="19" t="s">
        <v>252</v>
      </c>
      <c r="D10" s="20">
        <v>9.7726070000000007</v>
      </c>
      <c r="E10" s="21">
        <v>10.511794000000002</v>
      </c>
      <c r="F10" s="21">
        <f t="shared" si="0"/>
        <v>2.7313201124245436</v>
      </c>
      <c r="G10" s="21">
        <v>1.5692453324245434</v>
      </c>
      <c r="H10" s="21">
        <v>0.55189571000000004</v>
      </c>
      <c r="I10" s="21">
        <v>0.61017906999999993</v>
      </c>
      <c r="J10" s="22">
        <f t="shared" si="1"/>
        <v>0.14928425465953224</v>
      </c>
      <c r="K10" s="22">
        <f t="shared" si="2"/>
        <v>0.20178677801567871</v>
      </c>
      <c r="L10" s="23">
        <f t="shared" si="3"/>
        <v>0.2598338696919425</v>
      </c>
      <c r="M10" s="4"/>
      <c r="N10" t="s">
        <v>249</v>
      </c>
      <c r="O10" s="5">
        <v>2.3074968510679987</v>
      </c>
      <c r="P10" s="71">
        <v>0.30190884513239175</v>
      </c>
    </row>
    <row r="11" spans="1:16" x14ac:dyDescent="0.25">
      <c r="A11" s="17"/>
      <c r="B11" s="55">
        <v>5</v>
      </c>
      <c r="C11" s="19" t="s">
        <v>253</v>
      </c>
      <c r="D11" s="20">
        <v>16.592168999999998</v>
      </c>
      <c r="E11" s="21">
        <v>19.170922000000004</v>
      </c>
      <c r="F11" s="21">
        <f t="shared" si="0"/>
        <v>6.3151488257217112</v>
      </c>
      <c r="G11" s="21">
        <v>3.3588047257217113</v>
      </c>
      <c r="H11" s="21">
        <v>1.4439678299999998</v>
      </c>
      <c r="I11" s="21">
        <v>1.5123762699999999</v>
      </c>
      <c r="J11" s="22">
        <f t="shared" si="1"/>
        <v>0.17520308755738043</v>
      </c>
      <c r="K11" s="22">
        <f t="shared" si="2"/>
        <v>0.2505238170455083</v>
      </c>
      <c r="L11" s="23">
        <f t="shared" si="3"/>
        <v>0.32941289029926207</v>
      </c>
      <c r="M11" s="4"/>
      <c r="N11" t="s">
        <v>255</v>
      </c>
      <c r="O11" s="5">
        <v>1.4798277995925153</v>
      </c>
      <c r="P11" s="71">
        <v>0.30122451829358343</v>
      </c>
    </row>
    <row r="12" spans="1:16" x14ac:dyDescent="0.25">
      <c r="A12" s="17"/>
      <c r="B12" s="55">
        <v>6</v>
      </c>
      <c r="C12" s="19" t="s">
        <v>254</v>
      </c>
      <c r="D12" s="20">
        <v>25.784125</v>
      </c>
      <c r="E12" s="21">
        <v>24.353405000000002</v>
      </c>
      <c r="F12" s="21">
        <f t="shared" si="0"/>
        <v>6.7804695894141007</v>
      </c>
      <c r="G12" s="21">
        <v>3.9189016194141004</v>
      </c>
      <c r="H12" s="21">
        <v>1.4340366200000001</v>
      </c>
      <c r="I12" s="21">
        <v>1.42753135</v>
      </c>
      <c r="J12" s="22">
        <f t="shared" si="1"/>
        <v>0.16091801616300061</v>
      </c>
      <c r="K12" s="22">
        <f t="shared" si="2"/>
        <v>0.21980245634703238</v>
      </c>
      <c r="L12" s="23">
        <f t="shared" si="3"/>
        <v>0.27841977700506765</v>
      </c>
      <c r="M12" s="4"/>
      <c r="N12" t="s">
        <v>257</v>
      </c>
      <c r="O12" s="5">
        <v>5.4351128316677482</v>
      </c>
      <c r="P12" s="71">
        <v>0.28915717841163535</v>
      </c>
    </row>
    <row r="13" spans="1:16" x14ac:dyDescent="0.25">
      <c r="A13" s="17"/>
      <c r="B13" s="55">
        <v>7</v>
      </c>
      <c r="C13" s="19" t="s">
        <v>255</v>
      </c>
      <c r="D13" s="20">
        <v>4.4804460000000006</v>
      </c>
      <c r="E13" s="21">
        <v>4.9127070000000002</v>
      </c>
      <c r="F13" s="21">
        <f t="shared" si="0"/>
        <v>1.4798277995925153</v>
      </c>
      <c r="G13" s="21">
        <v>0.83461110959251528</v>
      </c>
      <c r="H13" s="21">
        <v>0.28531202</v>
      </c>
      <c r="I13" s="21">
        <v>0.35990466999999998</v>
      </c>
      <c r="J13" s="22">
        <f t="shared" si="1"/>
        <v>0.1698882326164608</v>
      </c>
      <c r="K13" s="22">
        <f t="shared" si="2"/>
        <v>0.22796456812761587</v>
      </c>
      <c r="L13" s="23">
        <f t="shared" si="3"/>
        <v>0.30122451829358343</v>
      </c>
      <c r="M13" s="4"/>
      <c r="N13" t="s">
        <v>250</v>
      </c>
      <c r="O13" s="5">
        <v>4.5961541089445737</v>
      </c>
      <c r="P13" s="71">
        <v>0.28578629628184188</v>
      </c>
    </row>
    <row r="14" spans="1:16" x14ac:dyDescent="0.25">
      <c r="A14" s="17"/>
      <c r="B14" s="55">
        <v>8</v>
      </c>
      <c r="C14" s="19" t="s">
        <v>256</v>
      </c>
      <c r="D14" s="20">
        <v>16.288755999999999</v>
      </c>
      <c r="E14" s="21">
        <v>21.177067000000001</v>
      </c>
      <c r="F14" s="21">
        <f t="shared" si="0"/>
        <v>5.0334896277679473</v>
      </c>
      <c r="G14" s="21">
        <v>2.6610060377679474</v>
      </c>
      <c r="H14" s="21">
        <v>1.2844375600000002</v>
      </c>
      <c r="I14" s="21">
        <v>1.0880460299999999</v>
      </c>
      <c r="J14" s="22">
        <f t="shared" si="1"/>
        <v>0.12565507951445529</v>
      </c>
      <c r="K14" s="22">
        <f t="shared" si="2"/>
        <v>0.186307367199053</v>
      </c>
      <c r="L14" s="23">
        <f t="shared" si="3"/>
        <v>0.23768587159723048</v>
      </c>
      <c r="M14" s="4"/>
      <c r="N14" t="s">
        <v>268</v>
      </c>
      <c r="O14" s="5">
        <v>4.0222459464452971</v>
      </c>
      <c r="P14" s="71">
        <v>0.28448159027546188</v>
      </c>
    </row>
    <row r="15" spans="1:16" x14ac:dyDescent="0.25">
      <c r="A15" s="17"/>
      <c r="B15" s="55">
        <v>9</v>
      </c>
      <c r="C15" s="19" t="s">
        <v>257</v>
      </c>
      <c r="D15" s="20">
        <v>14.843126999999999</v>
      </c>
      <c r="E15" s="21">
        <v>18.796395999999998</v>
      </c>
      <c r="F15" s="21">
        <f t="shared" si="0"/>
        <v>5.4351128316677482</v>
      </c>
      <c r="G15" s="21">
        <v>2.8269621216677479</v>
      </c>
      <c r="H15" s="21">
        <v>1.3839804</v>
      </c>
      <c r="I15" s="21">
        <v>1.2241703100000001</v>
      </c>
      <c r="J15" s="22">
        <f t="shared" si="1"/>
        <v>0.15039915745910801</v>
      </c>
      <c r="K15" s="22">
        <f t="shared" si="2"/>
        <v>0.2240292512281476</v>
      </c>
      <c r="L15" s="23">
        <f t="shared" si="3"/>
        <v>0.28915717841163535</v>
      </c>
      <c r="M15" s="4"/>
      <c r="N15" t="s">
        <v>254</v>
      </c>
      <c r="O15" s="5">
        <v>6.7804695894141007</v>
      </c>
      <c r="P15" s="71">
        <v>0.27841977700506765</v>
      </c>
    </row>
    <row r="16" spans="1:16" x14ac:dyDescent="0.25">
      <c r="A16" s="17"/>
      <c r="B16" s="55">
        <v>10</v>
      </c>
      <c r="C16" s="19" t="s">
        <v>258</v>
      </c>
      <c r="D16" s="20">
        <v>11.480841999999999</v>
      </c>
      <c r="E16" s="21">
        <v>15.164619</v>
      </c>
      <c r="F16" s="21">
        <f t="shared" si="0"/>
        <v>3.6469569765267837</v>
      </c>
      <c r="G16" s="21">
        <v>2.0280210765267839</v>
      </c>
      <c r="H16" s="21">
        <v>0.89517742</v>
      </c>
      <c r="I16" s="21">
        <v>0.72375847999999998</v>
      </c>
      <c r="J16" s="22">
        <f t="shared" si="1"/>
        <v>0.13373373089866511</v>
      </c>
      <c r="K16" s="22">
        <f t="shared" si="2"/>
        <v>0.1927643877189914</v>
      </c>
      <c r="L16" s="23">
        <f t="shared" si="3"/>
        <v>0.24049117069982331</v>
      </c>
      <c r="M16" s="4"/>
      <c r="N16" t="s">
        <v>261</v>
      </c>
      <c r="O16" s="5">
        <v>3.8181287915088742</v>
      </c>
      <c r="P16" s="71">
        <v>0.26899864170194121</v>
      </c>
    </row>
    <row r="17" spans="1:16" x14ac:dyDescent="0.25">
      <c r="A17" s="17"/>
      <c r="B17" s="55">
        <v>11</v>
      </c>
      <c r="C17" s="19" t="s">
        <v>259</v>
      </c>
      <c r="D17" s="20">
        <v>5.2704190000000004</v>
      </c>
      <c r="E17" s="21">
        <v>5.6553980000000008</v>
      </c>
      <c r="F17" s="21">
        <f t="shared" si="0"/>
        <v>1.4937704124908486</v>
      </c>
      <c r="G17" s="21">
        <v>0.81548916249084868</v>
      </c>
      <c r="H17" s="21">
        <v>0.32916279999999998</v>
      </c>
      <c r="I17" s="21">
        <v>0.34911845000000002</v>
      </c>
      <c r="J17" s="22">
        <f t="shared" si="1"/>
        <v>0.14419659986633099</v>
      </c>
      <c r="K17" s="22">
        <f t="shared" si="2"/>
        <v>0.20239989519585511</v>
      </c>
      <c r="L17" s="23">
        <f t="shared" si="3"/>
        <v>0.26413179275638043</v>
      </c>
      <c r="M17" s="4"/>
      <c r="N17" t="s">
        <v>260</v>
      </c>
      <c r="O17" s="5">
        <v>4.0671860633946055</v>
      </c>
      <c r="P17" s="71">
        <v>0.26794093179984013</v>
      </c>
    </row>
    <row r="18" spans="1:16" x14ac:dyDescent="0.25">
      <c r="A18" s="17"/>
      <c r="B18" s="55">
        <v>12</v>
      </c>
      <c r="C18" s="19" t="s">
        <v>260</v>
      </c>
      <c r="D18" s="20">
        <v>11.235141</v>
      </c>
      <c r="E18" s="21">
        <v>15.179412999999997</v>
      </c>
      <c r="F18" s="21">
        <f t="shared" si="0"/>
        <v>4.0671860633946055</v>
      </c>
      <c r="G18" s="21">
        <v>2.2236438533946057</v>
      </c>
      <c r="H18" s="21">
        <v>0.96637404000000005</v>
      </c>
      <c r="I18" s="21">
        <v>0.87716816999999991</v>
      </c>
      <c r="J18" s="22">
        <f t="shared" si="1"/>
        <v>0.1464907670273288</v>
      </c>
      <c r="K18" s="22">
        <f t="shared" si="2"/>
        <v>0.21015423280166409</v>
      </c>
      <c r="L18" s="23">
        <f t="shared" si="3"/>
        <v>0.26794093179984013</v>
      </c>
      <c r="M18" s="4"/>
      <c r="N18" t="s">
        <v>259</v>
      </c>
      <c r="O18" s="5">
        <v>1.4937704124908486</v>
      </c>
      <c r="P18" s="71">
        <v>0.26413179275638043</v>
      </c>
    </row>
    <row r="19" spans="1:16" x14ac:dyDescent="0.25">
      <c r="A19" s="17"/>
      <c r="B19" s="55">
        <v>13</v>
      </c>
      <c r="C19" s="19" t="s">
        <v>261</v>
      </c>
      <c r="D19" s="20">
        <v>14.928038999999998</v>
      </c>
      <c r="E19" s="21">
        <v>14.193859000000003</v>
      </c>
      <c r="F19" s="21">
        <f t="shared" si="0"/>
        <v>3.8181287915088742</v>
      </c>
      <c r="G19" s="21">
        <v>2.1910571715088736</v>
      </c>
      <c r="H19" s="21">
        <v>0.7536745600000001</v>
      </c>
      <c r="I19" s="21">
        <v>0.87339706000000006</v>
      </c>
      <c r="J19" s="22">
        <f t="shared" si="1"/>
        <v>0.15436655891177115</v>
      </c>
      <c r="K19" s="22">
        <f t="shared" si="2"/>
        <v>0.20746519544183673</v>
      </c>
      <c r="L19" s="23">
        <f t="shared" si="3"/>
        <v>0.26899864170194121</v>
      </c>
      <c r="M19" s="4"/>
      <c r="N19" t="s">
        <v>263</v>
      </c>
      <c r="O19" s="5">
        <v>15.606067439541569</v>
      </c>
      <c r="P19" s="71">
        <v>0.26181980958674717</v>
      </c>
    </row>
    <row r="20" spans="1:16" x14ac:dyDescent="0.25">
      <c r="A20" s="17"/>
      <c r="B20" s="55">
        <v>14</v>
      </c>
      <c r="C20" s="19" t="s">
        <v>262</v>
      </c>
      <c r="D20" s="20">
        <v>6.1988120000000002</v>
      </c>
      <c r="E20" s="21">
        <v>6.136539</v>
      </c>
      <c r="F20" s="21">
        <f t="shared" si="0"/>
        <v>1.4521097862513668</v>
      </c>
      <c r="G20" s="21">
        <v>0.82605939625136671</v>
      </c>
      <c r="H20" s="21">
        <v>0.27452965000000007</v>
      </c>
      <c r="I20" s="21">
        <v>0.35152074</v>
      </c>
      <c r="J20" s="22">
        <f t="shared" si="1"/>
        <v>0.13461323984926465</v>
      </c>
      <c r="K20" s="22">
        <f t="shared" si="2"/>
        <v>0.17935012655364316</v>
      </c>
      <c r="L20" s="23">
        <f t="shared" si="3"/>
        <v>0.23663335085972187</v>
      </c>
      <c r="M20" s="4"/>
      <c r="N20" t="s">
        <v>252</v>
      </c>
      <c r="O20" s="5">
        <v>2.7313201124245436</v>
      </c>
      <c r="P20" s="71">
        <v>0.2598338696919425</v>
      </c>
    </row>
    <row r="21" spans="1:16" x14ac:dyDescent="0.25">
      <c r="A21" s="17"/>
      <c r="B21" s="55">
        <v>15</v>
      </c>
      <c r="C21" s="19" t="s">
        <v>263</v>
      </c>
      <c r="D21" s="20">
        <v>72.868684999999985</v>
      </c>
      <c r="E21" s="21">
        <v>59.606137000000011</v>
      </c>
      <c r="F21" s="21">
        <f t="shared" si="0"/>
        <v>15.606067439541569</v>
      </c>
      <c r="G21" s="21">
        <v>8.8962844695415697</v>
      </c>
      <c r="H21" s="21">
        <v>3.0667689300000003</v>
      </c>
      <c r="I21" s="21">
        <v>3.6430140399999997</v>
      </c>
      <c r="J21" s="22">
        <f t="shared" si="1"/>
        <v>0.14925114958450617</v>
      </c>
      <c r="K21" s="22">
        <f t="shared" si="2"/>
        <v>0.20070170626124567</v>
      </c>
      <c r="L21" s="23">
        <f t="shared" si="3"/>
        <v>0.26181980958674717</v>
      </c>
      <c r="M21" s="4"/>
      <c r="N21" t="s">
        <v>251</v>
      </c>
      <c r="O21" s="5">
        <v>5.1906473807579232</v>
      </c>
      <c r="P21" s="71">
        <v>0.25958603845134598</v>
      </c>
    </row>
    <row r="22" spans="1:16" x14ac:dyDescent="0.25">
      <c r="A22" s="17"/>
      <c r="B22" s="55">
        <v>16</v>
      </c>
      <c r="C22" s="19" t="s">
        <v>264</v>
      </c>
      <c r="D22" s="20">
        <v>7.9487690000000004</v>
      </c>
      <c r="E22" s="21">
        <v>13.251032</v>
      </c>
      <c r="F22" s="21">
        <f t="shared" si="0"/>
        <v>2.7369535113217798</v>
      </c>
      <c r="G22" s="21">
        <v>1.3171908113217796</v>
      </c>
      <c r="H22" s="21">
        <v>0.71023962000000007</v>
      </c>
      <c r="I22" s="21">
        <v>0.70952307999999997</v>
      </c>
      <c r="J22" s="22">
        <f t="shared" si="1"/>
        <v>9.9402885097687452E-2</v>
      </c>
      <c r="K22" s="22">
        <f t="shared" si="2"/>
        <v>0.15300170064654434</v>
      </c>
      <c r="L22" s="23">
        <f t="shared" si="3"/>
        <v>0.20654644191650731</v>
      </c>
      <c r="M22" s="4"/>
      <c r="N22" t="s">
        <v>269</v>
      </c>
      <c r="O22" s="5">
        <v>4.8559003517208437</v>
      </c>
      <c r="P22" s="71">
        <v>0.25785252188344332</v>
      </c>
    </row>
    <row r="23" spans="1:16" x14ac:dyDescent="0.25">
      <c r="A23" s="17"/>
      <c r="B23" s="55">
        <v>17</v>
      </c>
      <c r="C23" s="19" t="s">
        <v>265</v>
      </c>
      <c r="D23" s="20">
        <v>0</v>
      </c>
      <c r="E23" s="21">
        <v>1.26064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272</v>
      </c>
      <c r="O23" s="5">
        <v>1.3267297623162937</v>
      </c>
      <c r="P23" s="71">
        <v>0.25731165339757289</v>
      </c>
    </row>
    <row r="24" spans="1:16" x14ac:dyDescent="0.25">
      <c r="A24" s="17"/>
      <c r="B24" s="55">
        <v>18</v>
      </c>
      <c r="C24" s="19" t="s">
        <v>266</v>
      </c>
      <c r="D24" s="20">
        <v>2.1328689999999999</v>
      </c>
      <c r="E24" s="21">
        <v>3.4345699999999995</v>
      </c>
      <c r="F24" s="21">
        <f t="shared" si="0"/>
        <v>1.2385907940768499</v>
      </c>
      <c r="G24" s="21">
        <v>0.60997739407685003</v>
      </c>
      <c r="H24" s="21">
        <v>0.30707085000000001</v>
      </c>
      <c r="I24" s="21">
        <v>0.32154254999999998</v>
      </c>
      <c r="J24" s="22">
        <f t="shared" si="1"/>
        <v>0.17759934841242139</v>
      </c>
      <c r="K24" s="22">
        <f t="shared" si="2"/>
        <v>0.26700525657559759</v>
      </c>
      <c r="L24" s="23">
        <f t="shared" si="3"/>
        <v>0.36062470529843621</v>
      </c>
      <c r="M24" s="4"/>
      <c r="N24" t="s">
        <v>258</v>
      </c>
      <c r="O24" s="5">
        <v>3.6469569765267837</v>
      </c>
      <c r="P24" s="71">
        <v>0.24049117069982331</v>
      </c>
    </row>
    <row r="25" spans="1:16" x14ac:dyDescent="0.25">
      <c r="A25" s="17"/>
      <c r="B25" s="55">
        <v>19</v>
      </c>
      <c r="C25" s="19" t="s">
        <v>267</v>
      </c>
      <c r="D25" s="20">
        <v>6.1951909999999994</v>
      </c>
      <c r="E25" s="21">
        <v>5.3975749999999998</v>
      </c>
      <c r="F25" s="21">
        <f t="shared" si="0"/>
        <v>1.2606889455707442</v>
      </c>
      <c r="G25" s="21">
        <v>0.72287262557074428</v>
      </c>
      <c r="H25" s="21">
        <v>0.22258495000000003</v>
      </c>
      <c r="I25" s="21">
        <v>0.31523136999999996</v>
      </c>
      <c r="J25" s="22">
        <f t="shared" si="1"/>
        <v>0.13392544347614332</v>
      </c>
      <c r="K25" s="22">
        <f t="shared" si="2"/>
        <v>0.17516339755737426</v>
      </c>
      <c r="L25" s="23">
        <f t="shared" si="3"/>
        <v>0.23356580419368778</v>
      </c>
      <c r="M25" s="4"/>
      <c r="N25" t="s">
        <v>256</v>
      </c>
      <c r="O25" s="5">
        <v>5.0334896277679473</v>
      </c>
      <c r="P25" s="71">
        <v>0.23768587159723048</v>
      </c>
    </row>
    <row r="26" spans="1:16" x14ac:dyDescent="0.25">
      <c r="A26" s="17"/>
      <c r="B26" s="55">
        <v>20</v>
      </c>
      <c r="C26" s="19" t="s">
        <v>268</v>
      </c>
      <c r="D26" s="20">
        <v>11.983048999999999</v>
      </c>
      <c r="E26" s="21">
        <v>14.138861999999998</v>
      </c>
      <c r="F26" s="21">
        <f t="shared" si="0"/>
        <v>4.0222459464452971</v>
      </c>
      <c r="G26" s="21">
        <v>2.0211665064452973</v>
      </c>
      <c r="H26" s="21">
        <v>0.90010961000000012</v>
      </c>
      <c r="I26" s="21">
        <v>1.1009698299999999</v>
      </c>
      <c r="J26" s="22">
        <f t="shared" si="1"/>
        <v>0.14295114461441788</v>
      </c>
      <c r="K26" s="22">
        <f t="shared" si="2"/>
        <v>0.20661324203074463</v>
      </c>
      <c r="L26" s="23">
        <f t="shared" si="3"/>
        <v>0.28448159027546188</v>
      </c>
      <c r="M26" s="4"/>
      <c r="N26" t="s">
        <v>262</v>
      </c>
      <c r="O26" s="5">
        <v>1.4521097862513668</v>
      </c>
      <c r="P26" s="71">
        <v>0.23663335085972187</v>
      </c>
    </row>
    <row r="27" spans="1:16" x14ac:dyDescent="0.25">
      <c r="A27" s="17"/>
      <c r="B27" s="55">
        <v>21</v>
      </c>
      <c r="C27" s="19" t="s">
        <v>269</v>
      </c>
      <c r="D27" s="20">
        <v>13.050621000000001</v>
      </c>
      <c r="E27" s="21">
        <v>18.832084000000002</v>
      </c>
      <c r="F27" s="21">
        <f t="shared" si="0"/>
        <v>4.8559003517208437</v>
      </c>
      <c r="G27" s="21">
        <v>2.5809222617208434</v>
      </c>
      <c r="H27" s="21">
        <v>1.0563097300000002</v>
      </c>
      <c r="I27" s="21">
        <v>1.2186683600000003</v>
      </c>
      <c r="J27" s="22">
        <f t="shared" si="1"/>
        <v>0.13704921142667179</v>
      </c>
      <c r="K27" s="22">
        <f t="shared" si="2"/>
        <v>0.19314017459357355</v>
      </c>
      <c r="L27" s="23">
        <f t="shared" si="3"/>
        <v>0.25785252188344332</v>
      </c>
      <c r="M27" s="4"/>
      <c r="N27" t="s">
        <v>267</v>
      </c>
      <c r="O27" s="5">
        <v>1.2606889455707442</v>
      </c>
      <c r="P27" s="71">
        <v>0.23356580419368778</v>
      </c>
    </row>
    <row r="28" spans="1:16" x14ac:dyDescent="0.25">
      <c r="A28" s="17"/>
      <c r="B28" s="55">
        <v>22</v>
      </c>
      <c r="C28" s="19" t="s">
        <v>270</v>
      </c>
      <c r="D28" s="20">
        <v>4.4291309999999999</v>
      </c>
      <c r="E28" s="21">
        <v>6.845816000000001</v>
      </c>
      <c r="F28" s="21">
        <f t="shared" si="0"/>
        <v>1.1928517990188778</v>
      </c>
      <c r="G28" s="21">
        <v>0.59401941901887767</v>
      </c>
      <c r="H28" s="21">
        <v>0.31658134000000004</v>
      </c>
      <c r="I28" s="21">
        <v>0.28225104000000001</v>
      </c>
      <c r="J28" s="22">
        <f t="shared" si="1"/>
        <v>8.677116344039594E-2</v>
      </c>
      <c r="K28" s="22">
        <f t="shared" si="2"/>
        <v>0.13301566373079229</v>
      </c>
      <c r="L28" s="23">
        <f t="shared" si="3"/>
        <v>0.17424537834772036</v>
      </c>
      <c r="M28" s="4"/>
      <c r="N28" t="s">
        <v>264</v>
      </c>
      <c r="O28" s="5">
        <v>2.7369535113217798</v>
      </c>
      <c r="P28" s="71">
        <v>0.20654644191650731</v>
      </c>
    </row>
    <row r="29" spans="1:16" x14ac:dyDescent="0.25">
      <c r="A29" s="17"/>
      <c r="B29" s="55">
        <v>23</v>
      </c>
      <c r="C29" s="19" t="s">
        <v>271</v>
      </c>
      <c r="D29" s="20">
        <v>4.5435749999999997</v>
      </c>
      <c r="E29" s="21">
        <v>4.781073000000001</v>
      </c>
      <c r="F29" s="21">
        <f t="shared" si="0"/>
        <v>1.4462669663487919</v>
      </c>
      <c r="G29" s="21">
        <v>0.76110431634879205</v>
      </c>
      <c r="H29" s="21">
        <v>0.32479127999999996</v>
      </c>
      <c r="I29" s="21">
        <v>0.36037136999999991</v>
      </c>
      <c r="J29" s="22">
        <f t="shared" si="1"/>
        <v>0.1591911096837032</v>
      </c>
      <c r="K29" s="22">
        <f t="shared" si="2"/>
        <v>0.22712382687919463</v>
      </c>
      <c r="L29" s="23">
        <f t="shared" si="3"/>
        <v>0.30249840702051434</v>
      </c>
      <c r="M29" s="4"/>
      <c r="N29" t="s">
        <v>273</v>
      </c>
      <c r="O29" s="5">
        <v>1.6330466095172862</v>
      </c>
      <c r="P29" s="71">
        <v>0.20032927765229205</v>
      </c>
    </row>
    <row r="30" spans="1:16" x14ac:dyDescent="0.25">
      <c r="A30" s="17"/>
      <c r="B30" s="55">
        <v>24</v>
      </c>
      <c r="C30" s="19" t="s">
        <v>272</v>
      </c>
      <c r="D30" s="20">
        <v>6.1129300000000004</v>
      </c>
      <c r="E30" s="21">
        <v>5.1561200000000005</v>
      </c>
      <c r="F30" s="21">
        <f t="shared" si="0"/>
        <v>1.3267297623162937</v>
      </c>
      <c r="G30" s="21">
        <v>0.73900015231629368</v>
      </c>
      <c r="H30" s="21">
        <v>0.28337984999999999</v>
      </c>
      <c r="I30" s="21">
        <v>0.30434976000000002</v>
      </c>
      <c r="J30" s="22">
        <f t="shared" si="1"/>
        <v>0.14332485518496343</v>
      </c>
      <c r="K30" s="22">
        <f t="shared" si="2"/>
        <v>0.1982847572043113</v>
      </c>
      <c r="L30" s="23">
        <f t="shared" si="3"/>
        <v>0.25731165339757289</v>
      </c>
      <c r="M30" s="4"/>
      <c r="N30" t="s">
        <v>270</v>
      </c>
      <c r="O30" s="5">
        <v>1.1928517990188778</v>
      </c>
      <c r="P30" s="71">
        <v>0.17424537834772036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5.2114530000000006</v>
      </c>
      <c r="E31" s="28">
        <v>8.1518119999999996</v>
      </c>
      <c r="F31" s="28">
        <f t="shared" si="0"/>
        <v>1.6330466095172862</v>
      </c>
      <c r="G31" s="28">
        <v>0.89200666951728635</v>
      </c>
      <c r="H31" s="28">
        <v>0.31137357999999998</v>
      </c>
      <c r="I31" s="28">
        <v>0.42966635999999997</v>
      </c>
      <c r="J31" s="29">
        <f t="shared" si="1"/>
        <v>0.10942434265133769</v>
      </c>
      <c r="K31" s="29">
        <f t="shared" si="2"/>
        <v>0.14762119753464462</v>
      </c>
      <c r="L31" s="30">
        <f t="shared" si="3"/>
        <v>0.20032927765229205</v>
      </c>
      <c r="M31" s="4"/>
      <c r="N31" t="s">
        <v>265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0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42578125" customWidth="1"/>
    <col min="6" max="6" width="13.5703125" customWidth="1"/>
    <col min="7" max="9" width="0" hidden="1" customWidth="1"/>
  </cols>
  <sheetData>
    <row r="1" spans="1:13" ht="15.75" x14ac:dyDescent="0.25">
      <c r="A1" s="50">
        <v>98</v>
      </c>
      <c r="B1" s="49" t="s">
        <v>1556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1559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338.84630900000002</v>
      </c>
      <c r="E6" s="14">
        <v>339.82921600000003</v>
      </c>
      <c r="F6" s="14">
        <v>89.667161283409882</v>
      </c>
      <c r="G6" s="14">
        <v>49.052819803409875</v>
      </c>
      <c r="H6" s="14">
        <v>20.023388570000002</v>
      </c>
      <c r="I6" s="14">
        <v>20.590952909999995</v>
      </c>
      <c r="J6" s="15">
        <v>0.14434550501805551</v>
      </c>
      <c r="K6" s="15">
        <v>0.20326742116666591</v>
      </c>
      <c r="L6" s="16">
        <v>0.26385948312169216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336.03376400000002</v>
      </c>
      <c r="E7" s="38">
        <f ca="1">SUM(E8:OFFSET(E6,MATCH("PROYECTOS",$A$8:$A$50,0),0))</f>
        <v>336.03376399999991</v>
      </c>
      <c r="F7" s="38">
        <f ca="1">SUM(F8:OFFSET(F6,MATCH("PROYECTOS",$A$8:$A$50,0),0))</f>
        <v>89.027965986220494</v>
      </c>
      <c r="G7" s="38">
        <f ca="1">SUM(G8:OFFSET(G6,MATCH("PROYECTOS",$A$8:$A$50,0),0))</f>
        <v>48.812554746220485</v>
      </c>
      <c r="H7" s="38">
        <f ca="1">SUM(H8:OFFSET(H6,MATCH("PROYECTOS",$A$8:$A$50,0),0))</f>
        <v>19.8329971</v>
      </c>
      <c r="I7" s="38">
        <f ca="1">SUM(I8:OFFSET(I6,MATCH("PROYECTOS",$A$8:$A$50,0),0))</f>
        <v>20.382414140000002</v>
      </c>
      <c r="J7" s="39">
        <f ca="1">IFERROR(G7/E7,0)</f>
        <v>0.1452608635667352</v>
      </c>
      <c r="K7" s="39">
        <f ca="1">IFERROR(SUM(G7,H7)/E7,0)</f>
        <v>0.2042817097576555</v>
      </c>
      <c r="L7" s="40">
        <f ca="1">IFERROR(SUM(G7,H7,I7)/E7,0)</f>
        <v>0.26493756141189584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25.791495000000012</v>
      </c>
      <c r="E8" s="21">
        <v>27.871004999999997</v>
      </c>
      <c r="F8" s="21">
        <f t="shared" ref="F8:F10" si="0">SUM(G8,H8,I8)</f>
        <v>7.6889873486867035</v>
      </c>
      <c r="G8" s="21">
        <v>4.4770282786867028</v>
      </c>
      <c r="H8" s="21">
        <v>1.5173667200000001</v>
      </c>
      <c r="I8" s="21">
        <v>1.6945923500000002</v>
      </c>
      <c r="J8" s="22">
        <f t="shared" ref="J8:J11" si="1">IFERROR(G8/E8,0)</f>
        <v>0.16063390174436493</v>
      </c>
      <c r="K8" s="22">
        <f t="shared" ref="K8:K11" si="2">IFERROR(SUM(G8,H8)/E8,0)</f>
        <v>0.21507638489127692</v>
      </c>
      <c r="L8" s="23">
        <f t="shared" ref="L8:L11" si="3">IFERROR(SUM(G8,H8,I8)/E8,0)</f>
        <v>0.27587764950301236</v>
      </c>
      <c r="M8" s="4"/>
    </row>
    <row r="9" spans="1:13" ht="63.75" x14ac:dyDescent="0.25">
      <c r="A9" s="17"/>
      <c r="B9" s="19">
        <v>3000314</v>
      </c>
      <c r="C9" s="19" t="s">
        <v>1561</v>
      </c>
      <c r="D9" s="20">
        <v>85.195771999999991</v>
      </c>
      <c r="E9" s="21">
        <v>107.31025900000002</v>
      </c>
      <c r="F9" s="21">
        <f t="shared" si="0"/>
        <v>26.699482363488801</v>
      </c>
      <c r="G9" s="21">
        <v>14.380511463488801</v>
      </c>
      <c r="H9" s="21">
        <v>7.1769704600000006</v>
      </c>
      <c r="I9" s="21">
        <v>5.1420004399999995</v>
      </c>
      <c r="J9" s="22">
        <f t="shared" si="1"/>
        <v>0.13400872943088135</v>
      </c>
      <c r="K9" s="22">
        <f t="shared" si="2"/>
        <v>0.2008892917077835</v>
      </c>
      <c r="L9" s="23">
        <f t="shared" si="3"/>
        <v>0.24880642924819329</v>
      </c>
      <c r="M9" s="4"/>
    </row>
    <row r="10" spans="1:13" ht="63.75" x14ac:dyDescent="0.25">
      <c r="A10" s="17"/>
      <c r="B10" s="19">
        <v>3000584</v>
      </c>
      <c r="C10" s="19" t="s">
        <v>1562</v>
      </c>
      <c r="D10" s="20">
        <v>225.04649700000004</v>
      </c>
      <c r="E10" s="21">
        <v>200.85249999999994</v>
      </c>
      <c r="F10" s="21">
        <f t="shared" si="0"/>
        <v>54.639496274044987</v>
      </c>
      <c r="G10" s="21">
        <v>29.955015004044981</v>
      </c>
      <c r="H10" s="21">
        <v>11.13865992</v>
      </c>
      <c r="I10" s="21">
        <v>13.545821350000001</v>
      </c>
      <c r="J10" s="22">
        <f t="shared" si="1"/>
        <v>0.149139368462155</v>
      </c>
      <c r="K10" s="22">
        <f t="shared" si="2"/>
        <v>0.20459628296409055</v>
      </c>
      <c r="L10" s="23">
        <f t="shared" si="3"/>
        <v>0.27203791973734459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2.8125450000000001</v>
      </c>
      <c r="E11" s="45">
        <f t="shared" ref="E11:I11" ca="1" si="4">OFFSET(E11,-MATCH("PROYECTOS",$A$8:$A$50,0)-1,0)-(OFFSET(E11,-MATCH("PROYECTOS",$A$8:$A$50,0),0))</f>
        <v>3.7954520000001253</v>
      </c>
      <c r="F11" s="45">
        <f t="shared" ca="1" si="4"/>
        <v>0.63919529718938861</v>
      </c>
      <c r="G11" s="45">
        <f t="shared" ca="1" si="4"/>
        <v>0.24026505718939006</v>
      </c>
      <c r="H11" s="45">
        <f t="shared" ca="1" si="4"/>
        <v>0.19039147000000156</v>
      </c>
      <c r="I11" s="45">
        <f t="shared" ca="1" si="4"/>
        <v>0.20853876999999343</v>
      </c>
      <c r="J11" s="46">
        <f t="shared" ca="1" si="1"/>
        <v>6.3303410816256442E-2</v>
      </c>
      <c r="K11" s="46">
        <f t="shared" ca="1" si="2"/>
        <v>0.11346646649447217</v>
      </c>
      <c r="L11" s="47">
        <f t="shared" ca="1" si="3"/>
        <v>0.16841084993022279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1571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0.27587764950301236</v>
      </c>
    </row>
    <row r="18" spans="1:4" ht="63.75" x14ac:dyDescent="0.25">
      <c r="A18" s="17"/>
      <c r="B18" s="19">
        <v>3000314</v>
      </c>
      <c r="C18" s="19" t="s">
        <v>1561</v>
      </c>
      <c r="D18" s="23">
        <v>0.24880642924819329</v>
      </c>
    </row>
    <row r="19" spans="1:4" ht="64.5" thickBot="1" x14ac:dyDescent="0.3">
      <c r="A19" s="24"/>
      <c r="B19" s="26">
        <v>3000584</v>
      </c>
      <c r="C19" s="26" t="s">
        <v>1562</v>
      </c>
      <c r="D19" s="30">
        <v>0.27203791973734459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I9" sqref="I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98</v>
      </c>
      <c r="B1" s="49" t="s">
        <v>1556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1560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338.84630900000002</v>
      </c>
      <c r="I6" s="14">
        <v>339.82921600000003</v>
      </c>
      <c r="J6" s="14">
        <v>89.667161283409882</v>
      </c>
      <c r="K6" s="14">
        <v>49.052819803409875</v>
      </c>
      <c r="L6" s="14">
        <v>20.023388570000002</v>
      </c>
      <c r="M6" s="14">
        <v>20.590952909999995</v>
      </c>
      <c r="N6" s="15">
        <v>0.14434550501805551</v>
      </c>
      <c r="O6" s="15">
        <v>0.20326742116666591</v>
      </c>
      <c r="P6" s="16">
        <v>0.26385948312169216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SUM(H8:OFFSET(H6,MATCH("PROYECTOS",$A$8:$A$27,0),0))</f>
        <v>336.03376400000002</v>
      </c>
      <c r="I7" s="37">
        <f ca="1">SUM(I8:OFFSET(I6,MATCH("PROYECTOS",$A$8:$A$27,0),0))</f>
        <v>336.03376400000002</v>
      </c>
      <c r="J7" s="37">
        <f ca="1">SUM(J8:OFFSET(J6,MATCH("PROYECTOS",$A$8:$A$27,0),0))</f>
        <v>89.02796598622048</v>
      </c>
      <c r="K7" s="38">
        <f ca="1">SUM(K8:OFFSET(K6,MATCH("PROYECTOS",$A$8:$A$27,0),0))</f>
        <v>48.812554746220485</v>
      </c>
      <c r="L7" s="38">
        <f ca="1">SUM(L8:OFFSET(L6,MATCH("PROYECTOS",$A$8:$A$27,0),0))</f>
        <v>19.832997099999996</v>
      </c>
      <c r="M7" s="38">
        <f ca="1">SUM(M8:OFFSET(M6,MATCH("PROYECTOS",$A$8:$A$27,0),0))</f>
        <v>20.382414140000002</v>
      </c>
      <c r="N7" s="39">
        <f ca="1">IFERROR(K7/I7,0)</f>
        <v>0.14526086356673518</v>
      </c>
      <c r="O7" s="39">
        <f ca="1">IFERROR(SUM(K7,L7)/I7,0)</f>
        <v>0.20428170975765542</v>
      </c>
      <c r="P7" s="40">
        <f ca="1">IFERROR(SUM(K7,L7,M7)/I7,0)</f>
        <v>0.26493756141189578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23.178771999999999</v>
      </c>
      <c r="I8" s="21">
        <v>25.358282000000003</v>
      </c>
      <c r="J8" s="21">
        <f t="shared" ref="J8:J17" si="0">SUM(K8,L8,M8)</f>
        <v>7.431348420036386</v>
      </c>
      <c r="K8" s="21">
        <v>4.3938701600363856</v>
      </c>
      <c r="L8" s="21">
        <v>1.4347923199999999</v>
      </c>
      <c r="M8" s="21">
        <v>1.6026859400000004</v>
      </c>
      <c r="N8" s="22">
        <f t="shared" ref="N8:N18" si="1">IFERROR(K8/I8,0)</f>
        <v>0.17327160254927307</v>
      </c>
      <c r="O8" s="22">
        <f t="shared" ref="O8:O18" si="2">IFERROR(SUM(K8,L8)/I8,0)</f>
        <v>0.22985241981441742</v>
      </c>
      <c r="P8" s="23">
        <f t="shared" ref="P8:P18" si="3">IFERROR(SUM(K8,L8,M8)/I8,0)</f>
        <v>0.29305409648951714</v>
      </c>
      <c r="Q8" s="70">
        <v>0</v>
      </c>
      <c r="R8" s="21">
        <v>0</v>
      </c>
      <c r="S8" s="23">
        <f>IFERROR(R8/Q8,0)</f>
        <v>0</v>
      </c>
    </row>
    <row r="9" spans="1:19" ht="63.75" x14ac:dyDescent="0.25">
      <c r="A9" s="17"/>
      <c r="B9" s="19">
        <v>5002894</v>
      </c>
      <c r="C9" s="19" t="s">
        <v>1563</v>
      </c>
      <c r="D9" s="68">
        <v>3000314</v>
      </c>
      <c r="E9" s="19" t="s">
        <v>1561</v>
      </c>
      <c r="F9" s="69">
        <v>56</v>
      </c>
      <c r="G9" s="19" t="s">
        <v>419</v>
      </c>
      <c r="H9" s="20">
        <v>3.800961</v>
      </c>
      <c r="I9" s="21">
        <v>0.13630100000000001</v>
      </c>
      <c r="J9" s="21">
        <f t="shared" si="0"/>
        <v>4.6628529479390682E-2</v>
      </c>
      <c r="K9" s="21">
        <v>4.7249999479390681E-2</v>
      </c>
      <c r="L9" s="21">
        <v>-7.1469999999999992E-5</v>
      </c>
      <c r="M9" s="21">
        <v>-5.5000000000000003E-4</v>
      </c>
      <c r="N9" s="22">
        <f t="shared" si="1"/>
        <v>0.34665922832107376</v>
      </c>
      <c r="O9" s="22">
        <f t="shared" si="2"/>
        <v>0.34613487413438404</v>
      </c>
      <c r="P9" s="23">
        <f t="shared" si="3"/>
        <v>0.34209968730523388</v>
      </c>
      <c r="Q9" s="70">
        <v>0</v>
      </c>
      <c r="R9" s="21">
        <v>0</v>
      </c>
      <c r="S9" s="23">
        <f t="shared" ref="S9:S17" si="4">IFERROR(R9/Q9,0)</f>
        <v>0</v>
      </c>
    </row>
    <row r="10" spans="1:19" ht="63.75" x14ac:dyDescent="0.25">
      <c r="A10" s="17"/>
      <c r="B10" s="19">
        <v>5002955</v>
      </c>
      <c r="C10" s="19" t="s">
        <v>1564</v>
      </c>
      <c r="D10" s="68">
        <v>3000314</v>
      </c>
      <c r="E10" s="19" t="s">
        <v>1561</v>
      </c>
      <c r="F10" s="69">
        <v>56</v>
      </c>
      <c r="G10" s="19" t="s">
        <v>419</v>
      </c>
      <c r="H10" s="20">
        <v>34.421984999999999</v>
      </c>
      <c r="I10" s="21">
        <v>86.232063000000011</v>
      </c>
      <c r="J10" s="21">
        <f t="shared" si="0"/>
        <v>21.144806810290032</v>
      </c>
      <c r="K10" s="21">
        <v>10.74544385029003</v>
      </c>
      <c r="L10" s="21">
        <v>6.8069224799999999</v>
      </c>
      <c r="M10" s="21">
        <v>3.59244048</v>
      </c>
      <c r="N10" s="22">
        <f t="shared" si="1"/>
        <v>0.12461077094131483</v>
      </c>
      <c r="O10" s="22">
        <f t="shared" si="2"/>
        <v>0.20354802749285991</v>
      </c>
      <c r="P10" s="23">
        <f t="shared" si="3"/>
        <v>0.24520817518061733</v>
      </c>
      <c r="Q10" s="70">
        <v>53811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5003032</v>
      </c>
      <c r="C11" s="19" t="s">
        <v>513</v>
      </c>
      <c r="D11" s="68">
        <v>3000001</v>
      </c>
      <c r="E11" s="19" t="s">
        <v>275</v>
      </c>
      <c r="F11" s="69">
        <v>60</v>
      </c>
      <c r="G11" s="19" t="s">
        <v>309</v>
      </c>
      <c r="H11" s="20">
        <v>2.6127230000000008</v>
      </c>
      <c r="I11" s="21">
        <v>2.5127230000000003</v>
      </c>
      <c r="J11" s="21">
        <f t="shared" si="0"/>
        <v>0.25763892865031718</v>
      </c>
      <c r="K11" s="21">
        <v>8.3158118650317192E-2</v>
      </c>
      <c r="L11" s="21">
        <v>8.2574400000000006E-2</v>
      </c>
      <c r="M11" s="21">
        <v>9.1906410000000008E-2</v>
      </c>
      <c r="N11" s="22">
        <f t="shared" si="1"/>
        <v>3.3094821295589362E-2</v>
      </c>
      <c r="O11" s="22">
        <f t="shared" si="2"/>
        <v>6.5957337378738989E-2</v>
      </c>
      <c r="P11" s="23">
        <f t="shared" si="3"/>
        <v>0.10253375666570376</v>
      </c>
      <c r="Q11" s="70">
        <v>0</v>
      </c>
      <c r="R11" s="21">
        <v>0</v>
      </c>
      <c r="S11" s="23">
        <f t="shared" si="4"/>
        <v>0</v>
      </c>
    </row>
    <row r="12" spans="1:19" ht="63.75" x14ac:dyDescent="0.25">
      <c r="A12" s="17"/>
      <c r="B12" s="19">
        <v>5004343</v>
      </c>
      <c r="C12" s="19" t="s">
        <v>1565</v>
      </c>
      <c r="D12" s="68">
        <v>3000314</v>
      </c>
      <c r="E12" s="19" t="s">
        <v>1561</v>
      </c>
      <c r="F12" s="69">
        <v>194</v>
      </c>
      <c r="G12" s="19" t="s">
        <v>1179</v>
      </c>
      <c r="H12" s="20">
        <v>6.7293950000000011</v>
      </c>
      <c r="I12" s="21">
        <v>9.7686429999999973</v>
      </c>
      <c r="J12" s="21">
        <f t="shared" si="0"/>
        <v>1.2686360017253755</v>
      </c>
      <c r="K12" s="21">
        <v>0.89595800172537565</v>
      </c>
      <c r="L12" s="21">
        <v>0.32085799999999998</v>
      </c>
      <c r="M12" s="21">
        <v>5.1820000000000005E-2</v>
      </c>
      <c r="N12" s="22">
        <f t="shared" si="1"/>
        <v>9.1717754628291348E-2</v>
      </c>
      <c r="O12" s="22">
        <f t="shared" si="2"/>
        <v>0.12456346308544348</v>
      </c>
      <c r="P12" s="23">
        <f t="shared" si="3"/>
        <v>0.1298681916951388</v>
      </c>
      <c r="Q12" s="70">
        <v>0</v>
      </c>
      <c r="R12" s="21">
        <v>0</v>
      </c>
      <c r="S12" s="23">
        <f t="shared" si="4"/>
        <v>0</v>
      </c>
    </row>
    <row r="13" spans="1:19" ht="63.75" x14ac:dyDescent="0.25">
      <c r="A13" s="17"/>
      <c r="B13" s="19">
        <v>5004343</v>
      </c>
      <c r="C13" s="19" t="s">
        <v>1565</v>
      </c>
      <c r="D13" s="68">
        <v>3000584</v>
      </c>
      <c r="E13" s="19" t="s">
        <v>1562</v>
      </c>
      <c r="F13" s="69">
        <v>194</v>
      </c>
      <c r="G13" s="19" t="s">
        <v>1179</v>
      </c>
      <c r="H13" s="20">
        <v>4.8662440000000009</v>
      </c>
      <c r="I13" s="21">
        <v>1.9169280000000002</v>
      </c>
      <c r="J13" s="21">
        <f t="shared" si="0"/>
        <v>0.80529690051418923</v>
      </c>
      <c r="K13" s="21">
        <v>3.7348900514189154E-2</v>
      </c>
      <c r="L13" s="21">
        <v>9.8310000000000012E-3</v>
      </c>
      <c r="M13" s="21">
        <v>0.75811700000000004</v>
      </c>
      <c r="N13" s="22">
        <f t="shared" si="1"/>
        <v>1.948372631324137E-2</v>
      </c>
      <c r="O13" s="22">
        <f t="shared" si="2"/>
        <v>2.4612244442247778E-2</v>
      </c>
      <c r="P13" s="23">
        <f t="shared" si="3"/>
        <v>0.42009762521815591</v>
      </c>
      <c r="Q13" s="70">
        <v>0</v>
      </c>
      <c r="R13" s="21">
        <v>0</v>
      </c>
      <c r="S13" s="23">
        <f t="shared" si="4"/>
        <v>0</v>
      </c>
    </row>
    <row r="14" spans="1:19" ht="63.75" x14ac:dyDescent="0.25">
      <c r="A14" s="17"/>
      <c r="B14" s="19">
        <v>5004344</v>
      </c>
      <c r="C14" s="19" t="s">
        <v>1566</v>
      </c>
      <c r="D14" s="68">
        <v>3000314</v>
      </c>
      <c r="E14" s="19" t="s">
        <v>1561</v>
      </c>
      <c r="F14" s="69">
        <v>88</v>
      </c>
      <c r="G14" s="19" t="s">
        <v>755</v>
      </c>
      <c r="H14" s="20">
        <v>40.243431000000001</v>
      </c>
      <c r="I14" s="21">
        <v>11.173252000000002</v>
      </c>
      <c r="J14" s="21">
        <f t="shared" si="0"/>
        <v>4.2394110219940044</v>
      </c>
      <c r="K14" s="21">
        <v>2.6918596119940048</v>
      </c>
      <c r="L14" s="21">
        <v>4.9261450000000005E-2</v>
      </c>
      <c r="M14" s="21">
        <v>1.4982899599999997</v>
      </c>
      <c r="N14" s="22">
        <f t="shared" si="1"/>
        <v>0.24091997674392418</v>
      </c>
      <c r="O14" s="22">
        <f t="shared" si="2"/>
        <v>0.24532884982760653</v>
      </c>
      <c r="P14" s="23">
        <f t="shared" si="3"/>
        <v>0.37942498942957736</v>
      </c>
      <c r="Q14" s="70">
        <v>0</v>
      </c>
      <c r="R14" s="21">
        <v>0</v>
      </c>
      <c r="S14" s="23">
        <f t="shared" si="4"/>
        <v>0</v>
      </c>
    </row>
    <row r="15" spans="1:19" ht="63.75" x14ac:dyDescent="0.25">
      <c r="A15" s="17"/>
      <c r="B15" s="19">
        <v>5004344</v>
      </c>
      <c r="C15" s="19" t="s">
        <v>1566</v>
      </c>
      <c r="D15" s="68">
        <v>3000584</v>
      </c>
      <c r="E15" s="19" t="s">
        <v>1562</v>
      </c>
      <c r="F15" s="69">
        <v>88</v>
      </c>
      <c r="G15" s="19" t="s">
        <v>755</v>
      </c>
      <c r="H15" s="20">
        <v>11.839289999999997</v>
      </c>
      <c r="I15" s="21">
        <v>9.7935069999999982</v>
      </c>
      <c r="J15" s="21">
        <f t="shared" si="0"/>
        <v>0.89345003907929921</v>
      </c>
      <c r="K15" s="21">
        <v>0.55649629907929921</v>
      </c>
      <c r="L15" s="21">
        <v>0.11530554999999998</v>
      </c>
      <c r="M15" s="21">
        <v>0.22164819000000002</v>
      </c>
      <c r="N15" s="22">
        <f t="shared" si="1"/>
        <v>5.6822984767285027E-2</v>
      </c>
      <c r="O15" s="22">
        <f t="shared" si="2"/>
        <v>6.8596657875396358E-2</v>
      </c>
      <c r="P15" s="23">
        <f t="shared" si="3"/>
        <v>9.1228815079143696E-2</v>
      </c>
      <c r="Q15" s="70">
        <v>0</v>
      </c>
      <c r="R15" s="21">
        <v>0</v>
      </c>
      <c r="S15" s="23">
        <f t="shared" si="4"/>
        <v>0</v>
      </c>
    </row>
    <row r="16" spans="1:19" ht="63.75" x14ac:dyDescent="0.25">
      <c r="A16" s="17"/>
      <c r="B16" s="19">
        <v>5004345</v>
      </c>
      <c r="C16" s="19" t="s">
        <v>1567</v>
      </c>
      <c r="D16" s="68">
        <v>3000584</v>
      </c>
      <c r="E16" s="19" t="s">
        <v>1562</v>
      </c>
      <c r="F16" s="69">
        <v>79</v>
      </c>
      <c r="G16" s="19" t="s">
        <v>1569</v>
      </c>
      <c r="H16" s="20">
        <v>176.02746200000001</v>
      </c>
      <c r="I16" s="21">
        <v>167.39028999999999</v>
      </c>
      <c r="J16" s="21">
        <f t="shared" si="0"/>
        <v>51.505508633673905</v>
      </c>
      <c r="K16" s="21">
        <v>29.280314183673909</v>
      </c>
      <c r="L16" s="21">
        <v>10.994827749999999</v>
      </c>
      <c r="M16" s="21">
        <v>11.230366699999999</v>
      </c>
      <c r="N16" s="22">
        <f t="shared" si="1"/>
        <v>0.17492241744532439</v>
      </c>
      <c r="O16" s="22">
        <f t="shared" si="2"/>
        <v>0.24060620203043981</v>
      </c>
      <c r="P16" s="23">
        <f t="shared" si="3"/>
        <v>0.30769711094755797</v>
      </c>
      <c r="Q16" s="70">
        <v>58680</v>
      </c>
      <c r="R16" s="21">
        <v>0</v>
      </c>
      <c r="S16" s="23">
        <f t="shared" si="4"/>
        <v>0</v>
      </c>
    </row>
    <row r="17" spans="1:19" ht="63.75" x14ac:dyDescent="0.25">
      <c r="A17" s="17"/>
      <c r="B17" s="19">
        <v>5004501</v>
      </c>
      <c r="C17" s="19" t="s">
        <v>1568</v>
      </c>
      <c r="D17" s="68">
        <v>3000584</v>
      </c>
      <c r="E17" s="19" t="s">
        <v>1562</v>
      </c>
      <c r="F17" s="69">
        <v>182</v>
      </c>
      <c r="G17" s="19" t="s">
        <v>578</v>
      </c>
      <c r="H17" s="20">
        <v>32.313501000000002</v>
      </c>
      <c r="I17" s="21">
        <v>21.751775000000002</v>
      </c>
      <c r="J17" s="21">
        <f t="shared" si="0"/>
        <v>1.4352407007775836</v>
      </c>
      <c r="K17" s="21">
        <v>8.0855620777583681E-2</v>
      </c>
      <c r="L17" s="21">
        <v>1.8695620000000003E-2</v>
      </c>
      <c r="M17" s="21">
        <v>1.33568946</v>
      </c>
      <c r="N17" s="22">
        <f t="shared" si="1"/>
        <v>3.7171964484546054E-3</v>
      </c>
      <c r="O17" s="22">
        <f t="shared" si="2"/>
        <v>4.5766950410981938E-3</v>
      </c>
      <c r="P17" s="23">
        <f t="shared" si="3"/>
        <v>6.5982693402151474E-2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OFFSET(H18,-MATCH("PROYECTOS",$A$8:$A$27,0)-1,0)-(OFFSET(H18,-MATCH("PROYECTOS",$A$8:$A$27,0),0))</f>
        <v>2.8125450000000001</v>
      </c>
      <c r="I18" s="44">
        <f t="shared" ref="I18:J18" ca="1" si="5">OFFSET(I18,-MATCH("PROYECTOS",$A$8:$A$27,0)-1,0)-(OFFSET(I18,-MATCH("PROYECTOS",$A$8:$A$27,0),0))</f>
        <v>3.7954520000000116</v>
      </c>
      <c r="J18" s="44">
        <f t="shared" ca="1" si="5"/>
        <v>0.63919529718940282</v>
      </c>
      <c r="K18" s="45">
        <f ca="1">OFFSET(K18,-MATCH("PROYECTOS",$A$8:$A$27,0)-1,0)-(OFFSET(K18,-MATCH("PROYECTOS",$A$8:$A$27,0),0))</f>
        <v>0.24026505718939006</v>
      </c>
      <c r="L18" s="45">
        <f t="shared" ref="L18:M18" ca="1" si="6">OFFSET(L18,-MATCH("PROYECTOS",$A$8:$A$27,0)-1,0)-(OFFSET(L18,-MATCH("PROYECTOS",$A$8:$A$27,0),0))</f>
        <v>0.19039147000000511</v>
      </c>
      <c r="M18" s="45">
        <f t="shared" ca="1" si="6"/>
        <v>0.20853876999999343</v>
      </c>
      <c r="N18" s="46">
        <f t="shared" ca="1" si="1"/>
        <v>6.3303410816258329E-2</v>
      </c>
      <c r="O18" s="46">
        <f t="shared" ca="1" si="2"/>
        <v>0.11346646649447652</v>
      </c>
      <c r="P18" s="47">
        <f t="shared" ca="1" si="3"/>
        <v>0.16841084993022878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99</v>
      </c>
      <c r="B1" s="50" t="s">
        <v>63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1572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43.982809999999994</v>
      </c>
      <c r="E6" s="14">
        <v>52.007143999999997</v>
      </c>
      <c r="F6" s="14">
        <v>27.219995191606795</v>
      </c>
      <c r="G6" s="14">
        <v>18.327349901606794</v>
      </c>
      <c r="H6" s="14">
        <v>6.0974554500000009</v>
      </c>
      <c r="I6" s="14">
        <v>2.7951898400000004</v>
      </c>
      <c r="J6" s="15">
        <v>0.35240062214542672</v>
      </c>
      <c r="K6" s="15">
        <v>0.46964327346271501</v>
      </c>
      <c r="L6" s="16">
        <v>0.52338954032174501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43.982810000000001</v>
      </c>
      <c r="E7" s="38">
        <f ca="1">SUM(E8:OFFSET(E6,MATCH("GOBIERNOS REGIONALES",$A$8:$A$50,0),0))</f>
        <v>52.007144000000004</v>
      </c>
      <c r="F7" s="38">
        <f ca="1">SUM(F8:OFFSET(F6,MATCH("GOBIERNOS REGIONALES",$A$8:$A$50,0),0))</f>
        <v>27.219995191606792</v>
      </c>
      <c r="G7" s="38">
        <f ca="1">SUM(G8:OFFSET(G6,MATCH("GOBIERNOS REGIONALES",$A$8:$A$50,0),0))</f>
        <v>18.327349901606794</v>
      </c>
      <c r="H7" s="38">
        <f ca="1">SUM(H8:OFFSET(H6,MATCH("GOBIERNOS REGIONALES",$A$8:$A$50,0),0))</f>
        <v>6.0974554499999991</v>
      </c>
      <c r="I7" s="38">
        <f ca="1">SUM(I8:OFFSET(I6,MATCH("GOBIERNOS REGIONALES",$A$8:$A$50,0),0))</f>
        <v>2.7951898399999999</v>
      </c>
      <c r="J7" s="39">
        <f ca="1">IFERROR(G7/E7,0)</f>
        <v>0.35240062214542667</v>
      </c>
      <c r="K7" s="39">
        <f ca="1">IFERROR(SUM(G7,H7)/E7,0)</f>
        <v>0.46964327346271489</v>
      </c>
      <c r="L7" s="40">
        <f ca="1">IFERROR(SUM(G7,H7,I7)/E7,0)</f>
        <v>0.52338954032174478</v>
      </c>
      <c r="M7" s="4"/>
    </row>
    <row r="8" spans="1:13" x14ac:dyDescent="0.25">
      <c r="A8" s="17"/>
      <c r="B8" s="18">
        <v>4</v>
      </c>
      <c r="C8" s="19" t="s">
        <v>103</v>
      </c>
      <c r="D8" s="20">
        <v>43.982810000000001</v>
      </c>
      <c r="E8" s="21">
        <v>52.007144000000004</v>
      </c>
      <c r="F8" s="21">
        <f t="shared" ref="F8:F10" si="0">SUM(G8,H8,I8)</f>
        <v>27.219995191606792</v>
      </c>
      <c r="G8" s="21">
        <v>18.327349901606794</v>
      </c>
      <c r="H8" s="21">
        <v>6.0974554499999991</v>
      </c>
      <c r="I8" s="21">
        <v>2.7951898399999999</v>
      </c>
      <c r="J8" s="22">
        <f t="shared" ref="J8:J10" si="1">IFERROR(G8/E8,0)</f>
        <v>0.35240062214542667</v>
      </c>
      <c r="K8" s="22">
        <f t="shared" ref="K8:K10" si="2">IFERROR(SUM(G8,H8)/E8,0)</f>
        <v>0.46964327346271489</v>
      </c>
      <c r="L8" s="23">
        <f t="shared" ref="L8:L10" si="3">IFERROR(SUM(G8,H8,I8)/E8,0)</f>
        <v>0.52338954032174478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99</v>
      </c>
      <c r="B1" s="51" t="s">
        <v>63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1573</v>
      </c>
      <c r="N2" s="72" t="s">
        <v>1580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43.982809999999994</v>
      </c>
      <c r="E6" s="14">
        <f ca="1">SUM(E7:OFFSET(E7,50,0))</f>
        <v>52.007143999999997</v>
      </c>
      <c r="F6" s="14">
        <f ca="1">SUM(F7:OFFSET(F7,50,0))</f>
        <v>27.219995191606795</v>
      </c>
      <c r="G6" s="14">
        <f ca="1">SUM(G7:OFFSET(G7,50,0))</f>
        <v>18.327349901606794</v>
      </c>
      <c r="H6" s="14">
        <f ca="1">SUM(H7:OFFSET(H7,50,0))</f>
        <v>6.0974554500000009</v>
      </c>
      <c r="I6" s="14">
        <f ca="1">SUM(I7:OFFSET(I7,50,0))</f>
        <v>2.7951898400000004</v>
      </c>
      <c r="J6" s="15">
        <f ca="1">IFERROR(G6/E6,0)</f>
        <v>0.35240062214542672</v>
      </c>
      <c r="K6" s="15">
        <f ca="1">IFERROR(SUM(G6,H6)/E6,0)</f>
        <v>0.46964327346271501</v>
      </c>
      <c r="L6" s="16">
        <f ca="1">IFERROR(SUM(G6,H6,I6)/E6,0)</f>
        <v>0.52338954032174501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3.4717799999999999</v>
      </c>
      <c r="E7" s="21">
        <v>3.54718</v>
      </c>
      <c r="F7" s="21">
        <f t="shared" ref="F7:F17" si="0">SUM(G7,H7,I7)</f>
        <v>1.3635394116554926</v>
      </c>
      <c r="G7" s="21">
        <v>0.90732052165549248</v>
      </c>
      <c r="H7" s="21">
        <v>0.29161610999999998</v>
      </c>
      <c r="I7" s="21">
        <v>0.16460278</v>
      </c>
      <c r="J7" s="22">
        <f t="shared" ref="J7:J17" si="1">IFERROR(G7/E7,0)</f>
        <v>0.25578643363333481</v>
      </c>
      <c r="K7" s="22">
        <f t="shared" ref="K7:K17" si="2">IFERROR(SUM(G7,H7)/E7,0)</f>
        <v>0.33799712212391042</v>
      </c>
      <c r="L7" s="23">
        <f t="shared" ref="L7:L17" si="3">IFERROR(SUM(G7,H7,I7)/E7,0)</f>
        <v>0.38440096404904534</v>
      </c>
      <c r="M7" s="4"/>
      <c r="N7" t="s">
        <v>252</v>
      </c>
      <c r="O7" s="5">
        <v>2.2746965547698492</v>
      </c>
      <c r="P7" s="71">
        <v>0.79145812463417531</v>
      </c>
    </row>
    <row r="8" spans="1:16" x14ac:dyDescent="0.25">
      <c r="A8" s="17"/>
      <c r="B8" s="55">
        <v>4</v>
      </c>
      <c r="C8" s="19" t="s">
        <v>252</v>
      </c>
      <c r="D8" s="20">
        <v>2.0007980000000001</v>
      </c>
      <c r="E8" s="21">
        <v>2.8740580000000007</v>
      </c>
      <c r="F8" s="21">
        <f t="shared" si="0"/>
        <v>2.2746965547698492</v>
      </c>
      <c r="G8" s="21">
        <v>1.581266404769849</v>
      </c>
      <c r="H8" s="21">
        <v>0.53680181000000005</v>
      </c>
      <c r="I8" s="21">
        <v>0.15662834</v>
      </c>
      <c r="J8" s="22">
        <f t="shared" si="1"/>
        <v>0.55018597563787808</v>
      </c>
      <c r="K8" s="22">
        <f t="shared" si="2"/>
        <v>0.73696084587362143</v>
      </c>
      <c r="L8" s="23">
        <f t="shared" si="3"/>
        <v>0.79145812463417531</v>
      </c>
      <c r="M8" s="4"/>
      <c r="N8" t="s">
        <v>261</v>
      </c>
      <c r="O8" s="5">
        <v>2.4235877859183468</v>
      </c>
      <c r="P8" s="71">
        <v>0.65984559217284211</v>
      </c>
    </row>
    <row r="9" spans="1:16" x14ac:dyDescent="0.25">
      <c r="A9" s="17"/>
      <c r="B9" s="55">
        <v>6</v>
      </c>
      <c r="C9" s="19" t="s">
        <v>254</v>
      </c>
      <c r="D9" s="20">
        <v>1.7506979999999999</v>
      </c>
      <c r="E9" s="21">
        <v>2.1832789999999997</v>
      </c>
      <c r="F9" s="21">
        <f t="shared" si="0"/>
        <v>0.73639594054541591</v>
      </c>
      <c r="G9" s="21">
        <v>0.47100867054541595</v>
      </c>
      <c r="H9" s="21">
        <v>0.17024723999999997</v>
      </c>
      <c r="I9" s="21">
        <v>9.5140030000000014E-2</v>
      </c>
      <c r="J9" s="22">
        <f t="shared" si="1"/>
        <v>0.21573453074271132</v>
      </c>
      <c r="K9" s="22">
        <f t="shared" si="2"/>
        <v>0.29371230637285289</v>
      </c>
      <c r="L9" s="23">
        <f t="shared" si="3"/>
        <v>0.33728897705946698</v>
      </c>
      <c r="M9" s="4"/>
      <c r="N9" t="s">
        <v>263</v>
      </c>
      <c r="O9" s="5">
        <v>13.717055164596033</v>
      </c>
      <c r="P9" s="71">
        <v>0.59629536592491661</v>
      </c>
    </row>
    <row r="10" spans="1:16" x14ac:dyDescent="0.25">
      <c r="A10" s="17"/>
      <c r="B10" s="55">
        <v>7</v>
      </c>
      <c r="C10" s="19" t="s">
        <v>255</v>
      </c>
      <c r="D10" s="20">
        <v>3.1277509999999999</v>
      </c>
      <c r="E10" s="21">
        <v>4.7010959999999997</v>
      </c>
      <c r="F10" s="21">
        <f t="shared" si="0"/>
        <v>1.9214313328124157</v>
      </c>
      <c r="G10" s="21">
        <v>1.3743259028124157</v>
      </c>
      <c r="H10" s="21">
        <v>0.44232391999999998</v>
      </c>
      <c r="I10" s="21">
        <v>0.10478150999999999</v>
      </c>
      <c r="J10" s="22">
        <f t="shared" si="1"/>
        <v>0.2923415949838965</v>
      </c>
      <c r="K10" s="22">
        <f t="shared" si="2"/>
        <v>0.38643112644634692</v>
      </c>
      <c r="L10" s="23">
        <f t="shared" si="3"/>
        <v>0.40871986719956704</v>
      </c>
      <c r="M10" s="4"/>
      <c r="N10" t="s">
        <v>262</v>
      </c>
      <c r="O10" s="5">
        <v>1.7306442041132675</v>
      </c>
      <c r="P10" s="71">
        <v>0.46825954653450991</v>
      </c>
    </row>
    <row r="11" spans="1:16" x14ac:dyDescent="0.25">
      <c r="A11" s="17"/>
      <c r="B11" s="55">
        <v>8</v>
      </c>
      <c r="C11" s="19" t="s">
        <v>256</v>
      </c>
      <c r="D11" s="20">
        <v>1.6606510000000001</v>
      </c>
      <c r="E11" s="21">
        <v>2.8495940000000002</v>
      </c>
      <c r="F11" s="21">
        <f t="shared" si="0"/>
        <v>1.3214067901655338</v>
      </c>
      <c r="G11" s="21">
        <v>0.93861182016553357</v>
      </c>
      <c r="H11" s="21">
        <v>0.32877940000000005</v>
      </c>
      <c r="I11" s="21">
        <v>5.4015569999999992E-2</v>
      </c>
      <c r="J11" s="22">
        <f t="shared" si="1"/>
        <v>0.32938440359066362</v>
      </c>
      <c r="K11" s="22">
        <f t="shared" si="2"/>
        <v>0.44476203282486337</v>
      </c>
      <c r="L11" s="23">
        <f t="shared" si="3"/>
        <v>0.46371756473572506</v>
      </c>
      <c r="M11" s="4"/>
      <c r="N11" t="s">
        <v>256</v>
      </c>
      <c r="O11" s="5">
        <v>1.3214067901655338</v>
      </c>
      <c r="P11" s="71">
        <v>0.46371756473572506</v>
      </c>
    </row>
    <row r="12" spans="1:16" x14ac:dyDescent="0.25">
      <c r="A12" s="17"/>
      <c r="B12" s="55">
        <v>11</v>
      </c>
      <c r="C12" s="19" t="s">
        <v>259</v>
      </c>
      <c r="D12" s="20">
        <v>2.8659909999999997</v>
      </c>
      <c r="E12" s="21">
        <v>2.9413910000000003</v>
      </c>
      <c r="F12" s="21">
        <f t="shared" si="0"/>
        <v>1.0403414090353409</v>
      </c>
      <c r="G12" s="21">
        <v>0.66297644903534092</v>
      </c>
      <c r="H12" s="21">
        <v>0.21612501000000001</v>
      </c>
      <c r="I12" s="21">
        <v>0.16123994999999999</v>
      </c>
      <c r="J12" s="22">
        <f t="shared" si="1"/>
        <v>0.22539555232042963</v>
      </c>
      <c r="K12" s="22">
        <f t="shared" si="2"/>
        <v>0.29887269629754798</v>
      </c>
      <c r="L12" s="23">
        <f t="shared" si="3"/>
        <v>0.35369028090292681</v>
      </c>
      <c r="M12" s="4"/>
      <c r="N12" t="s">
        <v>255</v>
      </c>
      <c r="O12" s="5">
        <v>1.9214313328124157</v>
      </c>
      <c r="P12" s="71">
        <v>0.40871986719956704</v>
      </c>
    </row>
    <row r="13" spans="1:16" x14ac:dyDescent="0.25">
      <c r="A13" s="17"/>
      <c r="B13" s="55">
        <v>12</v>
      </c>
      <c r="C13" s="19" t="s">
        <v>260</v>
      </c>
      <c r="D13" s="20">
        <v>1.625178</v>
      </c>
      <c r="E13" s="21">
        <v>1.7797179999999997</v>
      </c>
      <c r="F13" s="21">
        <f t="shared" si="0"/>
        <v>0.62152272777878648</v>
      </c>
      <c r="G13" s="21">
        <v>0.44269232777878642</v>
      </c>
      <c r="H13" s="21">
        <v>0.13023657999999999</v>
      </c>
      <c r="I13" s="21">
        <v>4.8593820000000003E-2</v>
      </c>
      <c r="J13" s="22">
        <f t="shared" si="1"/>
        <v>0.24874296252484185</v>
      </c>
      <c r="K13" s="22">
        <f t="shared" si="2"/>
        <v>0.32192117390439751</v>
      </c>
      <c r="L13" s="23">
        <f t="shared" si="3"/>
        <v>0.34922539850627266</v>
      </c>
      <c r="M13" s="4"/>
      <c r="N13" t="s">
        <v>250</v>
      </c>
      <c r="O13" s="5">
        <v>1.3635394116554926</v>
      </c>
      <c r="P13" s="71">
        <v>0.38440096404904534</v>
      </c>
    </row>
    <row r="14" spans="1:16" x14ac:dyDescent="0.25">
      <c r="A14" s="17"/>
      <c r="B14" s="55">
        <v>13</v>
      </c>
      <c r="C14" s="19" t="s">
        <v>261</v>
      </c>
      <c r="D14" s="20">
        <v>2.8278819999999998</v>
      </c>
      <c r="E14" s="21">
        <v>3.6729620000000005</v>
      </c>
      <c r="F14" s="21">
        <f t="shared" si="0"/>
        <v>2.4235877859183468</v>
      </c>
      <c r="G14" s="21">
        <v>1.5961539659183472</v>
      </c>
      <c r="H14" s="21">
        <v>0.56401159000000001</v>
      </c>
      <c r="I14" s="21">
        <v>0.26342222999999998</v>
      </c>
      <c r="J14" s="22">
        <f t="shared" si="1"/>
        <v>0.43456860319228652</v>
      </c>
      <c r="K14" s="22">
        <f t="shared" si="2"/>
        <v>0.58812630131167887</v>
      </c>
      <c r="L14" s="23">
        <f t="shared" si="3"/>
        <v>0.65984559217284211</v>
      </c>
      <c r="M14" s="4"/>
      <c r="N14" t="s">
        <v>259</v>
      </c>
      <c r="O14" s="5">
        <v>1.0403414090353409</v>
      </c>
      <c r="P14" s="71">
        <v>0.35369028090292681</v>
      </c>
    </row>
    <row r="15" spans="1:16" x14ac:dyDescent="0.25">
      <c r="A15" s="17"/>
      <c r="B15" s="55">
        <v>14</v>
      </c>
      <c r="C15" s="19" t="s">
        <v>262</v>
      </c>
      <c r="D15" s="20">
        <v>3.417808</v>
      </c>
      <c r="E15" s="21">
        <v>3.6959080000000002</v>
      </c>
      <c r="F15" s="21">
        <f t="shared" si="0"/>
        <v>1.7306442041132675</v>
      </c>
      <c r="G15" s="21">
        <v>1.1735052741132677</v>
      </c>
      <c r="H15" s="21">
        <v>0.39574274999999998</v>
      </c>
      <c r="I15" s="21">
        <v>0.16139618</v>
      </c>
      <c r="J15" s="22">
        <f t="shared" si="1"/>
        <v>0.31751474173958538</v>
      </c>
      <c r="K15" s="22">
        <f t="shared" si="2"/>
        <v>0.42459066191941669</v>
      </c>
      <c r="L15" s="23">
        <f t="shared" si="3"/>
        <v>0.46825954653450991</v>
      </c>
      <c r="M15" s="4"/>
      <c r="N15" t="s">
        <v>260</v>
      </c>
      <c r="O15" s="5">
        <v>0.62152272777878648</v>
      </c>
      <c r="P15" s="71">
        <v>0.34922539850627266</v>
      </c>
    </row>
    <row r="16" spans="1:16" x14ac:dyDescent="0.25">
      <c r="A16" s="17"/>
      <c r="B16" s="55">
        <v>15</v>
      </c>
      <c r="C16" s="19" t="s">
        <v>263</v>
      </c>
      <c r="D16" s="20">
        <v>20.480402999999999</v>
      </c>
      <c r="E16" s="21">
        <v>23.003792999999998</v>
      </c>
      <c r="F16" s="21">
        <f t="shared" si="0"/>
        <v>13.717055164596033</v>
      </c>
      <c r="G16" s="21">
        <v>9.1491152445960324</v>
      </c>
      <c r="H16" s="21">
        <v>3.0093938699999998</v>
      </c>
      <c r="I16" s="21">
        <v>1.5585460499999999</v>
      </c>
      <c r="J16" s="22">
        <f t="shared" si="1"/>
        <v>0.39772202977987298</v>
      </c>
      <c r="K16" s="22">
        <f t="shared" si="2"/>
        <v>0.52854366732460312</v>
      </c>
      <c r="L16" s="23">
        <f t="shared" si="3"/>
        <v>0.59629536592491661</v>
      </c>
      <c r="M16" s="4"/>
      <c r="N16" t="s">
        <v>254</v>
      </c>
      <c r="O16" s="5">
        <v>0.73639594054541591</v>
      </c>
      <c r="P16" s="71">
        <v>0.33728897705946698</v>
      </c>
    </row>
    <row r="17" spans="1:16" ht="15.75" thickBot="1" x14ac:dyDescent="0.3">
      <c r="A17" s="24"/>
      <c r="B17" s="56">
        <v>18</v>
      </c>
      <c r="C17" s="26" t="s">
        <v>266</v>
      </c>
      <c r="D17" s="27">
        <v>0.75386999999999993</v>
      </c>
      <c r="E17" s="28">
        <v>0.75816499999999998</v>
      </c>
      <c r="F17" s="28">
        <f t="shared" si="0"/>
        <v>6.9373870216312999E-2</v>
      </c>
      <c r="G17" s="28">
        <v>3.0373320216313004E-2</v>
      </c>
      <c r="H17" s="28">
        <v>1.2177169999999999E-2</v>
      </c>
      <c r="I17" s="28">
        <v>2.6823380000000001E-2</v>
      </c>
      <c r="J17" s="29">
        <f t="shared" si="1"/>
        <v>4.0061622755354055E-2</v>
      </c>
      <c r="K17" s="29">
        <f t="shared" si="2"/>
        <v>5.6122994620317487E-2</v>
      </c>
      <c r="L17" s="30">
        <f t="shared" si="3"/>
        <v>9.1502338166906935E-2</v>
      </c>
      <c r="M17" s="4"/>
      <c r="N17" t="s">
        <v>266</v>
      </c>
      <c r="O17" s="5">
        <v>6.9373870216312999E-2</v>
      </c>
      <c r="P17" s="71">
        <v>9.1502338166906935E-2</v>
      </c>
    </row>
    <row r="18" spans="1:16" x14ac:dyDescent="0.25">
      <c r="O18" s="5"/>
      <c r="P18" s="71"/>
    </row>
    <row r="19" spans="1:16" x14ac:dyDescent="0.25">
      <c r="O19" s="5"/>
      <c r="P19" s="71"/>
    </row>
    <row r="20" spans="1:16" x14ac:dyDescent="0.25">
      <c r="O20" s="5"/>
      <c r="P20" s="71"/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9" width="0" hidden="1" customWidth="1"/>
  </cols>
  <sheetData>
    <row r="1" spans="1:13" ht="15.75" x14ac:dyDescent="0.25">
      <c r="A1" s="50">
        <v>99</v>
      </c>
      <c r="B1" s="49" t="s">
        <v>63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1574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43.982809999999994</v>
      </c>
      <c r="E6" s="14">
        <v>52.007143999999997</v>
      </c>
      <c r="F6" s="14">
        <v>27.219995191606795</v>
      </c>
      <c r="G6" s="14">
        <v>18.327349901606794</v>
      </c>
      <c r="H6" s="14">
        <v>6.0974554500000009</v>
      </c>
      <c r="I6" s="14">
        <v>2.7951898400000004</v>
      </c>
      <c r="J6" s="15">
        <v>0.35240062214542672</v>
      </c>
      <c r="K6" s="15">
        <v>0.46964327346271501</v>
      </c>
      <c r="L6" s="16">
        <v>0.52338954032174501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43.982810000000001</v>
      </c>
      <c r="E7" s="38">
        <f ca="1">SUM(E8:OFFSET(E6,MATCH("PROYECTOS",$A$8:$A$50,0),0))</f>
        <v>52.007144000000011</v>
      </c>
      <c r="F7" s="38">
        <f ca="1">SUM(F8:OFFSET(F6,MATCH("PROYECTOS",$A$8:$A$50,0),0))</f>
        <v>27.219995191606792</v>
      </c>
      <c r="G7" s="38">
        <f ca="1">SUM(G8:OFFSET(G6,MATCH("PROYECTOS",$A$8:$A$50,0),0))</f>
        <v>18.327349901606794</v>
      </c>
      <c r="H7" s="38">
        <f ca="1">SUM(H8:OFFSET(H6,MATCH("PROYECTOS",$A$8:$A$50,0),0))</f>
        <v>6.09745545</v>
      </c>
      <c r="I7" s="38">
        <f ca="1">SUM(I8:OFFSET(I6,MATCH("PROYECTOS",$A$8:$A$50,0),0))</f>
        <v>2.7951898400000004</v>
      </c>
      <c r="J7" s="39">
        <f ca="1">IFERROR(G7/E7,0)</f>
        <v>0.35240062214542661</v>
      </c>
      <c r="K7" s="39">
        <f ca="1">IFERROR(SUM(G7,H7)/E7,0)</f>
        <v>0.46964327346271478</v>
      </c>
      <c r="L7" s="40">
        <f ca="1">IFERROR(SUM(G7,H7,I7)/E7,0)</f>
        <v>0.52338954032174478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0.53059200000000006</v>
      </c>
      <c r="E8" s="21">
        <v>0.92099399999999987</v>
      </c>
      <c r="F8" s="21">
        <f t="shared" ref="F8:F11" si="0">SUM(G8,H8,I8)</f>
        <v>0.11460685015454919</v>
      </c>
      <c r="G8" s="21">
        <v>6.5506170154549181E-2</v>
      </c>
      <c r="H8" s="21">
        <v>2.4860550000000002E-2</v>
      </c>
      <c r="I8" s="21">
        <v>2.4240129999999999E-2</v>
      </c>
      <c r="J8" s="22">
        <f t="shared" ref="J8:J12" si="1">IFERROR(G8/E8,0)</f>
        <v>7.112551238612759E-2</v>
      </c>
      <c r="K8" s="22">
        <f t="shared" ref="K8:K12" si="2">IFERROR(SUM(G8,H8)/E8,0)</f>
        <v>9.8118684980085871E-2</v>
      </c>
      <c r="L8" s="23">
        <f t="shared" ref="L8:L12" si="3">IFERROR(SUM(G8,H8,I8)/E8,0)</f>
        <v>0.12443821583479285</v>
      </c>
      <c r="M8" s="4"/>
    </row>
    <row r="9" spans="1:13" ht="25.5" x14ac:dyDescent="0.25">
      <c r="A9" s="17"/>
      <c r="B9" s="19">
        <v>3000511</v>
      </c>
      <c r="C9" s="19" t="s">
        <v>1092</v>
      </c>
      <c r="D9" s="20">
        <v>39.321710000000003</v>
      </c>
      <c r="E9" s="21">
        <v>48.087297000000007</v>
      </c>
      <c r="F9" s="21">
        <f t="shared" si="0"/>
        <v>27.063352791310631</v>
      </c>
      <c r="G9" s="21">
        <v>18.220408181310631</v>
      </c>
      <c r="H9" s="21">
        <v>6.0725949000000004</v>
      </c>
      <c r="I9" s="21">
        <v>2.7703497100000005</v>
      </c>
      <c r="J9" s="22">
        <f t="shared" si="1"/>
        <v>0.37890273144923553</v>
      </c>
      <c r="K9" s="22">
        <f t="shared" si="2"/>
        <v>0.50518545638592716</v>
      </c>
      <c r="L9" s="23">
        <f t="shared" si="3"/>
        <v>0.56279629922452545</v>
      </c>
      <c r="M9" s="4"/>
    </row>
    <row r="10" spans="1:13" ht="25.5" x14ac:dyDescent="0.25">
      <c r="A10" s="17"/>
      <c r="B10" s="19">
        <v>3000512</v>
      </c>
      <c r="C10" s="19" t="s">
        <v>1093</v>
      </c>
      <c r="D10" s="20">
        <v>0.62233100000000008</v>
      </c>
      <c r="E10" s="21">
        <v>0.62233100000000008</v>
      </c>
      <c r="F10" s="21">
        <f t="shared" si="0"/>
        <v>5.9999999999999995E-4</v>
      </c>
      <c r="G10" s="21">
        <v>0</v>
      </c>
      <c r="H10" s="21">
        <v>0</v>
      </c>
      <c r="I10" s="21">
        <v>5.9999999999999995E-4</v>
      </c>
      <c r="J10" s="22">
        <f t="shared" si="1"/>
        <v>0</v>
      </c>
      <c r="K10" s="22">
        <f t="shared" si="2"/>
        <v>0</v>
      </c>
      <c r="L10" s="23">
        <f t="shared" si="3"/>
        <v>9.6411716594545325E-4</v>
      </c>
      <c r="M10" s="4"/>
    </row>
    <row r="11" spans="1:13" ht="25.5" x14ac:dyDescent="0.25">
      <c r="A11" s="17"/>
      <c r="B11" s="19">
        <v>3000513</v>
      </c>
      <c r="C11" s="19" t="s">
        <v>1094</v>
      </c>
      <c r="D11" s="20">
        <v>3.5081769999999999</v>
      </c>
      <c r="E11" s="21">
        <v>2.376522</v>
      </c>
      <c r="F11" s="21">
        <f t="shared" si="0"/>
        <v>4.143555014161393E-2</v>
      </c>
      <c r="G11" s="21">
        <v>4.143555014161393E-2</v>
      </c>
      <c r="H11" s="21">
        <v>0</v>
      </c>
      <c r="I11" s="21">
        <v>0</v>
      </c>
      <c r="J11" s="22">
        <f t="shared" si="1"/>
        <v>1.7435374106199702E-2</v>
      </c>
      <c r="K11" s="22">
        <f t="shared" si="2"/>
        <v>1.7435374106199702E-2</v>
      </c>
      <c r="L11" s="23">
        <f t="shared" si="3"/>
        <v>1.7435374106199702E-2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1581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0.12443821583479285</v>
      </c>
    </row>
    <row r="19" spans="1:4" ht="25.5" x14ac:dyDescent="0.25">
      <c r="A19" s="17"/>
      <c r="B19" s="19">
        <v>3000512</v>
      </c>
      <c r="C19" s="19" t="s">
        <v>1093</v>
      </c>
      <c r="D19" s="23">
        <v>9.6411716594545325E-4</v>
      </c>
    </row>
    <row r="20" spans="1:4" ht="26.25" thickBot="1" x14ac:dyDescent="0.3">
      <c r="A20" s="24"/>
      <c r="B20" s="26">
        <v>3000513</v>
      </c>
      <c r="C20" s="26" t="s">
        <v>1094</v>
      </c>
      <c r="D20" s="30">
        <v>1.7435374106199702E-2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O10" sqref="O1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99</v>
      </c>
      <c r="B1" s="49" t="s">
        <v>63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1575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43.982809999999994</v>
      </c>
      <c r="I6" s="14">
        <v>52.007143999999997</v>
      </c>
      <c r="J6" s="14">
        <v>27.219995191606795</v>
      </c>
      <c r="K6" s="14">
        <v>18.327349901606794</v>
      </c>
      <c r="L6" s="14">
        <v>6.0974554500000009</v>
      </c>
      <c r="M6" s="14">
        <v>2.7951898400000004</v>
      </c>
      <c r="N6" s="15">
        <v>0.35240062214542672</v>
      </c>
      <c r="O6" s="15">
        <v>0.46964327346271501</v>
      </c>
      <c r="P6" s="16">
        <v>0.52338954032174501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SUM(H8:OFFSET(H6,MATCH("PROYECTOS",$A$8:$A$27,0),0))</f>
        <v>43.982810000000015</v>
      </c>
      <c r="I7" s="37">
        <f ca="1">SUM(I8:OFFSET(I6,MATCH("PROYECTOS",$A$8:$A$27,0),0))</f>
        <v>52.007143999999997</v>
      </c>
      <c r="J7" s="37">
        <f ca="1">SUM(J8:OFFSET(J6,MATCH("PROYECTOS",$A$8:$A$27,0),0))</f>
        <v>27.219995191606792</v>
      </c>
      <c r="K7" s="38">
        <f ca="1">SUM(K8:OFFSET(K6,MATCH("PROYECTOS",$A$8:$A$27,0),0))</f>
        <v>18.327349901606794</v>
      </c>
      <c r="L7" s="38">
        <f ca="1">SUM(L8:OFFSET(L6,MATCH("PROYECTOS",$A$8:$A$27,0),0))</f>
        <v>6.09745545</v>
      </c>
      <c r="M7" s="38">
        <f ca="1">SUM(M8:OFFSET(M6,MATCH("PROYECTOS",$A$8:$A$27,0),0))</f>
        <v>2.7951898399999999</v>
      </c>
      <c r="N7" s="39">
        <f ca="1">IFERROR(K7/I7,0)</f>
        <v>0.35240062214542672</v>
      </c>
      <c r="O7" s="39">
        <f ca="1">IFERROR(SUM(K7,L7)/I7,0)</f>
        <v>0.46964327346271495</v>
      </c>
      <c r="P7" s="40">
        <f ca="1">IFERROR(SUM(K7,L7,M7)/I7,0)</f>
        <v>0.52338954032174489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0.53059200000000006</v>
      </c>
      <c r="I8" s="21">
        <v>0.92099399999999987</v>
      </c>
      <c r="J8" s="21">
        <f t="shared" ref="J8:J17" si="0">SUM(K8,L8,M8)</f>
        <v>0.11460685015454919</v>
      </c>
      <c r="K8" s="21">
        <v>6.5506170154549181E-2</v>
      </c>
      <c r="L8" s="21">
        <v>2.4860550000000002E-2</v>
      </c>
      <c r="M8" s="21">
        <v>2.4240129999999999E-2</v>
      </c>
      <c r="N8" s="22">
        <f t="shared" ref="N8:N18" si="1">IFERROR(K8/I8,0)</f>
        <v>7.112551238612759E-2</v>
      </c>
      <c r="O8" s="22">
        <f t="shared" ref="O8:O18" si="2">IFERROR(SUM(K8,L8)/I8,0)</f>
        <v>9.8118684980085871E-2</v>
      </c>
      <c r="P8" s="23">
        <f t="shared" ref="P8:P18" si="3">IFERROR(SUM(K8,L8,M8)/I8,0)</f>
        <v>0.12443821583479285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5001558</v>
      </c>
      <c r="C9" s="19" t="s">
        <v>1576</v>
      </c>
      <c r="D9" s="68">
        <v>3000511</v>
      </c>
      <c r="E9" s="19" t="s">
        <v>1092</v>
      </c>
      <c r="F9" s="69">
        <v>538</v>
      </c>
      <c r="G9" s="19" t="s">
        <v>1104</v>
      </c>
      <c r="H9" s="20">
        <v>0</v>
      </c>
      <c r="I9" s="21">
        <v>0.21000000000000002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3</v>
      </c>
      <c r="R9" s="21">
        <v>0</v>
      </c>
      <c r="S9" s="23">
        <f t="shared" ref="S9:S17" si="4">IFERROR(R9/Q9,0)</f>
        <v>0</v>
      </c>
    </row>
    <row r="10" spans="1:19" ht="25.5" x14ac:dyDescent="0.25">
      <c r="A10" s="17"/>
      <c r="B10" s="19">
        <v>5002360</v>
      </c>
      <c r="C10" s="19" t="s">
        <v>1096</v>
      </c>
      <c r="D10" s="68">
        <v>3000511</v>
      </c>
      <c r="E10" s="19" t="s">
        <v>1092</v>
      </c>
      <c r="F10" s="69">
        <v>105</v>
      </c>
      <c r="G10" s="19" t="s">
        <v>662</v>
      </c>
      <c r="H10" s="20">
        <v>38.608135000000004</v>
      </c>
      <c r="I10" s="21">
        <v>46.632468999999993</v>
      </c>
      <c r="J10" s="21">
        <f t="shared" si="0"/>
        <v>27.05335159131063</v>
      </c>
      <c r="K10" s="21">
        <v>18.220408181310631</v>
      </c>
      <c r="L10" s="21">
        <v>6.0725949000000004</v>
      </c>
      <c r="M10" s="21">
        <v>2.76034851</v>
      </c>
      <c r="N10" s="22">
        <f t="shared" si="1"/>
        <v>0.39072364324759717</v>
      </c>
      <c r="O10" s="22">
        <f t="shared" si="2"/>
        <v>0.52094610476898906</v>
      </c>
      <c r="P10" s="23">
        <f t="shared" si="3"/>
        <v>0.58013980755148598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5004127</v>
      </c>
      <c r="C11" s="19" t="s">
        <v>1097</v>
      </c>
      <c r="D11" s="68">
        <v>3000511</v>
      </c>
      <c r="E11" s="19" t="s">
        <v>1092</v>
      </c>
      <c r="F11" s="69">
        <v>578</v>
      </c>
      <c r="G11" s="19" t="s">
        <v>1103</v>
      </c>
      <c r="H11" s="20">
        <v>0.23338400000000001</v>
      </c>
      <c r="I11" s="21">
        <v>0.40244600000000003</v>
      </c>
      <c r="J11" s="21">
        <f t="shared" si="0"/>
        <v>1.00012E-2</v>
      </c>
      <c r="K11" s="21">
        <v>0</v>
      </c>
      <c r="L11" s="21">
        <v>0</v>
      </c>
      <c r="M11" s="21">
        <v>1.00012E-2</v>
      </c>
      <c r="N11" s="22">
        <f t="shared" si="1"/>
        <v>0</v>
      </c>
      <c r="O11" s="22">
        <f t="shared" si="2"/>
        <v>0</v>
      </c>
      <c r="P11" s="23">
        <f t="shared" si="3"/>
        <v>2.4851035915377465E-2</v>
      </c>
      <c r="Q11" s="70">
        <v>4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5004129</v>
      </c>
      <c r="C12" s="19" t="s">
        <v>1099</v>
      </c>
      <c r="D12" s="68">
        <v>3000512</v>
      </c>
      <c r="E12" s="19" t="s">
        <v>1093</v>
      </c>
      <c r="F12" s="69">
        <v>88</v>
      </c>
      <c r="G12" s="19" t="s">
        <v>755</v>
      </c>
      <c r="H12" s="20">
        <v>0.54634000000000005</v>
      </c>
      <c r="I12" s="21">
        <v>0.54634000000000005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5004131</v>
      </c>
      <c r="C13" s="19" t="s">
        <v>1101</v>
      </c>
      <c r="D13" s="68">
        <v>3000513</v>
      </c>
      <c r="E13" s="19" t="s">
        <v>1094</v>
      </c>
      <c r="F13" s="69">
        <v>538</v>
      </c>
      <c r="G13" s="19" t="s">
        <v>1104</v>
      </c>
      <c r="H13" s="20">
        <v>0.92317700000000003</v>
      </c>
      <c r="I13" s="21">
        <v>0.12548599999999999</v>
      </c>
      <c r="J13" s="21">
        <f t="shared" si="0"/>
        <v>4.143555014161393E-2</v>
      </c>
      <c r="K13" s="21">
        <v>4.143555014161393E-2</v>
      </c>
      <c r="L13" s="21">
        <v>0</v>
      </c>
      <c r="M13" s="21">
        <v>0</v>
      </c>
      <c r="N13" s="22">
        <f t="shared" si="1"/>
        <v>0.33020058127292234</v>
      </c>
      <c r="O13" s="22">
        <f t="shared" si="2"/>
        <v>0.33020058127292234</v>
      </c>
      <c r="P13" s="23">
        <f t="shared" si="3"/>
        <v>0.33020058127292234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5004132</v>
      </c>
      <c r="C14" s="19" t="s">
        <v>1102</v>
      </c>
      <c r="D14" s="68">
        <v>3000513</v>
      </c>
      <c r="E14" s="19" t="s">
        <v>1094</v>
      </c>
      <c r="F14" s="69">
        <v>538</v>
      </c>
      <c r="G14" s="19" t="s">
        <v>1104</v>
      </c>
      <c r="H14" s="20">
        <v>2.585</v>
      </c>
      <c r="I14" s="21">
        <v>2.251036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13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5004144</v>
      </c>
      <c r="C15" s="19" t="s">
        <v>1577</v>
      </c>
      <c r="D15" s="68">
        <v>3000511</v>
      </c>
      <c r="E15" s="19" t="s">
        <v>1092</v>
      </c>
      <c r="F15" s="69">
        <v>42</v>
      </c>
      <c r="G15" s="19" t="s">
        <v>534</v>
      </c>
      <c r="H15" s="20">
        <v>0.26459100000000002</v>
      </c>
      <c r="I15" s="21">
        <v>0.75880000000000003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3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5004145</v>
      </c>
      <c r="C16" s="19" t="s">
        <v>1578</v>
      </c>
      <c r="D16" s="68">
        <v>3000511</v>
      </c>
      <c r="E16" s="19" t="s">
        <v>1092</v>
      </c>
      <c r="F16" s="69">
        <v>42</v>
      </c>
      <c r="G16" s="19" t="s">
        <v>534</v>
      </c>
      <c r="H16" s="20">
        <v>0.21560000000000001</v>
      </c>
      <c r="I16" s="21">
        <v>8.3582000000000004E-2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5004147</v>
      </c>
      <c r="C17" s="19" t="s">
        <v>1579</v>
      </c>
      <c r="D17" s="68">
        <v>3000512</v>
      </c>
      <c r="E17" s="19" t="s">
        <v>1093</v>
      </c>
      <c r="F17" s="69">
        <v>117</v>
      </c>
      <c r="G17" s="19" t="s">
        <v>687</v>
      </c>
      <c r="H17" s="20">
        <v>7.5991000000000003E-2</v>
      </c>
      <c r="I17" s="21">
        <v>7.5991000000000003E-2</v>
      </c>
      <c r="J17" s="21">
        <f t="shared" si="0"/>
        <v>5.9999999999999995E-4</v>
      </c>
      <c r="K17" s="21">
        <v>0</v>
      </c>
      <c r="L17" s="21">
        <v>0</v>
      </c>
      <c r="M17" s="21">
        <v>5.9999999999999995E-4</v>
      </c>
      <c r="N17" s="22">
        <f t="shared" si="1"/>
        <v>0</v>
      </c>
      <c r="O17" s="22">
        <f t="shared" si="2"/>
        <v>0</v>
      </c>
      <c r="P17" s="23">
        <f t="shared" si="3"/>
        <v>7.895671855877669E-3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OFFSET(H18,-MATCH("PROYECTOS",$A$8:$A$27,0)-1,0)-(OFFSET(H18,-MATCH("PROYECTOS",$A$8:$A$27,0),0))</f>
        <v>0</v>
      </c>
      <c r="I18" s="44">
        <f t="shared" ref="I18:J18" ca="1" si="5">OFFSET(I18,-MATCH("PROYECTOS",$A$8:$A$27,0)-1,0)-(OFFSET(I18,-MATCH("PROYECTOS",$A$8:$A$27,0),0))</f>
        <v>0</v>
      </c>
      <c r="J18" s="44">
        <f t="shared" ca="1" si="5"/>
        <v>0</v>
      </c>
      <c r="K18" s="45">
        <f ca="1">OFFSET(K18,-MATCH("PROYECTOS",$A$8:$A$27,0)-1,0)-(OFFSET(K18,-MATCH("PROYECTOS",$A$8:$A$27,0),0))</f>
        <v>0</v>
      </c>
      <c r="L18" s="45">
        <f t="shared" ref="L18:M18" ca="1" si="6">OFFSET(L18,-MATCH("PROYECTOS",$A$8:$A$27,0)-1,0)-(OFFSET(L18,-MATCH("PROYECTOS",$A$8:$A$27,0),0))</f>
        <v>0</v>
      </c>
      <c r="M18" s="45">
        <f t="shared" ca="1" si="6"/>
        <v>0</v>
      </c>
      <c r="N18" s="46">
        <f t="shared" ca="1" si="1"/>
        <v>0</v>
      </c>
      <c r="O18" s="46">
        <f t="shared" ca="1" si="2"/>
        <v>0</v>
      </c>
      <c r="P18" s="47">
        <f t="shared" ca="1" si="3"/>
        <v>0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workbookViewId="0">
      <selection activeCell="A25" sqref="A25:L2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101</v>
      </c>
      <c r="B1" s="50" t="s">
        <v>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1582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301.73030299999999</v>
      </c>
      <c r="E6" s="14">
        <v>434.88251599999995</v>
      </c>
      <c r="F6" s="14">
        <v>124.44516396574279</v>
      </c>
      <c r="G6" s="14">
        <v>54.5601978557428</v>
      </c>
      <c r="H6" s="14">
        <v>29.126607460000006</v>
      </c>
      <c r="I6" s="14">
        <v>40.758358649999998</v>
      </c>
      <c r="J6" s="15">
        <v>0.12545962610219724</v>
      </c>
      <c r="K6" s="15">
        <v>0.19243543310382893</v>
      </c>
      <c r="L6" s="16">
        <v>0.28615812176211475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155.22619499999999</v>
      </c>
      <c r="E7" s="38">
        <f ca="1">SUM(E8:OFFSET(E6,MATCH("GOBIERNOS REGIONALES",$A$8:$A$50,0),0))</f>
        <v>194.43096800000004</v>
      </c>
      <c r="F7" s="38">
        <f ca="1">SUM(F8:OFFSET(F6,MATCH("GOBIERNOS REGIONALES",$A$8:$A$50,0),0))</f>
        <v>69.528975322628625</v>
      </c>
      <c r="G7" s="38">
        <f ca="1">SUM(G8:OFFSET(G6,MATCH("GOBIERNOS REGIONALES",$A$8:$A$50,0),0))</f>
        <v>26.674872032628627</v>
      </c>
      <c r="H7" s="38">
        <f ca="1">SUM(H8:OFFSET(H6,MATCH("GOBIERNOS REGIONALES",$A$8:$A$50,0),0))</f>
        <v>16.217011669999998</v>
      </c>
      <c r="I7" s="38">
        <f ca="1">SUM(I8:OFFSET(I6,MATCH("GOBIERNOS REGIONALES",$A$8:$A$50,0),0))</f>
        <v>26.637091619999996</v>
      </c>
      <c r="J7" s="39">
        <f ca="1">IFERROR(G7/E7,0)</f>
        <v>0.13719456477030256</v>
      </c>
      <c r="K7" s="39">
        <f ca="1">IFERROR(SUM(G7,H7)/E7,0)</f>
        <v>0.22060211983632472</v>
      </c>
      <c r="L7" s="40">
        <f ca="1">IFERROR(SUM(G7,H7,I7)/E7,0)</f>
        <v>0.35760237187436422</v>
      </c>
      <c r="M7" s="4"/>
    </row>
    <row r="8" spans="1:13" x14ac:dyDescent="0.25">
      <c r="A8" s="17"/>
      <c r="B8" s="18">
        <v>342</v>
      </c>
      <c r="C8" s="19" t="s">
        <v>160</v>
      </c>
      <c r="D8" s="20">
        <v>155.22619499999999</v>
      </c>
      <c r="E8" s="21">
        <v>194.43096800000004</v>
      </c>
      <c r="F8" s="21">
        <f t="shared" ref="F8:F26" si="0">SUM(G8,H8,I8)</f>
        <v>69.528975322628625</v>
      </c>
      <c r="G8" s="21">
        <v>26.674872032628627</v>
      </c>
      <c r="H8" s="21">
        <v>16.217011669999998</v>
      </c>
      <c r="I8" s="21">
        <v>26.637091619999996</v>
      </c>
      <c r="J8" s="22">
        <f t="shared" ref="J8:J26" si="1">IFERROR(G8/E8,0)</f>
        <v>0.13719456477030256</v>
      </c>
      <c r="K8" s="22">
        <f t="shared" ref="K8:K26" si="2">IFERROR(SUM(G8,H8)/E8,0)</f>
        <v>0.22060211983632472</v>
      </c>
      <c r="L8" s="23">
        <f t="shared" ref="L8:L26" si="3">IFERROR(SUM(G8,H8,I8)/E8,0)</f>
        <v>0.35760237187436422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20.143667000000001</v>
      </c>
      <c r="E9" s="38">
        <f ca="1">SUM(E10:OFFSET(E8,(MATCH("GOBIERNOS LOCALES",$A$8:$A$50,0)-MATCH("GOBIERNOS REGIONALES",$A$8:$A$50,0)),0))</f>
        <v>23.317619000000001</v>
      </c>
      <c r="F9" s="38">
        <f ca="1">SUM(F10:OFFSET(F8,(MATCH("GOBIERNOS LOCALES",$A$8:$A$50,0)-MATCH("GOBIERNOS REGIONALES",$A$8:$A$50,0)),0))</f>
        <v>5.1890248984265304</v>
      </c>
      <c r="G9" s="38">
        <f ca="1">SUM(G10:OFFSET(G8,(MATCH("GOBIERNOS LOCALES",$A$8:$A$50,0)-MATCH("GOBIERNOS REGIONALES",$A$8:$A$50,0)),0))</f>
        <v>2.8930969284265302</v>
      </c>
      <c r="H9" s="38">
        <f ca="1">SUM(H10:OFFSET(H8,(MATCH("GOBIERNOS LOCALES",$A$8:$A$50,0)-MATCH("GOBIERNOS REGIONALES",$A$8:$A$50,0)),0))</f>
        <v>0.77244380000000001</v>
      </c>
      <c r="I9" s="38">
        <f ca="1">SUM(I10:OFFSET(I8,(MATCH("GOBIERNOS LOCALES",$A$8:$A$50,0)-MATCH("GOBIERNOS REGIONALES",$A$8:$A$50,0)),0))</f>
        <v>1.5234841700000001</v>
      </c>
      <c r="J9" s="39">
        <f t="shared" ca="1" si="1"/>
        <v>0.12407342827012184</v>
      </c>
      <c r="K9" s="39">
        <f t="shared" ca="1" si="2"/>
        <v>0.15720047267375498</v>
      </c>
      <c r="L9" s="40">
        <f t="shared" ca="1" si="3"/>
        <v>0.22253665343903811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0.49520999999999998</v>
      </c>
      <c r="E10" s="21">
        <v>2.2713679999999994</v>
      </c>
      <c r="F10" s="21">
        <f t="shared" si="0"/>
        <v>0.23149991949765383</v>
      </c>
      <c r="G10" s="21">
        <v>0.21618891949765384</v>
      </c>
      <c r="H10" s="21">
        <v>1.3811E-2</v>
      </c>
      <c r="I10" s="21">
        <v>1.5E-3</v>
      </c>
      <c r="J10" s="22">
        <f t="shared" si="1"/>
        <v>9.5180049863189897E-2</v>
      </c>
      <c r="K10" s="22">
        <f t="shared" si="2"/>
        <v>0.10126052647464166</v>
      </c>
      <c r="L10" s="23">
        <f t="shared" si="3"/>
        <v>0.10192092144366474</v>
      </c>
      <c r="M10" s="4"/>
    </row>
    <row r="11" spans="1:13" x14ac:dyDescent="0.25">
      <c r="A11" s="17"/>
      <c r="B11" s="18">
        <v>442</v>
      </c>
      <c r="C11" s="19" t="s">
        <v>208</v>
      </c>
      <c r="D11" s="20">
        <v>5.1270170000000004</v>
      </c>
      <c r="E11" s="21">
        <v>1.515668</v>
      </c>
      <c r="F11" s="21">
        <f t="shared" si="0"/>
        <v>0.10236797981048107</v>
      </c>
      <c r="G11" s="21">
        <v>4.3631849810481071E-2</v>
      </c>
      <c r="H11" s="21">
        <v>1.1555350000000001E-2</v>
      </c>
      <c r="I11" s="21">
        <v>4.7180779999999999E-2</v>
      </c>
      <c r="J11" s="22">
        <f t="shared" si="1"/>
        <v>2.8787207891491456E-2</v>
      </c>
      <c r="K11" s="22">
        <f t="shared" si="2"/>
        <v>3.6411140045498794E-2</v>
      </c>
      <c r="L11" s="23">
        <f t="shared" si="3"/>
        <v>6.7539843692999438E-2</v>
      </c>
      <c r="M11" s="4"/>
    </row>
    <row r="12" spans="1:13" x14ac:dyDescent="0.25">
      <c r="A12" s="17"/>
      <c r="B12" s="18">
        <v>446</v>
      </c>
      <c r="C12" s="19" t="s">
        <v>212</v>
      </c>
      <c r="D12" s="20">
        <v>0</v>
      </c>
      <c r="E12" s="21">
        <v>2.1399889999999999</v>
      </c>
      <c r="F12" s="21">
        <f t="shared" si="0"/>
        <v>0.26697363000000002</v>
      </c>
      <c r="G12" s="21">
        <v>0</v>
      </c>
      <c r="H12" s="21">
        <v>0</v>
      </c>
      <c r="I12" s="21">
        <v>0.26697363000000002</v>
      </c>
      <c r="J12" s="22">
        <f t="shared" si="1"/>
        <v>0</v>
      </c>
      <c r="K12" s="22">
        <f t="shared" si="2"/>
        <v>0</v>
      </c>
      <c r="L12" s="23">
        <f t="shared" si="3"/>
        <v>0.12475467397262324</v>
      </c>
      <c r="M12" s="4"/>
    </row>
    <row r="13" spans="1:13" x14ac:dyDescent="0.25">
      <c r="A13" s="17"/>
      <c r="B13" s="18">
        <v>447</v>
      </c>
      <c r="C13" s="19" t="s">
        <v>213</v>
      </c>
      <c r="D13" s="20">
        <v>8.5691609999999994</v>
      </c>
      <c r="E13" s="21">
        <v>3</v>
      </c>
      <c r="F13" s="21">
        <f t="shared" si="0"/>
        <v>1.1617661345010377</v>
      </c>
      <c r="G13" s="21">
        <v>1.0040050745010376</v>
      </c>
      <c r="H13" s="21">
        <v>0.15026106</v>
      </c>
      <c r="I13" s="21">
        <v>7.4999999999999997E-3</v>
      </c>
      <c r="J13" s="22">
        <f t="shared" si="1"/>
        <v>0.33466835816701251</v>
      </c>
      <c r="K13" s="22">
        <f t="shared" si="2"/>
        <v>0.38475537816701255</v>
      </c>
      <c r="L13" s="23">
        <f t="shared" si="3"/>
        <v>0.38725537816701255</v>
      </c>
      <c r="M13" s="4"/>
    </row>
    <row r="14" spans="1:13" x14ac:dyDescent="0.25">
      <c r="A14" s="17"/>
      <c r="B14" s="18">
        <v>448</v>
      </c>
      <c r="C14" s="19" t="s">
        <v>214</v>
      </c>
      <c r="D14" s="20">
        <v>0</v>
      </c>
      <c r="E14" s="21">
        <v>0.231767</v>
      </c>
      <c r="F14" s="21">
        <f t="shared" si="0"/>
        <v>1.297099981456995E-2</v>
      </c>
      <c r="G14" s="21">
        <v>1.297099981456995E-2</v>
      </c>
      <c r="H14" s="21">
        <v>0</v>
      </c>
      <c r="I14" s="21">
        <v>0</v>
      </c>
      <c r="J14" s="22">
        <f t="shared" si="1"/>
        <v>5.596568887965047E-2</v>
      </c>
      <c r="K14" s="22">
        <f t="shared" si="2"/>
        <v>5.596568887965047E-2</v>
      </c>
      <c r="L14" s="23">
        <f t="shared" si="3"/>
        <v>5.596568887965047E-2</v>
      </c>
      <c r="M14" s="4"/>
    </row>
    <row r="15" spans="1:13" x14ac:dyDescent="0.25">
      <c r="A15" s="17"/>
      <c r="B15" s="18">
        <v>449</v>
      </c>
      <c r="C15" s="19" t="s">
        <v>215</v>
      </c>
      <c r="D15" s="20">
        <v>0</v>
      </c>
      <c r="E15" s="21">
        <v>1.4869559999999999</v>
      </c>
      <c r="F15" s="21">
        <f t="shared" si="0"/>
        <v>3.2519590094994902E-2</v>
      </c>
      <c r="G15" s="21">
        <v>2.0000000949949026E-3</v>
      </c>
      <c r="H15" s="21">
        <v>2.6019589999999999E-2</v>
      </c>
      <c r="I15" s="21">
        <v>4.4999999999999997E-3</v>
      </c>
      <c r="J15" s="22">
        <f t="shared" si="1"/>
        <v>1.3450297755918149E-3</v>
      </c>
      <c r="K15" s="22">
        <f t="shared" si="2"/>
        <v>1.8843590593800291E-2</v>
      </c>
      <c r="L15" s="23">
        <f t="shared" si="3"/>
        <v>2.1869907445139534E-2</v>
      </c>
      <c r="M15" s="4"/>
    </row>
    <row r="16" spans="1:13" x14ac:dyDescent="0.25">
      <c r="A16" s="17"/>
      <c r="B16" s="18">
        <v>451</v>
      </c>
      <c r="C16" s="19" t="s">
        <v>217</v>
      </c>
      <c r="D16" s="20">
        <v>0</v>
      </c>
      <c r="E16" s="21">
        <v>0.29971300000000001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</row>
    <row r="17" spans="1:13" x14ac:dyDescent="0.25">
      <c r="A17" s="17"/>
      <c r="B17" s="18">
        <v>452</v>
      </c>
      <c r="C17" s="19" t="s">
        <v>218</v>
      </c>
      <c r="D17" s="20">
        <v>6.8902000000000005E-2</v>
      </c>
      <c r="E17" s="21">
        <v>1.9944850000000001</v>
      </c>
      <c r="F17" s="21">
        <f t="shared" si="0"/>
        <v>1.501182367732937</v>
      </c>
      <c r="G17" s="21">
        <v>1.2247022677329369</v>
      </c>
      <c r="H17" s="21">
        <v>0.14014805</v>
      </c>
      <c r="I17" s="21">
        <v>0.13633204999999998</v>
      </c>
      <c r="J17" s="22">
        <f t="shared" si="1"/>
        <v>0.61404436119245664</v>
      </c>
      <c r="K17" s="22">
        <f t="shared" si="2"/>
        <v>0.68431214961904296</v>
      </c>
      <c r="L17" s="23">
        <f t="shared" si="3"/>
        <v>0.75266666218745037</v>
      </c>
      <c r="M17" s="4"/>
    </row>
    <row r="18" spans="1:13" x14ac:dyDescent="0.25">
      <c r="A18" s="17"/>
      <c r="B18" s="18">
        <v>453</v>
      </c>
      <c r="C18" s="19" t="s">
        <v>219</v>
      </c>
      <c r="D18" s="20">
        <v>0.90667900000000001</v>
      </c>
      <c r="E18" s="21">
        <v>0.57308700000000001</v>
      </c>
      <c r="F18" s="21">
        <f t="shared" si="0"/>
        <v>4.0742999408394098E-4</v>
      </c>
      <c r="G18" s="21">
        <v>4.0742999408394098E-4</v>
      </c>
      <c r="H18" s="21">
        <v>0</v>
      </c>
      <c r="I18" s="21">
        <v>0</v>
      </c>
      <c r="J18" s="22">
        <f t="shared" si="1"/>
        <v>7.1093916645106415E-4</v>
      </c>
      <c r="K18" s="22">
        <f t="shared" si="2"/>
        <v>7.1093916645106415E-4</v>
      </c>
      <c r="L18" s="23">
        <f t="shared" si="3"/>
        <v>7.1093916645106415E-4</v>
      </c>
      <c r="M18" s="4"/>
    </row>
    <row r="19" spans="1:13" x14ac:dyDescent="0.25">
      <c r="A19" s="17"/>
      <c r="B19" s="18">
        <v>454</v>
      </c>
      <c r="C19" s="19" t="s">
        <v>220</v>
      </c>
      <c r="D19" s="20">
        <v>0</v>
      </c>
      <c r="E19" s="21">
        <v>8.3959999999999993E-2</v>
      </c>
      <c r="F19" s="21">
        <f t="shared" si="0"/>
        <v>1.1808900000000002E-3</v>
      </c>
      <c r="G19" s="21">
        <v>0</v>
      </c>
      <c r="H19" s="21">
        <v>0</v>
      </c>
      <c r="I19" s="21">
        <v>1.1808900000000002E-3</v>
      </c>
      <c r="J19" s="22">
        <f t="shared" si="1"/>
        <v>0</v>
      </c>
      <c r="K19" s="22">
        <f t="shared" si="2"/>
        <v>0</v>
      </c>
      <c r="L19" s="23">
        <f t="shared" si="3"/>
        <v>1.406491186279181E-2</v>
      </c>
      <c r="M19" s="4"/>
    </row>
    <row r="20" spans="1:13" x14ac:dyDescent="0.25">
      <c r="A20" s="17"/>
      <c r="B20" s="18">
        <v>455</v>
      </c>
      <c r="C20" s="19" t="s">
        <v>221</v>
      </c>
      <c r="D20" s="20">
        <v>0</v>
      </c>
      <c r="E20" s="21">
        <v>1.2500000000000001E-2</v>
      </c>
      <c r="F20" s="21">
        <f t="shared" si="0"/>
        <v>3.2699999999999999E-3</v>
      </c>
      <c r="G20" s="21">
        <v>0</v>
      </c>
      <c r="H20" s="21">
        <v>0</v>
      </c>
      <c r="I20" s="21">
        <v>3.2699999999999999E-3</v>
      </c>
      <c r="J20" s="22">
        <f t="shared" si="1"/>
        <v>0</v>
      </c>
      <c r="K20" s="22">
        <f t="shared" si="2"/>
        <v>0</v>
      </c>
      <c r="L20" s="23">
        <f t="shared" si="3"/>
        <v>0.2616</v>
      </c>
      <c r="M20" s="4"/>
    </row>
    <row r="21" spans="1:13" x14ac:dyDescent="0.25">
      <c r="A21" s="17"/>
      <c r="B21" s="18">
        <v>458</v>
      </c>
      <c r="C21" s="19" t="s">
        <v>224</v>
      </c>
      <c r="D21" s="20">
        <v>2.3140200000000002</v>
      </c>
      <c r="E21" s="21">
        <v>5.3374269999999999</v>
      </c>
      <c r="F21" s="21">
        <f t="shared" si="0"/>
        <v>1.1262309967820823</v>
      </c>
      <c r="G21" s="21">
        <v>0.15945844678208232</v>
      </c>
      <c r="H21" s="21">
        <v>0.29362232999999993</v>
      </c>
      <c r="I21" s="21">
        <v>0.67315021999999991</v>
      </c>
      <c r="J21" s="22">
        <f t="shared" si="1"/>
        <v>2.9875527437111988E-2</v>
      </c>
      <c r="K21" s="22">
        <f t="shared" si="2"/>
        <v>8.488748919321655E-2</v>
      </c>
      <c r="L21" s="23">
        <f t="shared" si="3"/>
        <v>0.21100635133409457</v>
      </c>
      <c r="M21" s="4"/>
    </row>
    <row r="22" spans="1:13" x14ac:dyDescent="0.25">
      <c r="A22" s="17"/>
      <c r="B22" s="18">
        <v>459</v>
      </c>
      <c r="C22" s="19" t="s">
        <v>225</v>
      </c>
      <c r="D22" s="20">
        <v>0</v>
      </c>
      <c r="E22" s="21">
        <v>0.16084399999999999</v>
      </c>
      <c r="F22" s="21">
        <f t="shared" si="0"/>
        <v>0.1080023</v>
      </c>
      <c r="G22" s="21">
        <v>0</v>
      </c>
      <c r="H22" s="21">
        <v>0.05</v>
      </c>
      <c r="I22" s="21">
        <v>5.80023E-2</v>
      </c>
      <c r="J22" s="22">
        <f t="shared" si="1"/>
        <v>0</v>
      </c>
      <c r="K22" s="22">
        <f t="shared" si="2"/>
        <v>0.31086021237969713</v>
      </c>
      <c r="L22" s="23">
        <f t="shared" si="3"/>
        <v>0.67147235830991525</v>
      </c>
      <c r="M22" s="4"/>
    </row>
    <row r="23" spans="1:13" x14ac:dyDescent="0.25">
      <c r="A23" s="17"/>
      <c r="B23" s="18">
        <v>460</v>
      </c>
      <c r="C23" s="19" t="s">
        <v>226</v>
      </c>
      <c r="D23" s="20">
        <v>0.08</v>
      </c>
      <c r="E23" s="21">
        <v>2.0937990000000002</v>
      </c>
      <c r="F23" s="21">
        <f t="shared" si="0"/>
        <v>7.4664800000000003E-2</v>
      </c>
      <c r="G23" s="21">
        <v>0</v>
      </c>
      <c r="H23" s="21">
        <v>0</v>
      </c>
      <c r="I23" s="21">
        <v>7.4664800000000003E-2</v>
      </c>
      <c r="J23" s="22">
        <f t="shared" si="1"/>
        <v>0</v>
      </c>
      <c r="K23" s="22">
        <f t="shared" si="2"/>
        <v>0</v>
      </c>
      <c r="L23" s="23">
        <f t="shared" si="3"/>
        <v>3.5659965450360799E-2</v>
      </c>
      <c r="M23" s="4"/>
    </row>
    <row r="24" spans="1:13" x14ac:dyDescent="0.25">
      <c r="A24" s="17"/>
      <c r="B24" s="18">
        <v>462</v>
      </c>
      <c r="C24" s="19" t="s">
        <v>228</v>
      </c>
      <c r="D24" s="20">
        <v>0</v>
      </c>
      <c r="E24" s="21">
        <v>2.5531000000000002E-2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</row>
    <row r="25" spans="1:13" x14ac:dyDescent="0.25">
      <c r="A25" s="17"/>
      <c r="B25" s="18">
        <v>464</v>
      </c>
      <c r="C25" s="19" t="s">
        <v>230</v>
      </c>
      <c r="D25" s="20">
        <v>2.5826780000000005</v>
      </c>
      <c r="E25" s="21">
        <v>2.0905250000000004</v>
      </c>
      <c r="F25" s="21">
        <f t="shared" si="0"/>
        <v>0.56598786019868963</v>
      </c>
      <c r="G25" s="21">
        <v>0.2297319401986897</v>
      </c>
      <c r="H25" s="21">
        <v>8.7026419999999993E-2</v>
      </c>
      <c r="I25" s="21">
        <v>0.24922949999999999</v>
      </c>
      <c r="J25" s="22">
        <f t="shared" si="1"/>
        <v>0.1098919841660299</v>
      </c>
      <c r="K25" s="22">
        <f t="shared" si="2"/>
        <v>0.15152096253270811</v>
      </c>
      <c r="L25" s="23">
        <f t="shared" si="3"/>
        <v>0.27073957986567465</v>
      </c>
      <c r="M25" s="4"/>
    </row>
    <row r="26" spans="1:13" ht="15.75" thickBot="1" x14ac:dyDescent="0.3">
      <c r="A26" s="41" t="s">
        <v>232</v>
      </c>
      <c r="B26" s="58"/>
      <c r="C26" s="43"/>
      <c r="D26" s="44">
        <v>126.36044100000007</v>
      </c>
      <c r="E26" s="45">
        <v>217.13392899999985</v>
      </c>
      <c r="F26" s="45">
        <f t="shared" si="0"/>
        <v>49.727163744687637</v>
      </c>
      <c r="G26" s="45">
        <v>24.992228894687642</v>
      </c>
      <c r="H26" s="45">
        <v>12.137151990000001</v>
      </c>
      <c r="I26" s="45">
        <v>12.597782859999997</v>
      </c>
      <c r="J26" s="46">
        <f t="shared" si="1"/>
        <v>0.11510052348699341</v>
      </c>
      <c r="K26" s="46">
        <f t="shared" si="2"/>
        <v>0.17099760067754158</v>
      </c>
      <c r="L26" s="47">
        <f t="shared" si="3"/>
        <v>0.22901609146808038</v>
      </c>
      <c r="M26" s="4"/>
    </row>
    <row r="27" spans="1:13" x14ac:dyDescent="0.25">
      <c r="D27" s="5"/>
      <c r="E27" s="5"/>
      <c r="F27" s="5"/>
      <c r="G27" s="5"/>
      <c r="H27" s="5"/>
      <c r="I27" s="5"/>
      <c r="J27" s="4"/>
      <c r="K27" s="4"/>
      <c r="L27" s="4"/>
      <c r="M2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101</v>
      </c>
      <c r="B1" s="51" t="s">
        <v>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1583</v>
      </c>
      <c r="N2" s="72" t="s">
        <v>1605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301.73030299999999</v>
      </c>
      <c r="E6" s="14">
        <f ca="1">SUM(E7:OFFSET(E7,50,0))</f>
        <v>434.88251599999995</v>
      </c>
      <c r="F6" s="14">
        <f ca="1">SUM(F7:OFFSET(F7,50,0))</f>
        <v>124.44516396574279</v>
      </c>
      <c r="G6" s="14">
        <f ca="1">SUM(G7:OFFSET(G7,50,0))</f>
        <v>54.5601978557428</v>
      </c>
      <c r="H6" s="14">
        <f ca="1">SUM(H7:OFFSET(H7,50,0))</f>
        <v>29.126607460000006</v>
      </c>
      <c r="I6" s="14">
        <f ca="1">SUM(I7:OFFSET(I7,50,0))</f>
        <v>40.758358649999998</v>
      </c>
      <c r="J6" s="15">
        <f ca="1">IFERROR(G6/E6,0)</f>
        <v>0.12545962610219724</v>
      </c>
      <c r="K6" s="15">
        <f ca="1">IFERROR(SUM(G6,H6)/E6,0)</f>
        <v>0.19243543310382893</v>
      </c>
      <c r="L6" s="16">
        <f ca="1">IFERROR(SUM(G6,H6,I6)/E6,0)</f>
        <v>0.28615812176211475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0.90741000000000005</v>
      </c>
      <c r="E7" s="21">
        <v>3.1376769999999996</v>
      </c>
      <c r="F7" s="21">
        <f t="shared" ref="F7:F31" si="0">SUM(G7,H7,I7)</f>
        <v>0.53595753903772902</v>
      </c>
      <c r="G7" s="21">
        <v>0.26825172903772909</v>
      </c>
      <c r="H7" s="21">
        <v>0.12141921</v>
      </c>
      <c r="I7" s="21">
        <v>0.14628659999999996</v>
      </c>
      <c r="J7" s="22">
        <f t="shared" ref="J7:J31" si="1">IFERROR(G7/E7,0)</f>
        <v>8.5493735982935498E-2</v>
      </c>
      <c r="K7" s="22">
        <f t="shared" ref="K7:K31" si="2">IFERROR(SUM(G7,H7)/E7,0)</f>
        <v>0.12419090270850988</v>
      </c>
      <c r="L7" s="23">
        <f t="shared" ref="L7:L31" si="3">IFERROR(SUM(G7,H7,I7)/E7,0)</f>
        <v>0.17081348368163105</v>
      </c>
      <c r="M7" s="4"/>
      <c r="N7" t="s">
        <v>263</v>
      </c>
      <c r="O7" s="5">
        <v>71.968493864781905</v>
      </c>
      <c r="P7" s="71">
        <v>0.50858601447371199</v>
      </c>
    </row>
    <row r="8" spans="1:16" x14ac:dyDescent="0.25">
      <c r="A8" s="17"/>
      <c r="B8" s="55">
        <v>2</v>
      </c>
      <c r="C8" s="19" t="s">
        <v>250</v>
      </c>
      <c r="D8" s="20">
        <v>3.2473450000000001</v>
      </c>
      <c r="E8" s="21">
        <v>10.012979000000003</v>
      </c>
      <c r="F8" s="21">
        <f t="shared" si="0"/>
        <v>3.4895389683977021</v>
      </c>
      <c r="G8" s="21">
        <v>1.3982576483977027</v>
      </c>
      <c r="H8" s="21">
        <v>1.4907458699999998</v>
      </c>
      <c r="I8" s="21">
        <v>0.60053544999999986</v>
      </c>
      <c r="J8" s="22">
        <f t="shared" si="1"/>
        <v>0.13964452021698062</v>
      </c>
      <c r="K8" s="22">
        <f t="shared" si="2"/>
        <v>0.28852587410776565</v>
      </c>
      <c r="L8" s="23">
        <f t="shared" si="3"/>
        <v>0.34850157664344455</v>
      </c>
      <c r="M8" s="4"/>
      <c r="N8" t="s">
        <v>272</v>
      </c>
      <c r="O8" s="5">
        <v>0.62085898667648509</v>
      </c>
      <c r="P8" s="71">
        <v>0.47057123851745114</v>
      </c>
    </row>
    <row r="9" spans="1:16" x14ac:dyDescent="0.25">
      <c r="A9" s="17"/>
      <c r="B9" s="55">
        <v>3</v>
      </c>
      <c r="C9" s="19" t="s">
        <v>251</v>
      </c>
      <c r="D9" s="20">
        <v>6.3357280000000005</v>
      </c>
      <c r="E9" s="21">
        <v>5.3737190000000004</v>
      </c>
      <c r="F9" s="21">
        <f t="shared" si="0"/>
        <v>0.51541695825574319</v>
      </c>
      <c r="G9" s="21">
        <v>0.1909237682557432</v>
      </c>
      <c r="H9" s="21">
        <v>0.13990041</v>
      </c>
      <c r="I9" s="21">
        <v>0.18459278000000001</v>
      </c>
      <c r="J9" s="22">
        <f t="shared" si="1"/>
        <v>3.5529168580594406E-2</v>
      </c>
      <c r="K9" s="22">
        <f t="shared" si="2"/>
        <v>6.1563356449368334E-2</v>
      </c>
      <c r="L9" s="23">
        <f t="shared" si="3"/>
        <v>9.5914385969147836E-2</v>
      </c>
      <c r="M9" s="4"/>
      <c r="N9" t="s">
        <v>259</v>
      </c>
      <c r="O9" s="5">
        <v>6.2590817975876085</v>
      </c>
      <c r="P9" s="71">
        <v>0.45257832851230118</v>
      </c>
    </row>
    <row r="10" spans="1:16" x14ac:dyDescent="0.25">
      <c r="A10" s="17"/>
      <c r="B10" s="55">
        <v>4</v>
      </c>
      <c r="C10" s="19" t="s">
        <v>252</v>
      </c>
      <c r="D10" s="20">
        <v>19.196999999999999</v>
      </c>
      <c r="E10" s="21">
        <v>39.863901999999996</v>
      </c>
      <c r="F10" s="21">
        <f t="shared" si="0"/>
        <v>5.4631456875898161</v>
      </c>
      <c r="G10" s="21">
        <v>2.9941200275898154</v>
      </c>
      <c r="H10" s="21">
        <v>1.08320222</v>
      </c>
      <c r="I10" s="21">
        <v>1.3858234400000002</v>
      </c>
      <c r="J10" s="22">
        <f t="shared" si="1"/>
        <v>7.510855378858336E-2</v>
      </c>
      <c r="K10" s="22">
        <f t="shared" si="2"/>
        <v>0.10228106239047588</v>
      </c>
      <c r="L10" s="23">
        <f t="shared" si="3"/>
        <v>0.13704493071425414</v>
      </c>
      <c r="M10" s="4"/>
      <c r="N10" t="s">
        <v>268</v>
      </c>
      <c r="O10" s="5">
        <v>5.8297315154231883</v>
      </c>
      <c r="P10" s="71">
        <v>0.43656343865354857</v>
      </c>
    </row>
    <row r="11" spans="1:16" x14ac:dyDescent="0.25">
      <c r="A11" s="17"/>
      <c r="B11" s="55">
        <v>5</v>
      </c>
      <c r="C11" s="19" t="s">
        <v>253</v>
      </c>
      <c r="D11" s="20">
        <v>1.237276</v>
      </c>
      <c r="E11" s="21">
        <v>1.9530420000000002</v>
      </c>
      <c r="F11" s="21">
        <f t="shared" si="0"/>
        <v>0.48726855038741101</v>
      </c>
      <c r="G11" s="21">
        <v>0.143537770387411</v>
      </c>
      <c r="H11" s="21">
        <v>0.10861189999999998</v>
      </c>
      <c r="I11" s="21">
        <v>0.23511888</v>
      </c>
      <c r="J11" s="22">
        <f t="shared" si="1"/>
        <v>7.349446165899709E-2</v>
      </c>
      <c r="K11" s="22">
        <f t="shared" si="2"/>
        <v>0.12910611773193356</v>
      </c>
      <c r="L11" s="23">
        <f t="shared" si="3"/>
        <v>0.24949210021464513</v>
      </c>
      <c r="M11" s="4"/>
      <c r="N11" t="s">
        <v>265</v>
      </c>
      <c r="O11" s="5">
        <v>0.37738580918114356</v>
      </c>
      <c r="P11" s="71">
        <v>0.40161012893845316</v>
      </c>
    </row>
    <row r="12" spans="1:16" x14ac:dyDescent="0.25">
      <c r="A12" s="17"/>
      <c r="B12" s="55">
        <v>6</v>
      </c>
      <c r="C12" s="19" t="s">
        <v>254</v>
      </c>
      <c r="D12" s="20">
        <v>10.919576999999999</v>
      </c>
      <c r="E12" s="21">
        <v>10.717721999999997</v>
      </c>
      <c r="F12" s="21">
        <f t="shared" si="0"/>
        <v>3.3611068940980111</v>
      </c>
      <c r="G12" s="21">
        <v>1.8657431340980111</v>
      </c>
      <c r="H12" s="21">
        <v>0.92440242000000006</v>
      </c>
      <c r="I12" s="21">
        <v>0.57096133999999998</v>
      </c>
      <c r="J12" s="22">
        <f t="shared" si="1"/>
        <v>0.17408019484905576</v>
      </c>
      <c r="K12" s="22">
        <f t="shared" si="2"/>
        <v>0.26033009198204726</v>
      </c>
      <c r="L12" s="23">
        <f t="shared" si="3"/>
        <v>0.31360273144778456</v>
      </c>
      <c r="M12" s="4"/>
      <c r="N12" t="s">
        <v>255</v>
      </c>
      <c r="O12" s="5">
        <v>1.6758482380128406</v>
      </c>
      <c r="P12" s="71">
        <v>0.37794134523058226</v>
      </c>
    </row>
    <row r="13" spans="1:16" x14ac:dyDescent="0.25">
      <c r="A13" s="17"/>
      <c r="B13" s="55">
        <v>7</v>
      </c>
      <c r="C13" s="19" t="s">
        <v>255</v>
      </c>
      <c r="D13" s="20">
        <v>6.6880610000000011</v>
      </c>
      <c r="E13" s="21">
        <v>4.4341489999999988</v>
      </c>
      <c r="F13" s="21">
        <f t="shared" si="0"/>
        <v>1.6758482380128406</v>
      </c>
      <c r="G13" s="21">
        <v>0.70438524801284075</v>
      </c>
      <c r="H13" s="21">
        <v>0.43098519000000002</v>
      </c>
      <c r="I13" s="21">
        <v>0.5404777999999999</v>
      </c>
      <c r="J13" s="22">
        <f t="shared" si="1"/>
        <v>0.15885466365989076</v>
      </c>
      <c r="K13" s="22">
        <f t="shared" si="2"/>
        <v>0.25605148541757189</v>
      </c>
      <c r="L13" s="23">
        <f t="shared" si="3"/>
        <v>0.37794134523058226</v>
      </c>
      <c r="M13" s="4"/>
      <c r="N13" t="s">
        <v>250</v>
      </c>
      <c r="O13" s="5">
        <v>3.4895389683977021</v>
      </c>
      <c r="P13" s="71">
        <v>0.34850157664344455</v>
      </c>
    </row>
    <row r="14" spans="1:16" x14ac:dyDescent="0.25">
      <c r="A14" s="17"/>
      <c r="B14" s="55">
        <v>8</v>
      </c>
      <c r="C14" s="19" t="s">
        <v>256</v>
      </c>
      <c r="D14" s="20">
        <v>27.738679999999984</v>
      </c>
      <c r="E14" s="21">
        <v>44.169936000000021</v>
      </c>
      <c r="F14" s="21">
        <f t="shared" si="0"/>
        <v>6.154801192598625</v>
      </c>
      <c r="G14" s="21">
        <v>1.9812405925986241</v>
      </c>
      <c r="H14" s="21">
        <v>1.5942496800000001</v>
      </c>
      <c r="I14" s="21">
        <v>2.5793109200000011</v>
      </c>
      <c r="J14" s="22">
        <f t="shared" si="1"/>
        <v>4.4854957285847617E-2</v>
      </c>
      <c r="K14" s="22">
        <f t="shared" si="2"/>
        <v>8.0948504715936703E-2</v>
      </c>
      <c r="L14" s="23">
        <f t="shared" si="3"/>
        <v>0.13934367467950648</v>
      </c>
      <c r="M14" s="4"/>
      <c r="N14" t="s">
        <v>254</v>
      </c>
      <c r="O14" s="5">
        <v>3.3611068940980111</v>
      </c>
      <c r="P14" s="71">
        <v>0.31360273144778456</v>
      </c>
    </row>
    <row r="15" spans="1:16" x14ac:dyDescent="0.25">
      <c r="A15" s="17"/>
      <c r="B15" s="55">
        <v>9</v>
      </c>
      <c r="C15" s="19" t="s">
        <v>257</v>
      </c>
      <c r="D15" s="20">
        <v>11.836041999999999</v>
      </c>
      <c r="E15" s="21">
        <v>7.4591589999999997</v>
      </c>
      <c r="F15" s="21">
        <f t="shared" si="0"/>
        <v>1.3557050143376899</v>
      </c>
      <c r="G15" s="21">
        <v>1.02017812433769</v>
      </c>
      <c r="H15" s="21">
        <v>0.16314426000000001</v>
      </c>
      <c r="I15" s="21">
        <v>0.17238263000000004</v>
      </c>
      <c r="J15" s="22">
        <f t="shared" si="1"/>
        <v>0.13676851831924886</v>
      </c>
      <c r="K15" s="22">
        <f t="shared" si="2"/>
        <v>0.1586401877661664</v>
      </c>
      <c r="L15" s="23">
        <f t="shared" si="3"/>
        <v>0.18175038423737716</v>
      </c>
      <c r="M15" s="4"/>
      <c r="N15" t="s">
        <v>261</v>
      </c>
      <c r="O15" s="5">
        <v>3.112017581199146</v>
      </c>
      <c r="P15" s="71">
        <v>0.2651148094152323</v>
      </c>
    </row>
    <row r="16" spans="1:16" x14ac:dyDescent="0.25">
      <c r="A16" s="17"/>
      <c r="B16" s="55">
        <v>10</v>
      </c>
      <c r="C16" s="19" t="s">
        <v>258</v>
      </c>
      <c r="D16" s="20">
        <v>0.65180099999999996</v>
      </c>
      <c r="E16" s="21">
        <v>2.9324889999999999</v>
      </c>
      <c r="F16" s="21">
        <f t="shared" si="0"/>
        <v>0.59378330185346861</v>
      </c>
      <c r="G16" s="21">
        <v>0.33596305185346864</v>
      </c>
      <c r="H16" s="21">
        <v>0.13636565</v>
      </c>
      <c r="I16" s="21">
        <v>0.12145460000000001</v>
      </c>
      <c r="J16" s="22">
        <f t="shared" si="1"/>
        <v>0.1145658353205992</v>
      </c>
      <c r="K16" s="22">
        <f t="shared" si="2"/>
        <v>0.16106751017769161</v>
      </c>
      <c r="L16" s="23">
        <f t="shared" si="3"/>
        <v>0.20248440892820693</v>
      </c>
      <c r="M16" s="4"/>
      <c r="N16" t="s">
        <v>253</v>
      </c>
      <c r="O16" s="5">
        <v>0.48726855038741101</v>
      </c>
      <c r="P16" s="71">
        <v>0.24949210021464513</v>
      </c>
    </row>
    <row r="17" spans="1:16" x14ac:dyDescent="0.25">
      <c r="A17" s="17"/>
      <c r="B17" s="55">
        <v>11</v>
      </c>
      <c r="C17" s="19" t="s">
        <v>259</v>
      </c>
      <c r="D17" s="20">
        <v>6.5722539999999983</v>
      </c>
      <c r="E17" s="21">
        <v>13.829831000000004</v>
      </c>
      <c r="F17" s="21">
        <f t="shared" si="0"/>
        <v>6.2590817975876085</v>
      </c>
      <c r="G17" s="21">
        <v>3.3303495375876082</v>
      </c>
      <c r="H17" s="21">
        <v>1.7087784500000001</v>
      </c>
      <c r="I17" s="21">
        <v>1.21995381</v>
      </c>
      <c r="J17" s="22">
        <f t="shared" si="1"/>
        <v>0.24080912757268019</v>
      </c>
      <c r="K17" s="22">
        <f t="shared" si="2"/>
        <v>0.36436656294553471</v>
      </c>
      <c r="L17" s="23">
        <f t="shared" si="3"/>
        <v>0.45257832851230118</v>
      </c>
      <c r="M17" s="4"/>
      <c r="N17" t="s">
        <v>270</v>
      </c>
      <c r="O17" s="5">
        <v>2.3405909561193079</v>
      </c>
      <c r="P17" s="71">
        <v>0.21690489037988045</v>
      </c>
    </row>
    <row r="18" spans="1:16" x14ac:dyDescent="0.25">
      <c r="A18" s="17"/>
      <c r="B18" s="55">
        <v>12</v>
      </c>
      <c r="C18" s="19" t="s">
        <v>260</v>
      </c>
      <c r="D18" s="20">
        <v>3.5036249999999991</v>
      </c>
      <c r="E18" s="21">
        <v>4.9946199999999985</v>
      </c>
      <c r="F18" s="21">
        <f t="shared" si="0"/>
        <v>1.0190321102269575</v>
      </c>
      <c r="G18" s="21">
        <v>0.51168684022695743</v>
      </c>
      <c r="H18" s="21">
        <v>0.19526362000000003</v>
      </c>
      <c r="I18" s="21">
        <v>0.31208164999999999</v>
      </c>
      <c r="J18" s="22">
        <f t="shared" si="1"/>
        <v>0.10244760166478283</v>
      </c>
      <c r="K18" s="22">
        <f t="shared" si="2"/>
        <v>0.14154239165881641</v>
      </c>
      <c r="L18" s="23">
        <f t="shared" si="3"/>
        <v>0.20402595397186529</v>
      </c>
      <c r="M18" s="4"/>
      <c r="N18" t="s">
        <v>260</v>
      </c>
      <c r="O18" s="5">
        <v>1.0190321102269575</v>
      </c>
      <c r="P18" s="71">
        <v>0.20402595397186529</v>
      </c>
    </row>
    <row r="19" spans="1:16" x14ac:dyDescent="0.25">
      <c r="A19" s="17"/>
      <c r="B19" s="55">
        <v>13</v>
      </c>
      <c r="C19" s="19" t="s">
        <v>261</v>
      </c>
      <c r="D19" s="20">
        <v>6.9395480000000012</v>
      </c>
      <c r="E19" s="21">
        <v>11.738376999999998</v>
      </c>
      <c r="F19" s="21">
        <f t="shared" si="0"/>
        <v>3.112017581199146</v>
      </c>
      <c r="G19" s="21">
        <v>2.4141385711991461</v>
      </c>
      <c r="H19" s="21">
        <v>0.40806431000000004</v>
      </c>
      <c r="I19" s="21">
        <v>0.28981470000000004</v>
      </c>
      <c r="J19" s="22">
        <f t="shared" si="1"/>
        <v>0.20566204094477</v>
      </c>
      <c r="K19" s="22">
        <f t="shared" si="2"/>
        <v>0.24042530591743189</v>
      </c>
      <c r="L19" s="23">
        <f t="shared" si="3"/>
        <v>0.2651148094152323</v>
      </c>
      <c r="M19" s="4"/>
      <c r="N19" t="s">
        <v>258</v>
      </c>
      <c r="O19" s="5">
        <v>0.59378330185346861</v>
      </c>
      <c r="P19" s="71">
        <v>0.20248440892820693</v>
      </c>
    </row>
    <row r="20" spans="1:16" x14ac:dyDescent="0.25">
      <c r="A20" s="17"/>
      <c r="B20" s="55">
        <v>14</v>
      </c>
      <c r="C20" s="19" t="s">
        <v>262</v>
      </c>
      <c r="D20" s="20">
        <v>35.93956</v>
      </c>
      <c r="E20" s="21">
        <v>54.058121999999997</v>
      </c>
      <c r="F20" s="21">
        <f t="shared" si="0"/>
        <v>1.891814870457325</v>
      </c>
      <c r="G20" s="21">
        <v>1.449550470457325</v>
      </c>
      <c r="H20" s="21">
        <v>0.22666740000000005</v>
      </c>
      <c r="I20" s="21">
        <v>0.21559699999999998</v>
      </c>
      <c r="J20" s="22">
        <f t="shared" si="1"/>
        <v>2.6814665712163014E-2</v>
      </c>
      <c r="K20" s="22">
        <f t="shared" si="2"/>
        <v>3.100769705720308E-2</v>
      </c>
      <c r="L20" s="23">
        <f t="shared" si="3"/>
        <v>3.499594141389753E-2</v>
      </c>
      <c r="M20" s="4"/>
      <c r="N20" t="s">
        <v>269</v>
      </c>
      <c r="O20" s="5">
        <v>4.3358136444553601</v>
      </c>
      <c r="P20" s="71">
        <v>0.19426283692812818</v>
      </c>
    </row>
    <row r="21" spans="1:16" x14ac:dyDescent="0.25">
      <c r="A21" s="17"/>
      <c r="B21" s="55">
        <v>15</v>
      </c>
      <c r="C21" s="19" t="s">
        <v>263</v>
      </c>
      <c r="D21" s="20">
        <v>113.31133600000001</v>
      </c>
      <c r="E21" s="21">
        <v>141.50702499999997</v>
      </c>
      <c r="F21" s="21">
        <f t="shared" si="0"/>
        <v>71.968493864781905</v>
      </c>
      <c r="G21" s="21">
        <v>27.371060234781908</v>
      </c>
      <c r="H21" s="21">
        <v>17.163181340000001</v>
      </c>
      <c r="I21" s="21">
        <v>27.434252289999993</v>
      </c>
      <c r="J21" s="22">
        <f t="shared" si="1"/>
        <v>0.19342545173839895</v>
      </c>
      <c r="K21" s="22">
        <f t="shared" si="2"/>
        <v>0.31471399794308386</v>
      </c>
      <c r="L21" s="23">
        <f t="shared" si="3"/>
        <v>0.50858601447371199</v>
      </c>
      <c r="M21" s="4"/>
      <c r="N21" t="s">
        <v>273</v>
      </c>
      <c r="O21" s="5">
        <v>1.4584884379671239</v>
      </c>
      <c r="P21" s="71">
        <v>0.1930324894012774</v>
      </c>
    </row>
    <row r="22" spans="1:16" x14ac:dyDescent="0.25">
      <c r="A22" s="17"/>
      <c r="B22" s="55">
        <v>16</v>
      </c>
      <c r="C22" s="19" t="s">
        <v>264</v>
      </c>
      <c r="D22" s="20">
        <v>9.0834519999999959</v>
      </c>
      <c r="E22" s="21">
        <v>10.84047</v>
      </c>
      <c r="F22" s="21">
        <f t="shared" si="0"/>
        <v>0.41337260151578992</v>
      </c>
      <c r="G22" s="21">
        <v>0.26722852151578991</v>
      </c>
      <c r="H22" s="21">
        <v>0.12347553</v>
      </c>
      <c r="I22" s="21">
        <v>2.2668550000000003E-2</v>
      </c>
      <c r="J22" s="22">
        <f t="shared" si="1"/>
        <v>2.4651008813805112E-2</v>
      </c>
      <c r="K22" s="22">
        <f t="shared" si="2"/>
        <v>3.6041246506451283E-2</v>
      </c>
      <c r="L22" s="23">
        <f t="shared" si="3"/>
        <v>3.8132350489950152E-2</v>
      </c>
      <c r="M22" s="4"/>
      <c r="N22" t="s">
        <v>266</v>
      </c>
      <c r="O22" s="5">
        <v>0.69352834411310915</v>
      </c>
      <c r="P22" s="71">
        <v>0.18530547410695206</v>
      </c>
    </row>
    <row r="23" spans="1:16" x14ac:dyDescent="0.25">
      <c r="A23" s="17"/>
      <c r="B23" s="55">
        <v>17</v>
      </c>
      <c r="C23" s="19" t="s">
        <v>265</v>
      </c>
      <c r="D23" s="20">
        <v>0.36627300000000002</v>
      </c>
      <c r="E23" s="21">
        <v>0.93968200000000002</v>
      </c>
      <c r="F23" s="21">
        <f t="shared" si="0"/>
        <v>0.37738580918114356</v>
      </c>
      <c r="G23" s="21">
        <v>7.7998349181143567E-2</v>
      </c>
      <c r="H23" s="21">
        <v>0.10979327</v>
      </c>
      <c r="I23" s="21">
        <v>0.18959419</v>
      </c>
      <c r="J23" s="22">
        <f t="shared" si="1"/>
        <v>8.3005047644994334E-2</v>
      </c>
      <c r="K23" s="22">
        <f t="shared" si="2"/>
        <v>0.19984592572928242</v>
      </c>
      <c r="L23" s="23">
        <f t="shared" si="3"/>
        <v>0.40161012893845316</v>
      </c>
      <c r="M23" s="4"/>
      <c r="N23" t="s">
        <v>257</v>
      </c>
      <c r="O23" s="5">
        <v>1.3557050143376899</v>
      </c>
      <c r="P23" s="71">
        <v>0.18175038423737716</v>
      </c>
    </row>
    <row r="24" spans="1:16" x14ac:dyDescent="0.25">
      <c r="A24" s="17"/>
      <c r="B24" s="55">
        <v>18</v>
      </c>
      <c r="C24" s="19" t="s">
        <v>266</v>
      </c>
      <c r="D24" s="20">
        <v>3.9668359999999998</v>
      </c>
      <c r="E24" s="21">
        <v>3.7426220000000003</v>
      </c>
      <c r="F24" s="21">
        <f t="shared" si="0"/>
        <v>0.69352834411310915</v>
      </c>
      <c r="G24" s="21">
        <v>0.38062632411310915</v>
      </c>
      <c r="H24" s="21">
        <v>9.5388580000000001E-2</v>
      </c>
      <c r="I24" s="21">
        <v>0.21751343999999997</v>
      </c>
      <c r="J24" s="22">
        <f t="shared" si="1"/>
        <v>0.10170044533300694</v>
      </c>
      <c r="K24" s="22">
        <f t="shared" si="2"/>
        <v>0.12718754501873528</v>
      </c>
      <c r="L24" s="23">
        <f t="shared" si="3"/>
        <v>0.18530547410695206</v>
      </c>
      <c r="M24" s="4"/>
      <c r="N24" t="s">
        <v>249</v>
      </c>
      <c r="O24" s="5">
        <v>0.53595753903772902</v>
      </c>
      <c r="P24" s="71">
        <v>0.17081348368163105</v>
      </c>
    </row>
    <row r="25" spans="1:16" x14ac:dyDescent="0.25">
      <c r="A25" s="17"/>
      <c r="B25" s="55">
        <v>19</v>
      </c>
      <c r="C25" s="19" t="s">
        <v>267</v>
      </c>
      <c r="D25" s="20">
        <v>0.72879899999999997</v>
      </c>
      <c r="E25" s="21">
        <v>2.5927129999999998</v>
      </c>
      <c r="F25" s="21">
        <f t="shared" si="0"/>
        <v>0.2907959001417898</v>
      </c>
      <c r="G25" s="21">
        <v>1.3082390141789801E-2</v>
      </c>
      <c r="H25" s="21">
        <v>0.18883311999999999</v>
      </c>
      <c r="I25" s="21">
        <v>8.8880390000000004E-2</v>
      </c>
      <c r="J25" s="22">
        <f t="shared" si="1"/>
        <v>5.045830426194416E-3</v>
      </c>
      <c r="K25" s="22">
        <f t="shared" si="2"/>
        <v>7.7878079888437257E-2</v>
      </c>
      <c r="L25" s="23">
        <f t="shared" si="3"/>
        <v>0.1121589239309518</v>
      </c>
      <c r="M25" s="4"/>
      <c r="N25" t="s">
        <v>256</v>
      </c>
      <c r="O25" s="5">
        <v>6.154801192598625</v>
      </c>
      <c r="P25" s="71">
        <v>0.13934367467950648</v>
      </c>
    </row>
    <row r="26" spans="1:16" x14ac:dyDescent="0.25">
      <c r="A26" s="17"/>
      <c r="B26" s="55">
        <v>20</v>
      </c>
      <c r="C26" s="19" t="s">
        <v>268</v>
      </c>
      <c r="D26" s="20">
        <v>6.563871999999999</v>
      </c>
      <c r="E26" s="21">
        <v>13.353686999999999</v>
      </c>
      <c r="F26" s="21">
        <f t="shared" si="0"/>
        <v>5.8297315154231883</v>
      </c>
      <c r="G26" s="21">
        <v>2.8566271054231889</v>
      </c>
      <c r="H26" s="21">
        <v>2.1849545899999998</v>
      </c>
      <c r="I26" s="21">
        <v>0.78814982</v>
      </c>
      <c r="J26" s="22">
        <f t="shared" si="1"/>
        <v>0.21392047794913788</v>
      </c>
      <c r="K26" s="22">
        <f t="shared" si="2"/>
        <v>0.37754229939815037</v>
      </c>
      <c r="L26" s="23">
        <f t="shared" si="3"/>
        <v>0.43656343865354857</v>
      </c>
      <c r="M26" s="4"/>
      <c r="N26" t="s">
        <v>252</v>
      </c>
      <c r="O26" s="5">
        <v>5.4631456875898161</v>
      </c>
      <c r="P26" s="71">
        <v>0.13704493071425414</v>
      </c>
    </row>
    <row r="27" spans="1:16" x14ac:dyDescent="0.25">
      <c r="A27" s="17"/>
      <c r="B27" s="55">
        <v>21</v>
      </c>
      <c r="C27" s="19" t="s">
        <v>269</v>
      </c>
      <c r="D27" s="20">
        <v>13.754393</v>
      </c>
      <c r="E27" s="21">
        <v>22.31931599999999</v>
      </c>
      <c r="F27" s="21">
        <f t="shared" si="0"/>
        <v>4.3358136444553601</v>
      </c>
      <c r="G27" s="21">
        <v>0.85387122445536079</v>
      </c>
      <c r="H27" s="21">
        <v>1.4546909799999996</v>
      </c>
      <c r="I27" s="21">
        <v>2.0272514400000001</v>
      </c>
      <c r="J27" s="22">
        <f t="shared" si="1"/>
        <v>3.8257051625388575E-2</v>
      </c>
      <c r="K27" s="22">
        <f t="shared" si="2"/>
        <v>0.10343337602529402</v>
      </c>
      <c r="L27" s="23">
        <f t="shared" si="3"/>
        <v>0.19426283692812818</v>
      </c>
      <c r="M27" s="4"/>
      <c r="N27" t="s">
        <v>267</v>
      </c>
      <c r="O27" s="5">
        <v>0.2907959001417898</v>
      </c>
      <c r="P27" s="71">
        <v>0.1121589239309518</v>
      </c>
    </row>
    <row r="28" spans="1:16" x14ac:dyDescent="0.25">
      <c r="A28" s="17"/>
      <c r="B28" s="55">
        <v>22</v>
      </c>
      <c r="C28" s="19" t="s">
        <v>270</v>
      </c>
      <c r="D28" s="20">
        <v>5.0211550000000003</v>
      </c>
      <c r="E28" s="21">
        <v>10.790863</v>
      </c>
      <c r="F28" s="21">
        <f t="shared" si="0"/>
        <v>2.3405909561193079</v>
      </c>
      <c r="G28" s="21">
        <v>2.9280491661193082</v>
      </c>
      <c r="H28" s="21">
        <v>-1.2425412800000002</v>
      </c>
      <c r="I28" s="21">
        <v>0.65508306999999988</v>
      </c>
      <c r="J28" s="22">
        <f t="shared" si="1"/>
        <v>0.27134522661619448</v>
      </c>
      <c r="K28" s="22">
        <f t="shared" si="2"/>
        <v>0.15619769115031004</v>
      </c>
      <c r="L28" s="23">
        <f t="shared" si="3"/>
        <v>0.21690489037988045</v>
      </c>
      <c r="M28" s="4"/>
      <c r="N28" t="s">
        <v>251</v>
      </c>
      <c r="O28" s="5">
        <v>0.51541695825574319</v>
      </c>
      <c r="P28" s="71">
        <v>9.5914385969147836E-2</v>
      </c>
    </row>
    <row r="29" spans="1:16" x14ac:dyDescent="0.25">
      <c r="A29" s="17"/>
      <c r="B29" s="55">
        <v>23</v>
      </c>
      <c r="C29" s="19" t="s">
        <v>271</v>
      </c>
      <c r="D29" s="20">
        <v>3.8898520000000003</v>
      </c>
      <c r="E29" s="21">
        <v>5.2453779999999997</v>
      </c>
      <c r="F29" s="21">
        <f t="shared" si="0"/>
        <v>0.20158520132752272</v>
      </c>
      <c r="G29" s="21">
        <v>7.2433661327522714E-2</v>
      </c>
      <c r="H29" s="21">
        <v>2.7063690000000001E-2</v>
      </c>
      <c r="I29" s="21">
        <v>0.10208785000000001</v>
      </c>
      <c r="J29" s="22">
        <f t="shared" si="1"/>
        <v>1.3809045092178814E-2</v>
      </c>
      <c r="K29" s="22">
        <f t="shared" si="2"/>
        <v>1.8968576016356251E-2</v>
      </c>
      <c r="L29" s="23">
        <f t="shared" si="3"/>
        <v>3.8431015138951426E-2</v>
      </c>
      <c r="M29" s="4"/>
      <c r="N29" t="s">
        <v>271</v>
      </c>
      <c r="O29" s="5">
        <v>0.20158520132752272</v>
      </c>
      <c r="P29" s="71">
        <v>3.8431015138951426E-2</v>
      </c>
    </row>
    <row r="30" spans="1:16" x14ac:dyDescent="0.25">
      <c r="A30" s="17"/>
      <c r="B30" s="55">
        <v>24</v>
      </c>
      <c r="C30" s="19" t="s">
        <v>272</v>
      </c>
      <c r="D30" s="20">
        <v>1.0996110000000001</v>
      </c>
      <c r="E30" s="21">
        <v>1.3193730000000001</v>
      </c>
      <c r="F30" s="21">
        <f t="shared" si="0"/>
        <v>0.62085898667648509</v>
      </c>
      <c r="G30" s="21">
        <v>0.56845532667648513</v>
      </c>
      <c r="H30" s="21">
        <v>2.2513900000000003E-2</v>
      </c>
      <c r="I30" s="21">
        <v>2.9889760000000001E-2</v>
      </c>
      <c r="J30" s="22">
        <f t="shared" si="1"/>
        <v>0.43085262975404609</v>
      </c>
      <c r="K30" s="22">
        <f t="shared" si="2"/>
        <v>0.44791672004541933</v>
      </c>
      <c r="L30" s="23">
        <f t="shared" si="3"/>
        <v>0.47057123851745114</v>
      </c>
      <c r="M30" s="4"/>
      <c r="N30" t="s">
        <v>264</v>
      </c>
      <c r="O30" s="5">
        <v>0.41337260151578992</v>
      </c>
      <c r="P30" s="71">
        <v>3.8132350489950152E-2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2.2308170000000005</v>
      </c>
      <c r="E31" s="28">
        <v>7.5556630000000009</v>
      </c>
      <c r="F31" s="28">
        <f t="shared" si="0"/>
        <v>1.4584884379671239</v>
      </c>
      <c r="G31" s="28">
        <v>0.56243903796712402</v>
      </c>
      <c r="H31" s="28">
        <v>0.26745315000000003</v>
      </c>
      <c r="I31" s="28">
        <v>0.62859624999999997</v>
      </c>
      <c r="J31" s="29">
        <f t="shared" si="1"/>
        <v>7.4439402335324367E-2</v>
      </c>
      <c r="K31" s="29">
        <f t="shared" si="2"/>
        <v>0.10983710998851112</v>
      </c>
      <c r="L31" s="30">
        <f t="shared" si="3"/>
        <v>0.1930324894012774</v>
      </c>
      <c r="M31" s="4"/>
      <c r="N31" t="s">
        <v>262</v>
      </c>
      <c r="O31" s="5">
        <v>1.891814870457325</v>
      </c>
      <c r="P31" s="71">
        <v>3.499594141389753E-2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2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85546875" customWidth="1"/>
    <col min="6" max="6" width="13.5703125" customWidth="1"/>
    <col min="7" max="9" width="0" hidden="1" customWidth="1"/>
  </cols>
  <sheetData>
    <row r="1" spans="1:13" ht="15.75" x14ac:dyDescent="0.25">
      <c r="A1" s="50">
        <v>101</v>
      </c>
      <c r="B1" s="49" t="s">
        <v>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1584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301.73030299999999</v>
      </c>
      <c r="E6" s="14">
        <v>434.88251599999995</v>
      </c>
      <c r="F6" s="14">
        <v>124.44516396574279</v>
      </c>
      <c r="G6" s="14">
        <v>54.5601978557428</v>
      </c>
      <c r="H6" s="14">
        <v>29.126607460000006</v>
      </c>
      <c r="I6" s="14">
        <v>40.758358649999998</v>
      </c>
      <c r="J6" s="15">
        <v>0.12545962610219724</v>
      </c>
      <c r="K6" s="15">
        <v>0.19243543310382893</v>
      </c>
      <c r="L6" s="16">
        <v>0.28615812176211475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112.53086500000002</v>
      </c>
      <c r="E7" s="38">
        <f ca="1">SUM(E8:OFFSET(E6,MATCH("PROYECTOS",$A$8:$A$50,0),0))</f>
        <v>133.11607500000002</v>
      </c>
      <c r="F7" s="38">
        <f ca="1">SUM(F8:OFFSET(F6,MATCH("PROYECTOS",$A$8:$A$50,0),0))</f>
        <v>63.990554468367698</v>
      </c>
      <c r="G7" s="38">
        <f ca="1">SUM(G8:OFFSET(G6,MATCH("PROYECTOS",$A$8:$A$50,0),0))</f>
        <v>24.509966068367703</v>
      </c>
      <c r="H7" s="38">
        <f ca="1">SUM(H8:OFFSET(H6,MATCH("PROYECTOS",$A$8:$A$50,0),0))</f>
        <v>13.095160920000001</v>
      </c>
      <c r="I7" s="38">
        <f ca="1">SUM(I8:OFFSET(I6,MATCH("PROYECTOS",$A$8:$A$50,0),0))</f>
        <v>26.385427479999993</v>
      </c>
      <c r="J7" s="39">
        <f ca="1">IFERROR(G7/E7,0)</f>
        <v>0.18412476531003261</v>
      </c>
      <c r="K7" s="39">
        <f ca="1">IFERROR(SUM(G7,H7)/E7,0)</f>
        <v>0.282498766496591</v>
      </c>
      <c r="L7" s="40">
        <f ca="1">IFERROR(SUM(G7,H7,I7)/E7,0)</f>
        <v>0.48071244940453417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10.6</v>
      </c>
      <c r="E8" s="21">
        <v>10.050253</v>
      </c>
      <c r="F8" s="21">
        <f t="shared" ref="F8:F11" si="0">SUM(G8,H8,I8)</f>
        <v>0</v>
      </c>
      <c r="G8" s="21">
        <v>0</v>
      </c>
      <c r="H8" s="21">
        <v>0</v>
      </c>
      <c r="I8" s="21">
        <v>0</v>
      </c>
      <c r="J8" s="22">
        <f t="shared" ref="J8:J12" si="1">IFERROR(G8/E8,0)</f>
        <v>0</v>
      </c>
      <c r="K8" s="22">
        <f t="shared" ref="K8:K12" si="2">IFERROR(SUM(G8,H8)/E8,0)</f>
        <v>0</v>
      </c>
      <c r="L8" s="23">
        <f t="shared" ref="L8:L12" si="3">IFERROR(SUM(G8,H8,I8)/E8,0)</f>
        <v>0</v>
      </c>
      <c r="M8" s="4"/>
    </row>
    <row r="9" spans="1:13" ht="38.25" x14ac:dyDescent="0.25">
      <c r="A9" s="17"/>
      <c r="B9" s="19">
        <v>3000399</v>
      </c>
      <c r="C9" s="19" t="s">
        <v>1586</v>
      </c>
      <c r="D9" s="20">
        <v>33.043111000000003</v>
      </c>
      <c r="E9" s="21">
        <v>37.816336000000007</v>
      </c>
      <c r="F9" s="21">
        <f t="shared" si="0"/>
        <v>10.108324296631611</v>
      </c>
      <c r="G9" s="21">
        <v>5.0343643566316132</v>
      </c>
      <c r="H9" s="21">
        <v>2.1904322399999998</v>
      </c>
      <c r="I9" s="21">
        <v>2.8835276999999992</v>
      </c>
      <c r="J9" s="22">
        <f t="shared" si="1"/>
        <v>0.13312670896068865</v>
      </c>
      <c r="K9" s="22">
        <f t="shared" si="2"/>
        <v>0.19104961931350545</v>
      </c>
      <c r="L9" s="23">
        <f t="shared" si="3"/>
        <v>0.26730046762414028</v>
      </c>
      <c r="M9" s="4"/>
    </row>
    <row r="10" spans="1:13" ht="25.5" x14ac:dyDescent="0.25">
      <c r="A10" s="17"/>
      <c r="B10" s="19">
        <v>3000423</v>
      </c>
      <c r="C10" s="19" t="s">
        <v>1587</v>
      </c>
      <c r="D10" s="20">
        <v>60.392866000000012</v>
      </c>
      <c r="E10" s="21">
        <v>76.761009000000016</v>
      </c>
      <c r="F10" s="21">
        <f t="shared" si="0"/>
        <v>51.887186708413353</v>
      </c>
      <c r="G10" s="21">
        <v>18.755129658413352</v>
      </c>
      <c r="H10" s="21">
        <v>10.313737660000001</v>
      </c>
      <c r="I10" s="21">
        <v>22.818319389999996</v>
      </c>
      <c r="J10" s="22">
        <f t="shared" si="1"/>
        <v>0.24433146336590428</v>
      </c>
      <c r="K10" s="22">
        <f t="shared" si="2"/>
        <v>0.37869313727250964</v>
      </c>
      <c r="L10" s="23">
        <f t="shared" si="3"/>
        <v>0.67595759076607942</v>
      </c>
      <c r="M10" s="4"/>
    </row>
    <row r="11" spans="1:13" ht="38.25" x14ac:dyDescent="0.25">
      <c r="A11" s="17"/>
      <c r="B11" s="19">
        <v>3000544</v>
      </c>
      <c r="C11" s="19" t="s">
        <v>1588</v>
      </c>
      <c r="D11" s="20">
        <v>8.4948880000000013</v>
      </c>
      <c r="E11" s="21">
        <v>8.4884769999999996</v>
      </c>
      <c r="F11" s="21">
        <f t="shared" si="0"/>
        <v>1.9950434633227372</v>
      </c>
      <c r="G11" s="21">
        <v>0.72047205332273734</v>
      </c>
      <c r="H11" s="21">
        <v>0.59099101999999992</v>
      </c>
      <c r="I11" s="21">
        <v>0.68358038999999993</v>
      </c>
      <c r="J11" s="22">
        <f t="shared" si="1"/>
        <v>8.48764805892432E-2</v>
      </c>
      <c r="K11" s="22">
        <f t="shared" si="2"/>
        <v>0.15449921974492448</v>
      </c>
      <c r="L11" s="23">
        <f t="shared" si="3"/>
        <v>0.23502961288847662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189.19943799999999</v>
      </c>
      <c r="E12" s="45">
        <f t="shared" ref="E12:I12" ca="1" si="4">OFFSET(E12,-MATCH("PROYECTOS",$A$8:$A$50,0)-1,0)-(OFFSET(E12,-MATCH("PROYECTOS",$A$8:$A$50,0),0))</f>
        <v>301.76644099999993</v>
      </c>
      <c r="F12" s="45">
        <f t="shared" ca="1" si="4"/>
        <v>60.454609497375095</v>
      </c>
      <c r="G12" s="45">
        <f t="shared" ca="1" si="4"/>
        <v>30.050231787375097</v>
      </c>
      <c r="H12" s="45">
        <f t="shared" ca="1" si="4"/>
        <v>16.031446540000005</v>
      </c>
      <c r="I12" s="45">
        <f t="shared" ca="1" si="4"/>
        <v>14.372931170000005</v>
      </c>
      <c r="J12" s="46">
        <f t="shared" ca="1" si="1"/>
        <v>9.9581092210896657E-2</v>
      </c>
      <c r="K12" s="46">
        <f t="shared" ca="1" si="2"/>
        <v>0.15270643804748027</v>
      </c>
      <c r="L12" s="47">
        <f t="shared" ca="1" si="3"/>
        <v>0.20033576065330311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1606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0</v>
      </c>
    </row>
    <row r="19" spans="1:4" ht="38.25" x14ac:dyDescent="0.25">
      <c r="A19" s="17"/>
      <c r="B19" s="19">
        <v>3000399</v>
      </c>
      <c r="C19" s="19" t="s">
        <v>1586</v>
      </c>
      <c r="D19" s="23">
        <v>0.26730046762414028</v>
      </c>
    </row>
    <row r="20" spans="1:4" ht="39" thickBot="1" x14ac:dyDescent="0.3">
      <c r="A20" s="24"/>
      <c r="B20" s="26">
        <v>3000544</v>
      </c>
      <c r="C20" s="26" t="s">
        <v>1588</v>
      </c>
      <c r="D20" s="30">
        <v>0.23502961288847662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26" workbookViewId="0">
      <selection activeCell="A36" sqref="A36:D3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85546875" customWidth="1"/>
    <col min="6" max="6" width="13.5703125" customWidth="1"/>
    <col min="7" max="9" width="0" hidden="1" customWidth="1"/>
  </cols>
  <sheetData>
    <row r="1" spans="1:13" ht="15.75" x14ac:dyDescent="0.25">
      <c r="A1" s="50">
        <v>18</v>
      </c>
      <c r="B1" s="49" t="s">
        <v>17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426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341.32211699999993</v>
      </c>
      <c r="E6" s="14">
        <v>346.24523299999998</v>
      </c>
      <c r="F6" s="14">
        <v>130.74834866897808</v>
      </c>
      <c r="G6" s="14">
        <v>71.976631818978035</v>
      </c>
      <c r="H6" s="14">
        <v>28.149818319999998</v>
      </c>
      <c r="I6" s="14">
        <v>30.621898530000006</v>
      </c>
      <c r="J6" s="15">
        <v>0.20787761089256077</v>
      </c>
      <c r="K6" s="15">
        <v>0.28917784447584882</v>
      </c>
      <c r="L6" s="16">
        <v>0.37761775818868248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340.32211699999999</v>
      </c>
      <c r="E7" s="38">
        <f ca="1">SUM(E8:OFFSET(E6,MATCH("PROYECTOS",$A$8:$A$50,0),0))</f>
        <v>343.29323800000003</v>
      </c>
      <c r="F7" s="38">
        <f ca="1">SUM(F8:OFFSET(F6,MATCH("PROYECTOS",$A$8:$A$50,0),0))</f>
        <v>130.47598004883554</v>
      </c>
      <c r="G7" s="38">
        <f ca="1">SUM(G8:OFFSET(G6,MATCH("PROYECTOS",$A$8:$A$50,0),0))</f>
        <v>71.973631818835543</v>
      </c>
      <c r="H7" s="38">
        <f ca="1">SUM(H8:OFFSET(H6,MATCH("PROYECTOS",$A$8:$A$50,0),0))</f>
        <v>27.890224699999997</v>
      </c>
      <c r="I7" s="38">
        <f ca="1">SUM(I8:OFFSET(I6,MATCH("PROYECTOS",$A$8:$A$50,0),0))</f>
        <v>30.612123530000005</v>
      </c>
      <c r="J7" s="39">
        <f ca="1">IFERROR(G7/E7,0)</f>
        <v>0.20965642154255174</v>
      </c>
      <c r="K7" s="39">
        <f ca="1">IFERROR(SUM(G7,H7)/E7,0)</f>
        <v>0.29089957349767415</v>
      </c>
      <c r="L7" s="40">
        <f ca="1">IFERROR(SUM(G7,H7,I7)/E7,0)</f>
        <v>0.38007151206641454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30.534986000000004</v>
      </c>
      <c r="E8" s="21">
        <v>32.161080000000005</v>
      </c>
      <c r="F8" s="21">
        <f t="shared" ref="F8:F26" si="0">SUM(G8,H8,I8)</f>
        <v>8.4499361876201</v>
      </c>
      <c r="G8" s="21">
        <v>4.5839470676201017</v>
      </c>
      <c r="H8" s="21">
        <v>1.9158590700000002</v>
      </c>
      <c r="I8" s="21">
        <v>1.9501300499999994</v>
      </c>
      <c r="J8" s="22">
        <f t="shared" ref="J8:J27" si="1">IFERROR(G8/E8,0)</f>
        <v>0.14253088104068959</v>
      </c>
      <c r="K8" s="22">
        <f t="shared" ref="K8:K27" si="2">IFERROR(SUM(G8,H8)/E8,0)</f>
        <v>0.2021016128071601</v>
      </c>
      <c r="L8" s="23">
        <f t="shared" ref="L8:L27" si="3">IFERROR(SUM(G8,H8,I8)/E8,0)</f>
        <v>0.26273794871379003</v>
      </c>
      <c r="M8" s="4"/>
    </row>
    <row r="9" spans="1:13" ht="38.25" x14ac:dyDescent="0.25">
      <c r="A9" s="17"/>
      <c r="B9" s="19">
        <v>3000009</v>
      </c>
      <c r="C9" s="19" t="s">
        <v>428</v>
      </c>
      <c r="D9" s="20">
        <v>3.8035569999999996</v>
      </c>
      <c r="E9" s="21">
        <v>4.0923309999999997</v>
      </c>
      <c r="F9" s="21">
        <f t="shared" si="0"/>
        <v>1.2863034409811198</v>
      </c>
      <c r="G9" s="21">
        <v>0.76249192098111962</v>
      </c>
      <c r="H9" s="21">
        <v>0.21197473000000006</v>
      </c>
      <c r="I9" s="21">
        <v>0.31183679000000003</v>
      </c>
      <c r="J9" s="22">
        <f t="shared" si="1"/>
        <v>0.18632215257786325</v>
      </c>
      <c r="K9" s="22">
        <f t="shared" si="2"/>
        <v>0.23812019384089894</v>
      </c>
      <c r="L9" s="23">
        <f t="shared" si="3"/>
        <v>0.31432047920393535</v>
      </c>
      <c r="M9" s="4"/>
    </row>
    <row r="10" spans="1:13" ht="38.25" x14ac:dyDescent="0.25">
      <c r="A10" s="17"/>
      <c r="B10" s="19">
        <v>3000010</v>
      </c>
      <c r="C10" s="19" t="s">
        <v>429</v>
      </c>
      <c r="D10" s="20">
        <v>3.151189</v>
      </c>
      <c r="E10" s="21">
        <v>3.4132290000000007</v>
      </c>
      <c r="F10" s="21">
        <f t="shared" si="0"/>
        <v>0.97359014334416893</v>
      </c>
      <c r="G10" s="21">
        <v>0.40890623334416887</v>
      </c>
      <c r="H10" s="21">
        <v>0.29120552</v>
      </c>
      <c r="I10" s="21">
        <v>0.27347839000000002</v>
      </c>
      <c r="J10" s="22">
        <f t="shared" si="1"/>
        <v>0.11980040991804791</v>
      </c>
      <c r="K10" s="22">
        <f t="shared" si="2"/>
        <v>0.20511713493122458</v>
      </c>
      <c r="L10" s="23">
        <f t="shared" si="3"/>
        <v>0.28524020607587969</v>
      </c>
      <c r="M10" s="4"/>
    </row>
    <row r="11" spans="1:13" ht="25.5" x14ac:dyDescent="0.25">
      <c r="A11" s="17"/>
      <c r="B11" s="19">
        <v>3000011</v>
      </c>
      <c r="C11" s="19" t="s">
        <v>430</v>
      </c>
      <c r="D11" s="20">
        <v>14.046181000000001</v>
      </c>
      <c r="E11" s="21">
        <v>14.514688999999994</v>
      </c>
      <c r="F11" s="21">
        <f t="shared" si="0"/>
        <v>5.1759463202052416</v>
      </c>
      <c r="G11" s="21">
        <v>2.9377817202052405</v>
      </c>
      <c r="H11" s="21">
        <v>1.09625847</v>
      </c>
      <c r="I11" s="21">
        <v>1.1419061300000002</v>
      </c>
      <c r="J11" s="22">
        <f t="shared" si="1"/>
        <v>0.20240059709203842</v>
      </c>
      <c r="K11" s="22">
        <f t="shared" si="2"/>
        <v>0.27792811752323754</v>
      </c>
      <c r="L11" s="23">
        <f t="shared" si="3"/>
        <v>0.35660056651611644</v>
      </c>
      <c r="M11" s="4"/>
    </row>
    <row r="12" spans="1:13" ht="25.5" x14ac:dyDescent="0.25">
      <c r="A12" s="17"/>
      <c r="B12" s="19">
        <v>3000012</v>
      </c>
      <c r="C12" s="19" t="s">
        <v>431</v>
      </c>
      <c r="D12" s="20">
        <v>9.6981849999999952</v>
      </c>
      <c r="E12" s="21">
        <v>10.825195999999993</v>
      </c>
      <c r="F12" s="21">
        <f t="shared" si="0"/>
        <v>2.4313494596394905</v>
      </c>
      <c r="G12" s="21">
        <v>1.2776949396394908</v>
      </c>
      <c r="H12" s="21">
        <v>0.48792997999999999</v>
      </c>
      <c r="I12" s="21">
        <v>0.66572453999999992</v>
      </c>
      <c r="J12" s="22">
        <f t="shared" si="1"/>
        <v>0.11802972801965818</v>
      </c>
      <c r="K12" s="22">
        <f t="shared" si="2"/>
        <v>0.16310327495589844</v>
      </c>
      <c r="L12" s="23">
        <f t="shared" si="3"/>
        <v>0.22460096423561218</v>
      </c>
      <c r="M12" s="4"/>
    </row>
    <row r="13" spans="1:13" ht="25.5" x14ac:dyDescent="0.25">
      <c r="A13" s="17"/>
      <c r="B13" s="19">
        <v>3000013</v>
      </c>
      <c r="C13" s="19" t="s">
        <v>432</v>
      </c>
      <c r="D13" s="20">
        <v>10.568757999999995</v>
      </c>
      <c r="E13" s="21">
        <v>11.158515999999999</v>
      </c>
      <c r="F13" s="21">
        <f t="shared" si="0"/>
        <v>4.1723922205098507</v>
      </c>
      <c r="G13" s="21">
        <v>2.3453893905098511</v>
      </c>
      <c r="H13" s="21">
        <v>0.81831539000000009</v>
      </c>
      <c r="I13" s="21">
        <v>1.0086874400000001</v>
      </c>
      <c r="J13" s="22">
        <f t="shared" si="1"/>
        <v>0.21018828942037196</v>
      </c>
      <c r="K13" s="22">
        <f t="shared" si="2"/>
        <v>0.28352379299450314</v>
      </c>
      <c r="L13" s="23">
        <f t="shared" si="3"/>
        <v>0.37391999263251952</v>
      </c>
      <c r="M13" s="4"/>
    </row>
    <row r="14" spans="1:13" ht="25.5" x14ac:dyDescent="0.25">
      <c r="A14" s="17"/>
      <c r="B14" s="19">
        <v>3000014</v>
      </c>
      <c r="C14" s="19" t="s">
        <v>433</v>
      </c>
      <c r="D14" s="20">
        <v>4.5937670000000015</v>
      </c>
      <c r="E14" s="21">
        <v>4.6200910000000004</v>
      </c>
      <c r="F14" s="21">
        <f t="shared" si="0"/>
        <v>1.8341494467434534</v>
      </c>
      <c r="G14" s="21">
        <v>0.99852342674345351</v>
      </c>
      <c r="H14" s="21">
        <v>0.32060188999999989</v>
      </c>
      <c r="I14" s="21">
        <v>0.51502413000000002</v>
      </c>
      <c r="J14" s="22">
        <f t="shared" si="1"/>
        <v>0.21612635481497083</v>
      </c>
      <c r="K14" s="22">
        <f t="shared" si="2"/>
        <v>0.28551933646836247</v>
      </c>
      <c r="L14" s="23">
        <f t="shared" si="3"/>
        <v>0.39699422516644223</v>
      </c>
      <c r="M14" s="4"/>
    </row>
    <row r="15" spans="1:13" ht="38.25" x14ac:dyDescent="0.25">
      <c r="A15" s="17"/>
      <c r="B15" s="19">
        <v>3000015</v>
      </c>
      <c r="C15" s="19" t="s">
        <v>434</v>
      </c>
      <c r="D15" s="20">
        <v>27.209560999999994</v>
      </c>
      <c r="E15" s="21">
        <v>29.35920299999999</v>
      </c>
      <c r="F15" s="21">
        <f t="shared" si="0"/>
        <v>12.119080747427549</v>
      </c>
      <c r="G15" s="21">
        <v>4.6915332074275469</v>
      </c>
      <c r="H15" s="21">
        <v>1.8744516500000001</v>
      </c>
      <c r="I15" s="21">
        <v>5.5530958900000025</v>
      </c>
      <c r="J15" s="22">
        <f t="shared" si="1"/>
        <v>0.15979770320834488</v>
      </c>
      <c r="K15" s="22">
        <f t="shared" si="2"/>
        <v>0.22364315739182528</v>
      </c>
      <c r="L15" s="23">
        <f t="shared" si="3"/>
        <v>0.41278643522535519</v>
      </c>
      <c r="M15" s="4"/>
    </row>
    <row r="16" spans="1:13" ht="25.5" x14ac:dyDescent="0.25">
      <c r="A16" s="17"/>
      <c r="B16" s="19">
        <v>3000016</v>
      </c>
      <c r="C16" s="19" t="s">
        <v>435</v>
      </c>
      <c r="D16" s="20">
        <v>83.916714999999982</v>
      </c>
      <c r="E16" s="21">
        <v>64.000158000000042</v>
      </c>
      <c r="F16" s="21">
        <f t="shared" si="0"/>
        <v>28.00185226540831</v>
      </c>
      <c r="G16" s="21">
        <v>16.061886155408306</v>
      </c>
      <c r="H16" s="21">
        <v>6.4359427300000043</v>
      </c>
      <c r="I16" s="21">
        <v>5.5040233799999996</v>
      </c>
      <c r="J16" s="22">
        <f t="shared" si="1"/>
        <v>0.25096635160507408</v>
      </c>
      <c r="K16" s="22">
        <f t="shared" si="2"/>
        <v>0.35152770850047427</v>
      </c>
      <c r="L16" s="23">
        <f t="shared" si="3"/>
        <v>0.43752786150009648</v>
      </c>
      <c r="M16" s="4"/>
    </row>
    <row r="17" spans="1:13" ht="25.5" x14ac:dyDescent="0.25">
      <c r="A17" s="17"/>
      <c r="B17" s="19">
        <v>3000017</v>
      </c>
      <c r="C17" s="19" t="s">
        <v>436</v>
      </c>
      <c r="D17" s="20">
        <v>31.237422999999982</v>
      </c>
      <c r="E17" s="21">
        <v>38.533649000000011</v>
      </c>
      <c r="F17" s="21">
        <f t="shared" si="0"/>
        <v>16.674842228689183</v>
      </c>
      <c r="G17" s="21">
        <v>9.1602460586891858</v>
      </c>
      <c r="H17" s="21">
        <v>4.2551637299999978</v>
      </c>
      <c r="I17" s="21">
        <v>3.2594324400000003</v>
      </c>
      <c r="J17" s="22">
        <f t="shared" si="1"/>
        <v>0.23772070116404453</v>
      </c>
      <c r="K17" s="22">
        <f t="shared" si="2"/>
        <v>0.34814792102064301</v>
      </c>
      <c r="L17" s="23">
        <f t="shared" si="3"/>
        <v>0.43273457514208369</v>
      </c>
      <c r="M17" s="4"/>
    </row>
    <row r="18" spans="1:13" x14ac:dyDescent="0.25">
      <c r="A18" s="17"/>
      <c r="B18" s="19">
        <v>3000680</v>
      </c>
      <c r="C18" s="19" t="s">
        <v>437</v>
      </c>
      <c r="D18" s="20">
        <v>35.573595000000012</v>
      </c>
      <c r="E18" s="21">
        <v>38.919567999999998</v>
      </c>
      <c r="F18" s="21">
        <f t="shared" si="0"/>
        <v>15.305781881132532</v>
      </c>
      <c r="G18" s="21">
        <v>9.3655674811325333</v>
      </c>
      <c r="H18" s="21">
        <v>2.9031879399999991</v>
      </c>
      <c r="I18" s="21">
        <v>3.0370264600000008</v>
      </c>
      <c r="J18" s="22">
        <f t="shared" si="1"/>
        <v>0.24063904001022143</v>
      </c>
      <c r="K18" s="22">
        <f t="shared" si="2"/>
        <v>0.31523359717488469</v>
      </c>
      <c r="L18" s="23">
        <f t="shared" si="3"/>
        <v>0.39326700340385412</v>
      </c>
      <c r="M18" s="4"/>
    </row>
    <row r="19" spans="1:13" x14ac:dyDescent="0.25">
      <c r="A19" s="17"/>
      <c r="B19" s="19">
        <v>3000681</v>
      </c>
      <c r="C19" s="19" t="s">
        <v>438</v>
      </c>
      <c r="D19" s="20">
        <v>23.214016000000001</v>
      </c>
      <c r="E19" s="21">
        <v>24.942041000000003</v>
      </c>
      <c r="F19" s="21">
        <f t="shared" si="0"/>
        <v>10.049369698239833</v>
      </c>
      <c r="G19" s="21">
        <v>5.6677932682398335</v>
      </c>
      <c r="H19" s="21">
        <v>2.1396201399999999</v>
      </c>
      <c r="I19" s="21">
        <v>2.2419562900000001</v>
      </c>
      <c r="J19" s="22">
        <f t="shared" si="1"/>
        <v>0.22723855149784386</v>
      </c>
      <c r="K19" s="22">
        <f t="shared" si="2"/>
        <v>0.31302223455730155</v>
      </c>
      <c r="L19" s="23">
        <f t="shared" si="3"/>
        <v>0.40290887575077883</v>
      </c>
      <c r="M19" s="4"/>
    </row>
    <row r="20" spans="1:13" x14ac:dyDescent="0.25">
      <c r="A20" s="17"/>
      <c r="B20" s="19">
        <v>3000682</v>
      </c>
      <c r="C20" s="19" t="s">
        <v>439</v>
      </c>
      <c r="D20" s="20">
        <v>15.052786999999997</v>
      </c>
      <c r="E20" s="21">
        <v>16.631821999999993</v>
      </c>
      <c r="F20" s="21">
        <f t="shared" si="0"/>
        <v>5.8067603818764404</v>
      </c>
      <c r="G20" s="21">
        <v>3.3505366818764415</v>
      </c>
      <c r="H20" s="21">
        <v>1.2973813499999995</v>
      </c>
      <c r="I20" s="21">
        <v>1.15884235</v>
      </c>
      <c r="J20" s="22">
        <f t="shared" si="1"/>
        <v>0.20145337545558406</v>
      </c>
      <c r="K20" s="22">
        <f t="shared" si="2"/>
        <v>0.27945934196965572</v>
      </c>
      <c r="L20" s="23">
        <f t="shared" si="3"/>
        <v>0.34913555363185361</v>
      </c>
      <c r="M20" s="4"/>
    </row>
    <row r="21" spans="1:13" ht="76.5" x14ac:dyDescent="0.25">
      <c r="A21" s="17"/>
      <c r="B21" s="19">
        <v>3043987</v>
      </c>
      <c r="C21" s="19" t="s">
        <v>440</v>
      </c>
      <c r="D21" s="20">
        <v>18.213917000000002</v>
      </c>
      <c r="E21" s="21">
        <v>19.182545000000008</v>
      </c>
      <c r="F21" s="21">
        <f t="shared" si="0"/>
        <v>7.2489679409729222</v>
      </c>
      <c r="G21" s="21">
        <v>4.2168564109729232</v>
      </c>
      <c r="H21" s="21">
        <v>1.4667799799999994</v>
      </c>
      <c r="I21" s="21">
        <v>1.56533155</v>
      </c>
      <c r="J21" s="22">
        <f t="shared" si="1"/>
        <v>0.21982778671823375</v>
      </c>
      <c r="K21" s="22">
        <f t="shared" si="2"/>
        <v>0.29629209215841379</v>
      </c>
      <c r="L21" s="23">
        <f t="shared" si="3"/>
        <v>0.37789396250460611</v>
      </c>
      <c r="M21" s="4"/>
    </row>
    <row r="22" spans="1:13" ht="89.25" x14ac:dyDescent="0.25">
      <c r="A22" s="17"/>
      <c r="B22" s="19">
        <v>3043988</v>
      </c>
      <c r="C22" s="19" t="s">
        <v>441</v>
      </c>
      <c r="D22" s="20">
        <v>8.2212269999999972</v>
      </c>
      <c r="E22" s="21">
        <v>9.6890499999999982</v>
      </c>
      <c r="F22" s="21">
        <f t="shared" si="0"/>
        <v>3.551995339276619</v>
      </c>
      <c r="G22" s="21">
        <v>1.9437615892766189</v>
      </c>
      <c r="H22" s="21">
        <v>0.85960073999999997</v>
      </c>
      <c r="I22" s="21">
        <v>0.74863301000000004</v>
      </c>
      <c r="J22" s="22">
        <f t="shared" si="1"/>
        <v>0.2006142593212564</v>
      </c>
      <c r="K22" s="22">
        <f t="shared" si="2"/>
        <v>0.28933304392862247</v>
      </c>
      <c r="L22" s="23">
        <f t="shared" si="3"/>
        <v>0.36659892758078655</v>
      </c>
      <c r="M22" s="4"/>
    </row>
    <row r="23" spans="1:13" ht="89.25" x14ac:dyDescent="0.25">
      <c r="A23" s="17"/>
      <c r="B23" s="19">
        <v>3043989</v>
      </c>
      <c r="C23" s="19" t="s">
        <v>442</v>
      </c>
      <c r="D23" s="20">
        <v>4.5792870000000008</v>
      </c>
      <c r="E23" s="21">
        <v>5.5866600000000011</v>
      </c>
      <c r="F23" s="21">
        <f t="shared" si="0"/>
        <v>2.3483305931948881</v>
      </c>
      <c r="G23" s="21">
        <v>1.3325840831948881</v>
      </c>
      <c r="H23" s="21">
        <v>0.52275041000000011</v>
      </c>
      <c r="I23" s="21">
        <v>0.49299609999999999</v>
      </c>
      <c r="J23" s="22">
        <f t="shared" si="1"/>
        <v>0.23852965514187149</v>
      </c>
      <c r="K23" s="22">
        <f t="shared" si="2"/>
        <v>0.33210084257765599</v>
      </c>
      <c r="L23" s="23">
        <f t="shared" si="3"/>
        <v>0.4203460731805565</v>
      </c>
      <c r="M23" s="4"/>
    </row>
    <row r="24" spans="1:13" ht="63.75" x14ac:dyDescent="0.25">
      <c r="A24" s="17"/>
      <c r="B24" s="19">
        <v>3043990</v>
      </c>
      <c r="C24" s="19" t="s">
        <v>443</v>
      </c>
      <c r="D24" s="20">
        <v>1.7813859999999992</v>
      </c>
      <c r="E24" s="21">
        <v>2.2385109999999999</v>
      </c>
      <c r="F24" s="21">
        <f t="shared" si="0"/>
        <v>0.88127277671472692</v>
      </c>
      <c r="G24" s="21">
        <v>0.47400157671472698</v>
      </c>
      <c r="H24" s="21">
        <v>0.19770501000000001</v>
      </c>
      <c r="I24" s="21">
        <v>0.20956619000000001</v>
      </c>
      <c r="J24" s="22">
        <f t="shared" si="1"/>
        <v>0.21174860285016558</v>
      </c>
      <c r="K24" s="22">
        <f t="shared" si="2"/>
        <v>0.300068477087996</v>
      </c>
      <c r="L24" s="23">
        <f t="shared" si="3"/>
        <v>0.39368704317947373</v>
      </c>
      <c r="M24" s="4"/>
    </row>
    <row r="25" spans="1:13" ht="38.25" x14ac:dyDescent="0.25">
      <c r="A25" s="17"/>
      <c r="B25" s="19">
        <v>3043994</v>
      </c>
      <c r="C25" s="19" t="s">
        <v>444</v>
      </c>
      <c r="D25" s="20">
        <v>2.6750880000000001</v>
      </c>
      <c r="E25" s="21">
        <v>2.8535880000000002</v>
      </c>
      <c r="F25" s="21">
        <f t="shared" si="0"/>
        <v>1.0149932318126287</v>
      </c>
      <c r="G25" s="21">
        <v>0.55775524181262881</v>
      </c>
      <c r="H25" s="21">
        <v>0.26645591999999996</v>
      </c>
      <c r="I25" s="21">
        <v>0.19078206999999994</v>
      </c>
      <c r="J25" s="22">
        <f t="shared" si="1"/>
        <v>0.19545752288439283</v>
      </c>
      <c r="K25" s="22">
        <f t="shared" si="2"/>
        <v>0.28883327299267753</v>
      </c>
      <c r="L25" s="23">
        <f t="shared" si="3"/>
        <v>0.35569018085744286</v>
      </c>
      <c r="M25" s="4"/>
    </row>
    <row r="26" spans="1:13" ht="25.5" x14ac:dyDescent="0.25">
      <c r="A26" s="17"/>
      <c r="B26" s="19">
        <v>3043997</v>
      </c>
      <c r="C26" s="19" t="s">
        <v>445</v>
      </c>
      <c r="D26" s="20">
        <v>12.250492000000001</v>
      </c>
      <c r="E26" s="21">
        <v>10.571311000000003</v>
      </c>
      <c r="F26" s="21">
        <f t="shared" si="0"/>
        <v>3.1490657450464785</v>
      </c>
      <c r="G26" s="21">
        <v>1.8363753650464787</v>
      </c>
      <c r="H26" s="21">
        <v>0.52904004999999976</v>
      </c>
      <c r="I26" s="21">
        <v>0.78365032999999984</v>
      </c>
      <c r="J26" s="22">
        <f t="shared" si="1"/>
        <v>0.1737131151516097</v>
      </c>
      <c r="K26" s="22">
        <f t="shared" si="2"/>
        <v>0.22375800078594582</v>
      </c>
      <c r="L26" s="23">
        <f t="shared" si="3"/>
        <v>0.29788791050102276</v>
      </c>
      <c r="M26" s="4"/>
    </row>
    <row r="27" spans="1:13" ht="15.75" thickBot="1" x14ac:dyDescent="0.3">
      <c r="A27" s="41" t="s">
        <v>293</v>
      </c>
      <c r="B27" s="43"/>
      <c r="C27" s="43"/>
      <c r="D27" s="44">
        <f ca="1">OFFSET(D27,-MATCH("PROYECTOS",$A$8:$A$50,0)-1,0)-(OFFSET(D27,-MATCH("PROYECTOS",$A$8:$A$50,0),0))</f>
        <v>0.99999999999994316</v>
      </c>
      <c r="E27" s="45">
        <f t="shared" ref="E27:I27" ca="1" si="4">OFFSET(E27,-MATCH("PROYECTOS",$A$8:$A$50,0)-1,0)-(OFFSET(E27,-MATCH("PROYECTOS",$A$8:$A$50,0),0))</f>
        <v>2.951994999999954</v>
      </c>
      <c r="F27" s="45">
        <f t="shared" ca="1" si="4"/>
        <v>0.2723686201425437</v>
      </c>
      <c r="G27" s="45">
        <f t="shared" ca="1" si="4"/>
        <v>3.0000001424923539E-3</v>
      </c>
      <c r="H27" s="45">
        <f t="shared" ca="1" si="4"/>
        <v>0.25959362000000041</v>
      </c>
      <c r="I27" s="45">
        <f t="shared" ca="1" si="4"/>
        <v>9.7750000000011994E-3</v>
      </c>
      <c r="J27" s="46">
        <f t="shared" ca="1" si="1"/>
        <v>1.0162619321822703E-3</v>
      </c>
      <c r="K27" s="46">
        <f t="shared" ca="1" si="2"/>
        <v>8.8954629036464103E-2</v>
      </c>
      <c r="L27" s="47">
        <f t="shared" ca="1" si="3"/>
        <v>9.2265949008212486E-2</v>
      </c>
      <c r="M27" s="4"/>
    </row>
    <row r="28" spans="1:13" ht="15.75" thickBot="1" x14ac:dyDescent="0.3"/>
    <row r="29" spans="1:13" ht="15.75" thickBot="1" x14ac:dyDescent="0.3">
      <c r="A29" s="87" t="s">
        <v>315</v>
      </c>
      <c r="B29" s="88"/>
      <c r="C29" s="88"/>
      <c r="D29" s="89"/>
    </row>
    <row r="30" spans="1:13" ht="15.75" thickBot="1" x14ac:dyDescent="0.3">
      <c r="A30" s="1" t="s">
        <v>456</v>
      </c>
    </row>
    <row r="31" spans="1:13" ht="45" customHeight="1" x14ac:dyDescent="0.25">
      <c r="A31" s="80" t="s">
        <v>317</v>
      </c>
      <c r="B31" s="81"/>
      <c r="C31" s="81"/>
      <c r="D31" s="92" t="s">
        <v>318</v>
      </c>
    </row>
    <row r="32" spans="1:13" ht="15.75" thickBot="1" x14ac:dyDescent="0.3">
      <c r="A32" s="90"/>
      <c r="B32" s="91"/>
      <c r="C32" s="91"/>
      <c r="D32" s="93"/>
    </row>
    <row r="33" spans="1:4" x14ac:dyDescent="0.25">
      <c r="A33" s="17"/>
      <c r="B33" s="19">
        <v>3000001</v>
      </c>
      <c r="C33" s="19" t="s">
        <v>275</v>
      </c>
      <c r="D33" s="23">
        <v>0.26273794871379003</v>
      </c>
    </row>
    <row r="34" spans="1:4" ht="38.25" x14ac:dyDescent="0.25">
      <c r="A34" s="17"/>
      <c r="B34" s="19">
        <v>3000010</v>
      </c>
      <c r="C34" s="19" t="s">
        <v>429</v>
      </c>
      <c r="D34" s="23">
        <v>0.28524020607587969</v>
      </c>
    </row>
    <row r="35" spans="1:4" ht="25.5" x14ac:dyDescent="0.25">
      <c r="A35" s="17"/>
      <c r="B35" s="19">
        <v>3000012</v>
      </c>
      <c r="C35" s="19" t="s">
        <v>431</v>
      </c>
      <c r="D35" s="23">
        <v>0.22460096423561218</v>
      </c>
    </row>
    <row r="36" spans="1:4" ht="26.25" thickBot="1" x14ac:dyDescent="0.3">
      <c r="A36" s="24"/>
      <c r="B36" s="26">
        <v>3043997</v>
      </c>
      <c r="C36" s="26" t="s">
        <v>445</v>
      </c>
      <c r="D36" s="30">
        <v>0.29788791050102276</v>
      </c>
    </row>
  </sheetData>
  <mergeCells count="10">
    <mergeCell ref="A29:D29"/>
    <mergeCell ref="A31:C32"/>
    <mergeCell ref="D31:D32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topLeftCell="A10" workbookViewId="0">
      <selection activeCell="H10" sqref="H1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101</v>
      </c>
      <c r="B1" s="49" t="s">
        <v>64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1585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301.73030299999999</v>
      </c>
      <c r="I6" s="14">
        <v>434.88251599999995</v>
      </c>
      <c r="J6" s="14">
        <v>124.44516396574279</v>
      </c>
      <c r="K6" s="14">
        <v>54.5601978557428</v>
      </c>
      <c r="L6" s="14">
        <v>29.126607460000006</v>
      </c>
      <c r="M6" s="14">
        <v>40.758358649999998</v>
      </c>
      <c r="N6" s="15">
        <v>0.12545962610219724</v>
      </c>
      <c r="O6" s="15">
        <v>0.19243543310382893</v>
      </c>
      <c r="P6" s="16">
        <v>0.28615812176211475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SUM(H8:OFFSET(H6,MATCH("PROYECTOS",$A$8:$A$22,0),0))</f>
        <v>112.53086500000001</v>
      </c>
      <c r="I7" s="37">
        <f ca="1">SUM(I8:OFFSET(I6,MATCH("PROYECTOS",$A$8:$A$22,0),0))</f>
        <v>133.11607500000002</v>
      </c>
      <c r="J7" s="37">
        <f ca="1">SUM(J8:OFFSET(J6,MATCH("PROYECTOS",$A$8:$A$22,0),0))</f>
        <v>63.990554468367698</v>
      </c>
      <c r="K7" s="38">
        <f ca="1">SUM(K8:OFFSET(K6,MATCH("PROYECTOS",$A$8:$A$22,0),0))</f>
        <v>24.509966068367703</v>
      </c>
      <c r="L7" s="38">
        <f ca="1">SUM(L8:OFFSET(L6,MATCH("PROYECTOS",$A$8:$A$22,0),0))</f>
        <v>13.095160919999998</v>
      </c>
      <c r="M7" s="38">
        <f ca="1">SUM(M8:OFFSET(M6,MATCH("PROYECTOS",$A$8:$A$22,0),0))</f>
        <v>26.385427480000001</v>
      </c>
      <c r="N7" s="39">
        <f ca="1">IFERROR(K7/I7,0)</f>
        <v>0.18412476531003261</v>
      </c>
      <c r="O7" s="39">
        <f ca="1">IFERROR(SUM(K7,L7)/I7,0)</f>
        <v>0.282498766496591</v>
      </c>
      <c r="P7" s="40">
        <f ca="1">IFERROR(SUM(K7,L7,M7)/I7,0)</f>
        <v>0.48071244940453428</v>
      </c>
      <c r="Q7" s="64"/>
      <c r="R7" s="38"/>
      <c r="S7" s="40"/>
    </row>
    <row r="8" spans="1:19" ht="25.5" x14ac:dyDescent="0.25">
      <c r="A8" s="17"/>
      <c r="B8" s="19">
        <v>5001253</v>
      </c>
      <c r="C8" s="19" t="s">
        <v>868</v>
      </c>
      <c r="D8" s="68">
        <v>3000001</v>
      </c>
      <c r="E8" s="19" t="s">
        <v>275</v>
      </c>
      <c r="F8" s="69">
        <v>96</v>
      </c>
      <c r="G8" s="19" t="s">
        <v>823</v>
      </c>
      <c r="H8" s="20">
        <v>10.6</v>
      </c>
      <c r="I8" s="21">
        <v>10.050253</v>
      </c>
      <c r="J8" s="21">
        <f t="shared" ref="J8:J21" si="0">SUM(K8,L8,M8)</f>
        <v>0</v>
      </c>
      <c r="K8" s="21">
        <v>0</v>
      </c>
      <c r="L8" s="21">
        <v>0</v>
      </c>
      <c r="M8" s="21">
        <v>0</v>
      </c>
      <c r="N8" s="22">
        <f t="shared" ref="N8:N22" si="1">IFERROR(K8/I8,0)</f>
        <v>0</v>
      </c>
      <c r="O8" s="22">
        <f t="shared" ref="O8:O22" si="2">IFERROR(SUM(K8,L8)/I8,0)</f>
        <v>0</v>
      </c>
      <c r="P8" s="23">
        <f t="shared" ref="P8:P22" si="3">IFERROR(SUM(K8,L8,M8)/I8,0)</f>
        <v>0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5001510</v>
      </c>
      <c r="C9" s="19" t="s">
        <v>1589</v>
      </c>
      <c r="D9" s="68">
        <v>3000544</v>
      </c>
      <c r="E9" s="19" t="s">
        <v>1588</v>
      </c>
      <c r="F9" s="69">
        <v>10</v>
      </c>
      <c r="G9" s="19" t="s">
        <v>1601</v>
      </c>
      <c r="H9" s="20">
        <v>4.1929680000000014</v>
      </c>
      <c r="I9" s="21">
        <v>4.187557</v>
      </c>
      <c r="J9" s="21">
        <f t="shared" si="0"/>
        <v>1.0837785277907175</v>
      </c>
      <c r="K9" s="21">
        <v>0.4348965877907176</v>
      </c>
      <c r="L9" s="21">
        <v>0.31720269999999995</v>
      </c>
      <c r="M9" s="21">
        <v>0.33167923999999999</v>
      </c>
      <c r="N9" s="22">
        <f t="shared" si="1"/>
        <v>0.10385448790087337</v>
      </c>
      <c r="O9" s="22">
        <f t="shared" si="2"/>
        <v>0.17960335531927507</v>
      </c>
      <c r="P9" s="23">
        <f t="shared" si="3"/>
        <v>0.2588092598597983</v>
      </c>
      <c r="Q9" s="70">
        <v>0</v>
      </c>
      <c r="R9" s="21">
        <v>0</v>
      </c>
      <c r="S9" s="23">
        <f t="shared" ref="S9:S21" si="4">IFERROR(R9/Q9,0)</f>
        <v>0</v>
      </c>
    </row>
    <row r="10" spans="1:19" ht="38.25" x14ac:dyDescent="0.25">
      <c r="A10" s="17"/>
      <c r="B10" s="19">
        <v>5001511</v>
      </c>
      <c r="C10" s="19" t="s">
        <v>1590</v>
      </c>
      <c r="D10" s="68">
        <v>3000544</v>
      </c>
      <c r="E10" s="19" t="s">
        <v>1588</v>
      </c>
      <c r="F10" s="69">
        <v>10</v>
      </c>
      <c r="G10" s="19" t="s">
        <v>1601</v>
      </c>
      <c r="H10" s="20">
        <v>1.9999999999999998</v>
      </c>
      <c r="I10" s="21">
        <v>1.9989999999999999</v>
      </c>
      <c r="J10" s="21">
        <f t="shared" si="0"/>
        <v>0.55797462506924633</v>
      </c>
      <c r="K10" s="21">
        <v>0.20257376506924629</v>
      </c>
      <c r="L10" s="21">
        <v>0.18346599000000002</v>
      </c>
      <c r="M10" s="21">
        <v>0.17193486999999999</v>
      </c>
      <c r="N10" s="22">
        <f t="shared" si="1"/>
        <v>0.10133755131027829</v>
      </c>
      <c r="O10" s="22">
        <f t="shared" si="2"/>
        <v>0.19311643575249943</v>
      </c>
      <c r="P10" s="23">
        <f t="shared" si="3"/>
        <v>0.27912687597260949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5001515</v>
      </c>
      <c r="C11" s="19" t="s">
        <v>1591</v>
      </c>
      <c r="D11" s="68">
        <v>3000423</v>
      </c>
      <c r="E11" s="19" t="s">
        <v>1587</v>
      </c>
      <c r="F11" s="69">
        <v>502</v>
      </c>
      <c r="G11" s="19" t="s">
        <v>1602</v>
      </c>
      <c r="H11" s="20">
        <v>1.5532360000000001</v>
      </c>
      <c r="I11" s="21">
        <v>1.5492480000000004</v>
      </c>
      <c r="J11" s="21">
        <f t="shared" si="0"/>
        <v>0.25251740475529977</v>
      </c>
      <c r="K11" s="21">
        <v>0.14343349475529976</v>
      </c>
      <c r="L11" s="21">
        <v>5.0370480000000002E-2</v>
      </c>
      <c r="M11" s="21">
        <v>5.871342999999999E-2</v>
      </c>
      <c r="N11" s="22">
        <f t="shared" si="1"/>
        <v>9.2582656072687994E-2</v>
      </c>
      <c r="O11" s="22">
        <f t="shared" si="2"/>
        <v>0.12509551392372281</v>
      </c>
      <c r="P11" s="23">
        <f t="shared" si="3"/>
        <v>0.16299353283354229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5003176</v>
      </c>
      <c r="C12" s="19" t="s">
        <v>1592</v>
      </c>
      <c r="D12" s="68">
        <v>3000423</v>
      </c>
      <c r="E12" s="19" t="s">
        <v>1587</v>
      </c>
      <c r="F12" s="69">
        <v>502</v>
      </c>
      <c r="G12" s="19" t="s">
        <v>1602</v>
      </c>
      <c r="H12" s="20">
        <v>11.202438000000001</v>
      </c>
      <c r="I12" s="21">
        <v>11.202438000000001</v>
      </c>
      <c r="J12" s="21">
        <f t="shared" si="0"/>
        <v>4.3735341882973486</v>
      </c>
      <c r="K12" s="21">
        <v>2.139260858297348</v>
      </c>
      <c r="L12" s="21">
        <v>1.65028047</v>
      </c>
      <c r="M12" s="21">
        <v>0.58399286000000006</v>
      </c>
      <c r="N12" s="22">
        <f t="shared" si="1"/>
        <v>0.19096386503521356</v>
      </c>
      <c r="O12" s="22">
        <f t="shared" si="2"/>
        <v>0.33827826838205649</v>
      </c>
      <c r="P12" s="23">
        <f t="shared" si="3"/>
        <v>0.39040914025119783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5003177</v>
      </c>
      <c r="C13" s="19" t="s">
        <v>1593</v>
      </c>
      <c r="D13" s="68">
        <v>3000544</v>
      </c>
      <c r="E13" s="19" t="s">
        <v>1588</v>
      </c>
      <c r="F13" s="69">
        <v>10</v>
      </c>
      <c r="G13" s="19" t="s">
        <v>1601</v>
      </c>
      <c r="H13" s="20">
        <v>1.5</v>
      </c>
      <c r="I13" s="21">
        <v>1.5</v>
      </c>
      <c r="J13" s="21">
        <f t="shared" si="0"/>
        <v>0.31232366043297111</v>
      </c>
      <c r="K13" s="21">
        <v>7.287670043297112E-2</v>
      </c>
      <c r="L13" s="21">
        <v>7.9879329999999998E-2</v>
      </c>
      <c r="M13" s="21">
        <v>0.15956762999999999</v>
      </c>
      <c r="N13" s="22">
        <f t="shared" si="1"/>
        <v>4.8584466955314078E-2</v>
      </c>
      <c r="O13" s="22">
        <f t="shared" si="2"/>
        <v>0.10183735362198075</v>
      </c>
      <c r="P13" s="23">
        <f t="shared" si="3"/>
        <v>0.20821577362198074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5003182</v>
      </c>
      <c r="C14" s="19" t="s">
        <v>1594</v>
      </c>
      <c r="D14" s="68">
        <v>3000423</v>
      </c>
      <c r="E14" s="19" t="s">
        <v>1587</v>
      </c>
      <c r="F14" s="69">
        <v>500</v>
      </c>
      <c r="G14" s="19" t="s">
        <v>1603</v>
      </c>
      <c r="H14" s="20">
        <v>5.3058479999999992</v>
      </c>
      <c r="I14" s="21">
        <v>5.3058479999999992</v>
      </c>
      <c r="J14" s="21">
        <f t="shared" si="0"/>
        <v>0.28421972918099547</v>
      </c>
      <c r="K14" s="21">
        <v>8.1016309180995449E-2</v>
      </c>
      <c r="L14" s="21">
        <v>3.0805799999999998E-2</v>
      </c>
      <c r="M14" s="21">
        <v>0.17239762</v>
      </c>
      <c r="N14" s="22">
        <f t="shared" si="1"/>
        <v>1.5269248041217062E-2</v>
      </c>
      <c r="O14" s="22">
        <f t="shared" si="2"/>
        <v>2.1075256807393552E-2</v>
      </c>
      <c r="P14" s="23">
        <f t="shared" si="3"/>
        <v>5.3567258085982769E-2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5003185</v>
      </c>
      <c r="C15" s="19" t="s">
        <v>1595</v>
      </c>
      <c r="D15" s="68">
        <v>3000399</v>
      </c>
      <c r="E15" s="19" t="s">
        <v>1586</v>
      </c>
      <c r="F15" s="69">
        <v>86</v>
      </c>
      <c r="G15" s="19" t="s">
        <v>500</v>
      </c>
      <c r="H15" s="20">
        <v>13.739735000000003</v>
      </c>
      <c r="I15" s="21">
        <v>16.135145000000005</v>
      </c>
      <c r="J15" s="21">
        <f t="shared" si="0"/>
        <v>4.0953797881990717</v>
      </c>
      <c r="K15" s="21">
        <v>1.9402395281990721</v>
      </c>
      <c r="L15" s="21">
        <v>0.90850165999999999</v>
      </c>
      <c r="M15" s="21">
        <v>1.2466385999999996</v>
      </c>
      <c r="N15" s="22">
        <f t="shared" si="1"/>
        <v>0.1202492774746723</v>
      </c>
      <c r="O15" s="22">
        <f t="shared" si="2"/>
        <v>0.17655504107332601</v>
      </c>
      <c r="P15" s="23">
        <f t="shared" si="3"/>
        <v>0.25381735262986915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5003191</v>
      </c>
      <c r="C16" s="19" t="s">
        <v>1596</v>
      </c>
      <c r="D16" s="68">
        <v>3000399</v>
      </c>
      <c r="E16" s="19" t="s">
        <v>1586</v>
      </c>
      <c r="F16" s="69">
        <v>86</v>
      </c>
      <c r="G16" s="19" t="s">
        <v>500</v>
      </c>
      <c r="H16" s="20">
        <v>3.9015639999999996</v>
      </c>
      <c r="I16" s="21">
        <v>3.901564</v>
      </c>
      <c r="J16" s="21">
        <f t="shared" si="0"/>
        <v>0.64770450115100142</v>
      </c>
      <c r="K16" s="21">
        <v>0.30259161115100142</v>
      </c>
      <c r="L16" s="21">
        <v>0.15762135999999999</v>
      </c>
      <c r="M16" s="21">
        <v>0.18749152999999999</v>
      </c>
      <c r="N16" s="22">
        <f t="shared" si="1"/>
        <v>7.7556490461517844E-2</v>
      </c>
      <c r="O16" s="22">
        <f t="shared" si="2"/>
        <v>0.11795602254659962</v>
      </c>
      <c r="P16" s="23">
        <f t="shared" si="3"/>
        <v>0.16601150234905834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5003191</v>
      </c>
      <c r="C17" s="19" t="s">
        <v>1596</v>
      </c>
      <c r="D17" s="68">
        <v>3000544</v>
      </c>
      <c r="E17" s="19" t="s">
        <v>1588</v>
      </c>
      <c r="F17" s="69">
        <v>86</v>
      </c>
      <c r="G17" s="19" t="s">
        <v>500</v>
      </c>
      <c r="H17" s="20">
        <v>0.80191999999999997</v>
      </c>
      <c r="I17" s="21">
        <v>0.80192000000000008</v>
      </c>
      <c r="J17" s="21">
        <f t="shared" si="0"/>
        <v>4.0966650029802321E-2</v>
      </c>
      <c r="K17" s="21">
        <v>1.0125000029802322E-2</v>
      </c>
      <c r="L17" s="21">
        <v>1.0442999999999999E-2</v>
      </c>
      <c r="M17" s="21">
        <v>2.0398649999999997E-2</v>
      </c>
      <c r="N17" s="22">
        <f t="shared" si="1"/>
        <v>1.2625947762622608E-2</v>
      </c>
      <c r="O17" s="22">
        <f t="shared" si="2"/>
        <v>2.5648443772199624E-2</v>
      </c>
      <c r="P17" s="23">
        <f t="shared" si="3"/>
        <v>5.1085706840834889E-2</v>
      </c>
      <c r="Q17" s="70">
        <v>0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5003258</v>
      </c>
      <c r="C18" s="19" t="s">
        <v>1597</v>
      </c>
      <c r="D18" s="68">
        <v>3000423</v>
      </c>
      <c r="E18" s="19" t="s">
        <v>1587</v>
      </c>
      <c r="F18" s="69">
        <v>502</v>
      </c>
      <c r="G18" s="19" t="s">
        <v>1602</v>
      </c>
      <c r="H18" s="20">
        <v>41.331344000000009</v>
      </c>
      <c r="I18" s="21">
        <v>57.703475000000019</v>
      </c>
      <c r="J18" s="21">
        <f t="shared" si="0"/>
        <v>46.926127386179708</v>
      </c>
      <c r="K18" s="21">
        <v>16.391418996179709</v>
      </c>
      <c r="L18" s="21">
        <v>8.5422929100000005</v>
      </c>
      <c r="M18" s="21">
        <v>21.992415479999998</v>
      </c>
      <c r="N18" s="22">
        <f t="shared" si="1"/>
        <v>0.28406294414989225</v>
      </c>
      <c r="O18" s="22">
        <f t="shared" si="2"/>
        <v>0.43210069941506474</v>
      </c>
      <c r="P18" s="23">
        <f t="shared" si="3"/>
        <v>0.81322879404021498</v>
      </c>
      <c r="Q18" s="70">
        <v>100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5004208</v>
      </c>
      <c r="C19" s="19" t="s">
        <v>1598</v>
      </c>
      <c r="D19" s="68">
        <v>3000399</v>
      </c>
      <c r="E19" s="19" t="s">
        <v>1586</v>
      </c>
      <c r="F19" s="69">
        <v>23</v>
      </c>
      <c r="G19" s="19" t="s">
        <v>1604</v>
      </c>
      <c r="H19" s="20">
        <v>1.5083329999999999</v>
      </c>
      <c r="I19" s="21">
        <v>3.7410739999999998</v>
      </c>
      <c r="J19" s="21">
        <f t="shared" si="0"/>
        <v>0.94143078308368455</v>
      </c>
      <c r="K19" s="21">
        <v>0.30779742308368441</v>
      </c>
      <c r="L19" s="21">
        <v>0.30484512000000008</v>
      </c>
      <c r="M19" s="21">
        <v>0.32878824000000001</v>
      </c>
      <c r="N19" s="22">
        <f t="shared" si="1"/>
        <v>8.2275149618447646E-2</v>
      </c>
      <c r="O19" s="22">
        <f t="shared" si="2"/>
        <v>0.16376114000516551</v>
      </c>
      <c r="P19" s="23">
        <f t="shared" si="3"/>
        <v>0.25164719625532256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5004209</v>
      </c>
      <c r="C20" s="19" t="s">
        <v>1599</v>
      </c>
      <c r="D20" s="68">
        <v>3000399</v>
      </c>
      <c r="E20" s="19" t="s">
        <v>1586</v>
      </c>
      <c r="F20" s="69">
        <v>500</v>
      </c>
      <c r="G20" s="19" t="s">
        <v>1603</v>
      </c>
      <c r="H20" s="20">
        <v>13.893478999999997</v>
      </c>
      <c r="I20" s="21">
        <v>14.038553000000004</v>
      </c>
      <c r="J20" s="21">
        <f t="shared" si="0"/>
        <v>4.4238092241978553</v>
      </c>
      <c r="K20" s="21">
        <v>2.4837357941978553</v>
      </c>
      <c r="L20" s="21">
        <v>0.81946410000000014</v>
      </c>
      <c r="M20" s="21">
        <v>1.1206093299999997</v>
      </c>
      <c r="N20" s="22">
        <f t="shared" si="1"/>
        <v>0.17692249295193418</v>
      </c>
      <c r="O20" s="22">
        <f t="shared" si="2"/>
        <v>0.23529489785719757</v>
      </c>
      <c r="P20" s="23">
        <f t="shared" si="3"/>
        <v>0.31511860404685965</v>
      </c>
      <c r="Q20" s="70">
        <v>0</v>
      </c>
      <c r="R20" s="21">
        <v>0</v>
      </c>
      <c r="S20" s="23">
        <f t="shared" si="4"/>
        <v>0</v>
      </c>
    </row>
    <row r="21" spans="1:19" ht="25.5" x14ac:dyDescent="0.25">
      <c r="A21" s="17"/>
      <c r="B21" s="19">
        <v>5004210</v>
      </c>
      <c r="C21" s="19" t="s">
        <v>1600</v>
      </c>
      <c r="D21" s="68">
        <v>3000423</v>
      </c>
      <c r="E21" s="19" t="s">
        <v>1587</v>
      </c>
      <c r="F21" s="69">
        <v>42</v>
      </c>
      <c r="G21" s="19" t="s">
        <v>534</v>
      </c>
      <c r="H21" s="20">
        <v>1</v>
      </c>
      <c r="I21" s="21">
        <v>1</v>
      </c>
      <c r="J21" s="21">
        <f t="shared" si="0"/>
        <v>5.0788E-2</v>
      </c>
      <c r="K21" s="21">
        <v>0</v>
      </c>
      <c r="L21" s="21">
        <v>3.9987999999999996E-2</v>
      </c>
      <c r="M21" s="21">
        <v>1.0800000000000001E-2</v>
      </c>
      <c r="N21" s="22">
        <f t="shared" si="1"/>
        <v>0</v>
      </c>
      <c r="O21" s="22">
        <f t="shared" si="2"/>
        <v>3.9987999999999996E-2</v>
      </c>
      <c r="P21" s="23">
        <f t="shared" si="3"/>
        <v>5.0788E-2</v>
      </c>
      <c r="Q21" s="70">
        <v>0</v>
      </c>
      <c r="R21" s="21">
        <v>0</v>
      </c>
      <c r="S21" s="23">
        <f t="shared" si="4"/>
        <v>0</v>
      </c>
    </row>
    <row r="22" spans="1:19" ht="15.75" thickBot="1" x14ac:dyDescent="0.3">
      <c r="A22" s="41" t="s">
        <v>293</v>
      </c>
      <c r="B22" s="43"/>
      <c r="C22" s="43"/>
      <c r="D22" s="65"/>
      <c r="E22" s="43"/>
      <c r="F22" s="66"/>
      <c r="G22" s="43"/>
      <c r="H22" s="44">
        <f ca="1">OFFSET(H22,-MATCH("PROYECTOS",$A$8:$A$22,0)-1,0)-(OFFSET(H22,-MATCH("PROYECTOS",$A$8:$A$22,0),0))</f>
        <v>189.19943799999999</v>
      </c>
      <c r="I22" s="44">
        <f t="shared" ref="I22:J22" ca="1" si="5">OFFSET(I22,-MATCH("PROYECTOS",$A$8:$A$22,0)-1,0)-(OFFSET(I22,-MATCH("PROYECTOS",$A$8:$A$22,0),0))</f>
        <v>301.76644099999993</v>
      </c>
      <c r="J22" s="44">
        <f t="shared" ca="1" si="5"/>
        <v>60.454609497375095</v>
      </c>
      <c r="K22" s="45">
        <f ca="1">OFFSET(K22,-MATCH("PROYECTOS",$A$8:$A$22,0)-1,0)-(OFFSET(K22,-MATCH("PROYECTOS",$A$8:$A$22,0),0))</f>
        <v>30.050231787375097</v>
      </c>
      <c r="L22" s="45">
        <f t="shared" ref="L22:M22" ca="1" si="6">OFFSET(L22,-MATCH("PROYECTOS",$A$8:$A$22,0)-1,0)-(OFFSET(L22,-MATCH("PROYECTOS",$A$8:$A$22,0),0))</f>
        <v>16.031446540000008</v>
      </c>
      <c r="M22" s="45">
        <f t="shared" ca="1" si="6"/>
        <v>14.372931169999998</v>
      </c>
      <c r="N22" s="46">
        <f t="shared" ca="1" si="1"/>
        <v>9.9581092210896657E-2</v>
      </c>
      <c r="O22" s="46">
        <f t="shared" ca="1" si="2"/>
        <v>0.15270643804748027</v>
      </c>
      <c r="P22" s="47">
        <f t="shared" ca="1" si="3"/>
        <v>0.20033576065330311</v>
      </c>
      <c r="Q22" s="67"/>
      <c r="R22" s="45"/>
      <c r="S22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103</v>
      </c>
      <c r="B1" s="50" t="s">
        <v>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1607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65.063928000000004</v>
      </c>
      <c r="E6" s="14">
        <v>71.274265000000014</v>
      </c>
      <c r="F6" s="14">
        <v>23.948780271730254</v>
      </c>
      <c r="G6" s="14">
        <v>14.109142761730254</v>
      </c>
      <c r="H6" s="14">
        <v>4.87627364</v>
      </c>
      <c r="I6" s="14">
        <v>4.9633638699999985</v>
      </c>
      <c r="J6" s="15">
        <v>0.19795564025430851</v>
      </c>
      <c r="K6" s="15">
        <v>0.26637126881252654</v>
      </c>
      <c r="L6" s="16">
        <v>0.33600880025532709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64.49958700000002</v>
      </c>
      <c r="E7" s="38">
        <f ca="1">SUM(E8:OFFSET(E6,MATCH("GOBIERNOS REGIONALES",$A$8:$A$50,0),0))</f>
        <v>70.631324000000006</v>
      </c>
      <c r="F7" s="38">
        <f ca="1">SUM(F8:OFFSET(F6,MATCH("GOBIERNOS REGIONALES",$A$8:$A$50,0),0))</f>
        <v>23.808322391356068</v>
      </c>
      <c r="G7" s="38">
        <f ca="1">SUM(G8:OFFSET(G6,MATCH("GOBIERNOS REGIONALES",$A$8:$A$50,0),0))</f>
        <v>14.061677401356064</v>
      </c>
      <c r="H7" s="38">
        <f ca="1">SUM(H8:OFFSET(H6,MATCH("GOBIERNOS REGIONALES",$A$8:$A$50,0),0))</f>
        <v>4.8265758400000012</v>
      </c>
      <c r="I7" s="38">
        <f ca="1">SUM(I8:OFFSET(I6,MATCH("GOBIERNOS REGIONALES",$A$8:$A$50,0),0))</f>
        <v>4.9200691499999989</v>
      </c>
      <c r="J7" s="39">
        <f ca="1">IFERROR(G7/E7,0)</f>
        <v>0.19908557004192734</v>
      </c>
      <c r="K7" s="39">
        <f ca="1">IFERROR(SUM(G7,H7)/E7,0)</f>
        <v>0.26742034796567121</v>
      </c>
      <c r="L7" s="40">
        <f ca="1">IFERROR(SUM(G7,H7,I7)/E7,0)</f>
        <v>0.33707880644225302</v>
      </c>
      <c r="M7" s="4"/>
    </row>
    <row r="8" spans="1:13" ht="25.5" x14ac:dyDescent="0.25">
      <c r="A8" s="17"/>
      <c r="B8" s="18">
        <v>12</v>
      </c>
      <c r="C8" s="19" t="s">
        <v>113</v>
      </c>
      <c r="D8" s="20">
        <v>9.6831560000000003</v>
      </c>
      <c r="E8" s="21">
        <v>9.6831560000000003</v>
      </c>
      <c r="F8" s="21">
        <f t="shared" ref="F8:F13" si="0">SUM(G8,H8,I8)</f>
        <v>1.9960442392561033</v>
      </c>
      <c r="G8" s="21">
        <v>1.0897210192561033</v>
      </c>
      <c r="H8" s="21">
        <v>0.42689456000000003</v>
      </c>
      <c r="I8" s="21">
        <v>0.47942866000000001</v>
      </c>
      <c r="J8" s="22">
        <f t="shared" ref="J8:J13" si="1">IFERROR(G8/E8,0)</f>
        <v>0.11253779441910296</v>
      </c>
      <c r="K8" s="22">
        <f t="shared" ref="K8:K13" si="2">IFERROR(SUM(G8,H8)/E8,0)</f>
        <v>0.15662409851252043</v>
      </c>
      <c r="L8" s="23">
        <f t="shared" ref="L8:L13" si="3">IFERROR(SUM(G8,H8,I8)/E8,0)</f>
        <v>0.20613571022258687</v>
      </c>
      <c r="M8" s="4"/>
    </row>
    <row r="9" spans="1:13" ht="25.5" x14ac:dyDescent="0.25">
      <c r="A9" s="17"/>
      <c r="B9" s="18">
        <v>121</v>
      </c>
      <c r="C9" s="19" t="s">
        <v>142</v>
      </c>
      <c r="D9" s="20">
        <v>54.816431000000016</v>
      </c>
      <c r="E9" s="21">
        <v>60.948168000000003</v>
      </c>
      <c r="F9" s="21">
        <f t="shared" si="0"/>
        <v>21.812278152099964</v>
      </c>
      <c r="G9" s="21">
        <v>12.971956382099961</v>
      </c>
      <c r="H9" s="21">
        <v>4.3996812800000011</v>
      </c>
      <c r="I9" s="21">
        <v>4.4406404899999989</v>
      </c>
      <c r="J9" s="22">
        <f t="shared" si="1"/>
        <v>0.21283587034314075</v>
      </c>
      <c r="K9" s="22">
        <f t="shared" si="2"/>
        <v>0.285023130836352</v>
      </c>
      <c r="L9" s="23">
        <f t="shared" si="3"/>
        <v>0.35788242481874044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0.56434100000000009</v>
      </c>
      <c r="E10" s="38">
        <f ca="1">SUM(E11:OFFSET(E9,(MATCH("GOBIERNOS LOCALES",$A$8:$A$50,0)-MATCH("GOBIERNOS REGIONALES",$A$8:$A$50,0)),0))</f>
        <v>0.64294099999999998</v>
      </c>
      <c r="F10" s="38">
        <f ca="1">SUM(F11:OFFSET(F9,(MATCH("GOBIERNOS LOCALES",$A$8:$A$50,0)-MATCH("GOBIERNOS REGIONALES",$A$8:$A$50,0)),0))</f>
        <v>0.14045788037418991</v>
      </c>
      <c r="G10" s="38">
        <f ca="1">SUM(G11:OFFSET(G9,(MATCH("GOBIERNOS LOCALES",$A$8:$A$50,0)-MATCH("GOBIERNOS REGIONALES",$A$8:$A$50,0)),0))</f>
        <v>4.7465360374189913E-2</v>
      </c>
      <c r="H10" s="38">
        <f ca="1">SUM(H11:OFFSET(H9,(MATCH("GOBIERNOS LOCALES",$A$8:$A$50,0)-MATCH("GOBIERNOS REGIONALES",$A$8:$A$50,0)),0))</f>
        <v>4.96978E-2</v>
      </c>
      <c r="I10" s="38">
        <f ca="1">SUM(I11:OFFSET(I9,(MATCH("GOBIERNOS LOCALES",$A$8:$A$50,0)-MATCH("GOBIERNOS REGIONALES",$A$8:$A$50,0)),0))</f>
        <v>4.3294720000000002E-2</v>
      </c>
      <c r="J10" s="39">
        <f t="shared" ca="1" si="1"/>
        <v>7.3825374916500763E-2</v>
      </c>
      <c r="K10" s="39">
        <f t="shared" ca="1" si="2"/>
        <v>0.15112298076213823</v>
      </c>
      <c r="L10" s="40">
        <f t="shared" ca="1" si="3"/>
        <v>0.21846153904353574</v>
      </c>
      <c r="M10" s="4"/>
    </row>
    <row r="11" spans="1:13" x14ac:dyDescent="0.25">
      <c r="A11" s="17"/>
      <c r="B11" s="18">
        <v>445</v>
      </c>
      <c r="C11" s="19" t="s">
        <v>211</v>
      </c>
      <c r="D11" s="20">
        <v>0.16894100000000001</v>
      </c>
      <c r="E11" s="21">
        <v>0.16894100000000001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15.75" thickBot="1" x14ac:dyDescent="0.3">
      <c r="A12" s="24"/>
      <c r="B12" s="25">
        <v>457</v>
      </c>
      <c r="C12" s="26" t="s">
        <v>223</v>
      </c>
      <c r="D12" s="27">
        <v>0.39540000000000008</v>
      </c>
      <c r="E12" s="28">
        <v>0.47400000000000003</v>
      </c>
      <c r="F12" s="28">
        <f t="shared" si="0"/>
        <v>0.14045788037418991</v>
      </c>
      <c r="G12" s="28">
        <v>4.7465360374189913E-2</v>
      </c>
      <c r="H12" s="28">
        <v>4.96978E-2</v>
      </c>
      <c r="I12" s="28">
        <v>4.3294720000000002E-2</v>
      </c>
      <c r="J12" s="29">
        <f t="shared" si="1"/>
        <v>0.10013789108478884</v>
      </c>
      <c r="K12" s="29">
        <f t="shared" si="2"/>
        <v>0.20498557040968335</v>
      </c>
      <c r="L12" s="30">
        <f t="shared" si="3"/>
        <v>0.29632464213964116</v>
      </c>
      <c r="M12" s="4"/>
    </row>
    <row r="13" spans="1:13" x14ac:dyDescent="0.25">
      <c r="A13" t="s">
        <v>232</v>
      </c>
      <c r="D13" s="5"/>
      <c r="E13" s="5"/>
      <c r="F13" s="5">
        <f t="shared" si="0"/>
        <v>0</v>
      </c>
      <c r="G13" s="5"/>
      <c r="H13" s="5"/>
      <c r="I13" s="5"/>
      <c r="J13" s="4">
        <f t="shared" si="1"/>
        <v>0</v>
      </c>
      <c r="K13" s="4">
        <f t="shared" si="2"/>
        <v>0</v>
      </c>
      <c r="L13" s="4">
        <f t="shared" si="3"/>
        <v>0</v>
      </c>
      <c r="M13" s="4"/>
    </row>
    <row r="14" spans="1:13" x14ac:dyDescent="0.25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103</v>
      </c>
      <c r="B1" s="51" t="s">
        <v>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1608</v>
      </c>
      <c r="N2" s="72" t="s">
        <v>1617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65.063928000000004</v>
      </c>
      <c r="E6" s="14">
        <f ca="1">SUM(E7:OFFSET(E7,50,0))</f>
        <v>71.274265000000014</v>
      </c>
      <c r="F6" s="14">
        <f ca="1">SUM(F7:OFFSET(F7,50,0))</f>
        <v>23.948780271730254</v>
      </c>
      <c r="G6" s="14">
        <f ca="1">SUM(G7:OFFSET(G7,50,0))</f>
        <v>14.109142761730254</v>
      </c>
      <c r="H6" s="14">
        <f ca="1">SUM(H7:OFFSET(H7,50,0))</f>
        <v>4.87627364</v>
      </c>
      <c r="I6" s="14">
        <f ca="1">SUM(I7:OFFSET(I7,50,0))</f>
        <v>4.9633638699999985</v>
      </c>
      <c r="J6" s="15">
        <f ca="1">IFERROR(G6/E6,0)</f>
        <v>0.19795564025430851</v>
      </c>
      <c r="K6" s="15">
        <f ca="1">IFERROR(SUM(G6,H6)/E6,0)</f>
        <v>0.26637126881252654</v>
      </c>
      <c r="L6" s="16">
        <f ca="1">IFERROR(SUM(G6,H6,I6)/E6,0)</f>
        <v>0.33600880025532709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0</v>
      </c>
      <c r="E7" s="21">
        <v>0.93657499999999982</v>
      </c>
      <c r="F7" s="21">
        <f t="shared" ref="F7:F16" si="0">SUM(G7,H7,I7)</f>
        <v>0.44415152791205614</v>
      </c>
      <c r="G7" s="21">
        <v>0.18325685791205615</v>
      </c>
      <c r="H7" s="21">
        <v>9.3205249999999989E-2</v>
      </c>
      <c r="I7" s="21">
        <v>0.16768941999999998</v>
      </c>
      <c r="J7" s="22">
        <f t="shared" ref="J7:J16" si="1">IFERROR(G7/E7,0)</f>
        <v>0.19566703991891327</v>
      </c>
      <c r="K7" s="22">
        <f t="shared" ref="K7:K16" si="2">IFERROR(SUM(G7,H7)/E7,0)</f>
        <v>0.29518416348082771</v>
      </c>
      <c r="L7" s="23">
        <f t="shared" ref="L7:L16" si="3">IFERROR(SUM(G7,H7,I7)/E7,0)</f>
        <v>0.47422953624862529</v>
      </c>
      <c r="M7" s="4"/>
      <c r="N7" t="s">
        <v>250</v>
      </c>
      <c r="O7" s="5">
        <v>0.44415152791205614</v>
      </c>
      <c r="P7" s="71">
        <v>0.47422953624862529</v>
      </c>
    </row>
    <row r="8" spans="1:16" x14ac:dyDescent="0.25">
      <c r="A8" s="17"/>
      <c r="B8" s="55">
        <v>6</v>
      </c>
      <c r="C8" s="19" t="s">
        <v>254</v>
      </c>
      <c r="D8" s="20">
        <v>0.16894100000000001</v>
      </c>
      <c r="E8" s="21">
        <v>0.77552900000000002</v>
      </c>
      <c r="F8" s="21">
        <f t="shared" si="0"/>
        <v>0.2416030396782976</v>
      </c>
      <c r="G8" s="21">
        <v>9.6632469678297639E-2</v>
      </c>
      <c r="H8" s="21">
        <v>6.8595909999999996E-2</v>
      </c>
      <c r="I8" s="21">
        <v>7.6374659999999997E-2</v>
      </c>
      <c r="J8" s="22">
        <f t="shared" si="1"/>
        <v>0.12460200673127328</v>
      </c>
      <c r="K8" s="22">
        <f t="shared" si="2"/>
        <v>0.21305248376050104</v>
      </c>
      <c r="L8" s="23">
        <f t="shared" si="3"/>
        <v>0.31153321110918819</v>
      </c>
      <c r="M8" s="4"/>
      <c r="N8" t="s">
        <v>259</v>
      </c>
      <c r="O8" s="5">
        <v>0.23777408072755365</v>
      </c>
      <c r="P8" s="71">
        <v>0.44130468325337807</v>
      </c>
    </row>
    <row r="9" spans="1:16" x14ac:dyDescent="0.25">
      <c r="A9" s="17"/>
      <c r="B9" s="55">
        <v>10</v>
      </c>
      <c r="C9" s="19" t="s">
        <v>258</v>
      </c>
      <c r="D9" s="20">
        <v>0</v>
      </c>
      <c r="E9" s="21">
        <v>0.78453799999999996</v>
      </c>
      <c r="F9" s="21">
        <f t="shared" si="0"/>
        <v>0.25602193816120161</v>
      </c>
      <c r="G9" s="21">
        <v>0.11744513816120161</v>
      </c>
      <c r="H9" s="21">
        <v>8.0694070000000021E-2</v>
      </c>
      <c r="I9" s="21">
        <v>5.788273E-2</v>
      </c>
      <c r="J9" s="22">
        <f t="shared" si="1"/>
        <v>0.14969974451358839</v>
      </c>
      <c r="K9" s="22">
        <f t="shared" si="2"/>
        <v>0.25255527222543922</v>
      </c>
      <c r="L9" s="23">
        <f t="shared" si="3"/>
        <v>0.3263346557607173</v>
      </c>
      <c r="M9" s="4"/>
      <c r="N9" t="s">
        <v>264</v>
      </c>
      <c r="O9" s="5">
        <v>0.29039840591379024</v>
      </c>
      <c r="P9" s="71">
        <v>0.41200496836708123</v>
      </c>
    </row>
    <row r="10" spans="1:16" x14ac:dyDescent="0.25">
      <c r="A10" s="17"/>
      <c r="B10" s="55">
        <v>11</v>
      </c>
      <c r="C10" s="19" t="s">
        <v>259</v>
      </c>
      <c r="D10" s="20">
        <v>0</v>
      </c>
      <c r="E10" s="21">
        <v>0.53879800000000011</v>
      </c>
      <c r="F10" s="21">
        <f t="shared" si="0"/>
        <v>0.23777408072755365</v>
      </c>
      <c r="G10" s="21">
        <v>0.11079703072755365</v>
      </c>
      <c r="H10" s="21">
        <v>6.5679599999999991E-2</v>
      </c>
      <c r="I10" s="21">
        <v>6.1297450000000003E-2</v>
      </c>
      <c r="J10" s="22">
        <f t="shared" si="1"/>
        <v>0.20563742019746478</v>
      </c>
      <c r="K10" s="22">
        <f t="shared" si="2"/>
        <v>0.32753764996817658</v>
      </c>
      <c r="L10" s="23">
        <f t="shared" si="3"/>
        <v>0.44130468325337807</v>
      </c>
      <c r="M10" s="4"/>
      <c r="N10" t="s">
        <v>266</v>
      </c>
      <c r="O10" s="5">
        <v>0.24752815917771062</v>
      </c>
      <c r="P10" s="71">
        <v>0.34842657084178824</v>
      </c>
    </row>
    <row r="11" spans="1:16" x14ac:dyDescent="0.25">
      <c r="A11" s="17"/>
      <c r="B11" s="55">
        <v>13</v>
      </c>
      <c r="C11" s="19" t="s">
        <v>261</v>
      </c>
      <c r="D11" s="20">
        <v>0</v>
      </c>
      <c r="E11" s="21">
        <v>0.73800500000000002</v>
      </c>
      <c r="F11" s="21">
        <f t="shared" si="0"/>
        <v>0.2174481783925355</v>
      </c>
      <c r="G11" s="21">
        <v>8.2153148392535513E-2</v>
      </c>
      <c r="H11" s="21">
        <v>5.3967260000000003E-2</v>
      </c>
      <c r="I11" s="21">
        <v>8.132776999999998E-2</v>
      </c>
      <c r="J11" s="22">
        <f t="shared" si="1"/>
        <v>0.11131787507203272</v>
      </c>
      <c r="K11" s="22">
        <f t="shared" si="2"/>
        <v>0.1844437482029736</v>
      </c>
      <c r="L11" s="23">
        <f t="shared" si="3"/>
        <v>0.29464323194630859</v>
      </c>
      <c r="M11" s="4"/>
      <c r="N11" t="s">
        <v>263</v>
      </c>
      <c r="O11" s="5">
        <v>21.64521632038452</v>
      </c>
      <c r="P11" s="71">
        <v>0.33344716670462515</v>
      </c>
    </row>
    <row r="12" spans="1:16" x14ac:dyDescent="0.25">
      <c r="A12" s="17"/>
      <c r="B12" s="55">
        <v>15</v>
      </c>
      <c r="C12" s="19" t="s">
        <v>263</v>
      </c>
      <c r="D12" s="20">
        <v>64.499587000000005</v>
      </c>
      <c r="E12" s="21">
        <v>64.913481000000004</v>
      </c>
      <c r="F12" s="21">
        <f t="shared" si="0"/>
        <v>21.64521632038452</v>
      </c>
      <c r="G12" s="21">
        <v>13.105795400384523</v>
      </c>
      <c r="H12" s="21">
        <v>4.2399672500000003</v>
      </c>
      <c r="I12" s="21">
        <v>4.2994536699999992</v>
      </c>
      <c r="J12" s="22">
        <f t="shared" si="1"/>
        <v>0.20189635802129485</v>
      </c>
      <c r="K12" s="22">
        <f t="shared" si="2"/>
        <v>0.26721356462742341</v>
      </c>
      <c r="L12" s="23">
        <f t="shared" si="3"/>
        <v>0.33344716670462515</v>
      </c>
      <c r="M12" s="4"/>
      <c r="N12" t="s">
        <v>272</v>
      </c>
      <c r="O12" s="5">
        <v>0.2281807410083965</v>
      </c>
      <c r="P12" s="71">
        <v>0.32686904224214497</v>
      </c>
    </row>
    <row r="13" spans="1:16" x14ac:dyDescent="0.25">
      <c r="A13" s="17"/>
      <c r="B13" s="55">
        <v>16</v>
      </c>
      <c r="C13" s="19" t="s">
        <v>264</v>
      </c>
      <c r="D13" s="20">
        <v>0</v>
      </c>
      <c r="E13" s="21">
        <v>0.70484199999999997</v>
      </c>
      <c r="F13" s="21">
        <f t="shared" si="0"/>
        <v>0.29039840591379024</v>
      </c>
      <c r="G13" s="21">
        <v>0.14880814591379021</v>
      </c>
      <c r="H13" s="21">
        <v>8.2032370000000007E-2</v>
      </c>
      <c r="I13" s="21">
        <v>5.9557889999999988E-2</v>
      </c>
      <c r="J13" s="22">
        <f t="shared" si="1"/>
        <v>0.21112269971680209</v>
      </c>
      <c r="K13" s="22">
        <f t="shared" si="2"/>
        <v>0.3275067545829991</v>
      </c>
      <c r="L13" s="23">
        <f t="shared" si="3"/>
        <v>0.41200496836708123</v>
      </c>
      <c r="M13" s="4"/>
      <c r="N13" t="s">
        <v>258</v>
      </c>
      <c r="O13" s="5">
        <v>0.25602193816120161</v>
      </c>
      <c r="P13" s="71">
        <v>0.3263346557607173</v>
      </c>
    </row>
    <row r="14" spans="1:16" x14ac:dyDescent="0.25">
      <c r="A14" s="17"/>
      <c r="B14" s="55">
        <v>18</v>
      </c>
      <c r="C14" s="19" t="s">
        <v>266</v>
      </c>
      <c r="D14" s="20">
        <v>0</v>
      </c>
      <c r="E14" s="21">
        <v>0.71041699999999985</v>
      </c>
      <c r="F14" s="21">
        <f t="shared" si="0"/>
        <v>0.24752815917771062</v>
      </c>
      <c r="G14" s="21">
        <v>0.1113244791777106</v>
      </c>
      <c r="H14" s="21">
        <v>7.8556400000000012E-2</v>
      </c>
      <c r="I14" s="21">
        <v>5.7647279999999995E-2</v>
      </c>
      <c r="J14" s="22">
        <f t="shared" si="1"/>
        <v>0.15670300566809439</v>
      </c>
      <c r="K14" s="22">
        <f t="shared" si="2"/>
        <v>0.26728087753771468</v>
      </c>
      <c r="L14" s="23">
        <f t="shared" si="3"/>
        <v>0.34842657084178824</v>
      </c>
      <c r="M14" s="4"/>
      <c r="N14" t="s">
        <v>254</v>
      </c>
      <c r="O14" s="5">
        <v>0.2416030396782976</v>
      </c>
      <c r="P14" s="71">
        <v>0.31153321110918819</v>
      </c>
    </row>
    <row r="15" spans="1:16" x14ac:dyDescent="0.25">
      <c r="A15" s="17"/>
      <c r="B15" s="55">
        <v>20</v>
      </c>
      <c r="C15" s="19" t="s">
        <v>268</v>
      </c>
      <c r="D15" s="20">
        <v>0.39540000000000003</v>
      </c>
      <c r="E15" s="21">
        <v>0.47400000000000003</v>
      </c>
      <c r="F15" s="21">
        <f t="shared" si="0"/>
        <v>0.14045788037418991</v>
      </c>
      <c r="G15" s="21">
        <v>4.7465360374189913E-2</v>
      </c>
      <c r="H15" s="21">
        <v>4.96978E-2</v>
      </c>
      <c r="I15" s="21">
        <v>4.3294720000000002E-2</v>
      </c>
      <c r="J15" s="22">
        <f t="shared" si="1"/>
        <v>0.10013789108478884</v>
      </c>
      <c r="K15" s="22">
        <f t="shared" si="2"/>
        <v>0.20498557040968335</v>
      </c>
      <c r="L15" s="23">
        <f t="shared" si="3"/>
        <v>0.29632464213964116</v>
      </c>
      <c r="M15" s="4"/>
      <c r="N15" t="s">
        <v>268</v>
      </c>
      <c r="O15" s="5">
        <v>0.14045788037418991</v>
      </c>
      <c r="P15" s="71">
        <v>0.29632464213964116</v>
      </c>
    </row>
    <row r="16" spans="1:16" ht="15.75" thickBot="1" x14ac:dyDescent="0.3">
      <c r="A16" s="24"/>
      <c r="B16" s="56">
        <v>24</v>
      </c>
      <c r="C16" s="26" t="s">
        <v>272</v>
      </c>
      <c r="D16" s="27">
        <v>0</v>
      </c>
      <c r="E16" s="28">
        <v>0.69807999999999981</v>
      </c>
      <c r="F16" s="28">
        <f t="shared" si="0"/>
        <v>0.2281807410083965</v>
      </c>
      <c r="G16" s="28">
        <v>0.10546473100839648</v>
      </c>
      <c r="H16" s="28">
        <v>6.3877730000000008E-2</v>
      </c>
      <c r="I16" s="28">
        <v>5.883828E-2</v>
      </c>
      <c r="J16" s="29">
        <f t="shared" si="1"/>
        <v>0.15107828760084305</v>
      </c>
      <c r="K16" s="29">
        <f t="shared" si="2"/>
        <v>0.24258317242779703</v>
      </c>
      <c r="L16" s="30">
        <f t="shared" si="3"/>
        <v>0.32686904224214497</v>
      </c>
      <c r="M16" s="4"/>
      <c r="N16" t="s">
        <v>261</v>
      </c>
      <c r="O16" s="5">
        <v>0.2174481783925355</v>
      </c>
      <c r="P16" s="71">
        <v>0.29464323194630859</v>
      </c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opLeftCell="A7"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 x14ac:dyDescent="0.25">
      <c r="A1" s="50">
        <v>103</v>
      </c>
      <c r="B1" s="49" t="s">
        <v>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1609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65.063928000000004</v>
      </c>
      <c r="E6" s="14">
        <v>71.274265000000014</v>
      </c>
      <c r="F6" s="14">
        <v>23.948780271730254</v>
      </c>
      <c r="G6" s="14">
        <v>14.109142761730254</v>
      </c>
      <c r="H6" s="14">
        <v>4.87627364</v>
      </c>
      <c r="I6" s="14">
        <v>4.9633638699999985</v>
      </c>
      <c r="J6" s="15">
        <v>0.19795564025430851</v>
      </c>
      <c r="K6" s="15">
        <v>0.26637126881252654</v>
      </c>
      <c r="L6" s="16">
        <v>0.33600880025532709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65.063928000000004</v>
      </c>
      <c r="E7" s="38">
        <f ca="1">SUM(E8:OFFSET(E6,MATCH("PROYECTOS",$A$8:$A$50,0),0))</f>
        <v>71.274265</v>
      </c>
      <c r="F7" s="38">
        <f ca="1">SUM(F8:OFFSET(F6,MATCH("PROYECTOS",$A$8:$A$50,0),0))</f>
        <v>23.94878027173025</v>
      </c>
      <c r="G7" s="38">
        <f ca="1">SUM(G8:OFFSET(G6,MATCH("PROYECTOS",$A$8:$A$50,0),0))</f>
        <v>14.109142761730254</v>
      </c>
      <c r="H7" s="38">
        <f ca="1">SUM(H8:OFFSET(H6,MATCH("PROYECTOS",$A$8:$A$50,0),0))</f>
        <v>4.87627364</v>
      </c>
      <c r="I7" s="38">
        <f ca="1">SUM(I8:OFFSET(I6,MATCH("PROYECTOS",$A$8:$A$50,0),0))</f>
        <v>4.9633638699999993</v>
      </c>
      <c r="J7" s="39">
        <f ca="1">IFERROR(G7/E7,0)</f>
        <v>0.19795564025430853</v>
      </c>
      <c r="K7" s="39">
        <f ca="1">IFERROR(SUM(G7,H7)/E7,0)</f>
        <v>0.2663712688125266</v>
      </c>
      <c r="L7" s="40">
        <f ca="1">IFERROR(SUM(G7,H7,I7)/E7,0)</f>
        <v>0.33600880025532714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5.8284590000000005</v>
      </c>
      <c r="E8" s="21">
        <v>4.2465640000000002</v>
      </c>
      <c r="F8" s="21">
        <f t="shared" ref="F8:F10" si="0">SUM(G8,H8,I8)</f>
        <v>1.5994432538810983</v>
      </c>
      <c r="G8" s="21">
        <v>0.96918574388109846</v>
      </c>
      <c r="H8" s="21">
        <v>0.27376034999999999</v>
      </c>
      <c r="I8" s="21">
        <v>0.35649715999999998</v>
      </c>
      <c r="J8" s="22">
        <f t="shared" ref="J8:J11" si="1">IFERROR(G8/E8,0)</f>
        <v>0.22822822024608563</v>
      </c>
      <c r="K8" s="22">
        <f t="shared" ref="K8:K11" si="2">IFERROR(SUM(G8,H8)/E8,0)</f>
        <v>0.29269453936902828</v>
      </c>
      <c r="L8" s="23">
        <f t="shared" ref="L8:L11" si="3">IFERROR(SUM(G8,H8,I8)/E8,0)</f>
        <v>0.37664409482138927</v>
      </c>
      <c r="M8" s="4"/>
    </row>
    <row r="9" spans="1:13" ht="25.5" x14ac:dyDescent="0.25">
      <c r="A9" s="17"/>
      <c r="B9" s="19">
        <v>3000572</v>
      </c>
      <c r="C9" s="19" t="s">
        <v>1611</v>
      </c>
      <c r="D9" s="20">
        <v>52.644689000000007</v>
      </c>
      <c r="E9" s="21">
        <v>62.487918999999998</v>
      </c>
      <c r="F9" s="21">
        <f t="shared" si="0"/>
        <v>21.082435716610764</v>
      </c>
      <c r="G9" s="21">
        <v>12.354120896610766</v>
      </c>
      <c r="H9" s="21">
        <v>4.3830929599999999</v>
      </c>
      <c r="I9" s="21">
        <v>4.3452218599999997</v>
      </c>
      <c r="J9" s="22">
        <f t="shared" si="1"/>
        <v>0.19770414976710565</v>
      </c>
      <c r="K9" s="22">
        <f t="shared" si="2"/>
        <v>0.26784719549727309</v>
      </c>
      <c r="L9" s="23">
        <f t="shared" si="3"/>
        <v>0.33738418647948198</v>
      </c>
      <c r="M9" s="4"/>
    </row>
    <row r="10" spans="1:13" ht="51" x14ac:dyDescent="0.25">
      <c r="A10" s="17"/>
      <c r="B10" s="19">
        <v>3000635</v>
      </c>
      <c r="C10" s="19" t="s">
        <v>1612</v>
      </c>
      <c r="D10" s="20">
        <v>6.5907800000000005</v>
      </c>
      <c r="E10" s="21">
        <v>4.5397819999999998</v>
      </c>
      <c r="F10" s="21">
        <f t="shared" si="0"/>
        <v>1.2669013012383896</v>
      </c>
      <c r="G10" s="21">
        <v>0.78583612123838975</v>
      </c>
      <c r="H10" s="21">
        <v>0.21942033</v>
      </c>
      <c r="I10" s="21">
        <v>0.26164484999999993</v>
      </c>
      <c r="J10" s="22">
        <f t="shared" si="1"/>
        <v>0.17309996850914644</v>
      </c>
      <c r="K10" s="22">
        <f t="shared" si="2"/>
        <v>0.22143275849774058</v>
      </c>
      <c r="L10" s="23">
        <f t="shared" si="3"/>
        <v>0.27906655016438886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1618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83"/>
      <c r="B16" s="84"/>
      <c r="C16" s="84"/>
      <c r="D16" s="103"/>
    </row>
    <row r="17" spans="1:4" ht="51.75" thickBot="1" x14ac:dyDescent="0.3">
      <c r="A17" s="73"/>
      <c r="B17" s="74">
        <v>3000635</v>
      </c>
      <c r="C17" s="74" t="s">
        <v>1612</v>
      </c>
      <c r="D17" s="75">
        <v>0.27906655016438886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workbookViewId="0">
      <selection activeCell="H15" sqref="H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103</v>
      </c>
      <c r="B1" s="49" t="s">
        <v>65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1610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65.063928000000004</v>
      </c>
      <c r="I6" s="14">
        <v>71.274265000000014</v>
      </c>
      <c r="J6" s="14">
        <v>23.948780271730254</v>
      </c>
      <c r="K6" s="14">
        <v>14.109142761730254</v>
      </c>
      <c r="L6" s="14">
        <v>4.87627364</v>
      </c>
      <c r="M6" s="14">
        <v>4.9633638699999985</v>
      </c>
      <c r="N6" s="15">
        <v>0.19795564025430851</v>
      </c>
      <c r="O6" s="15">
        <v>0.26637126881252654</v>
      </c>
      <c r="P6" s="16">
        <v>0.33600880025532709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SUM(H8:OFFSET(H6,MATCH("PROYECTOS",$A$8:$A$13,0),0))</f>
        <v>65.063928000000018</v>
      </c>
      <c r="I7" s="37">
        <f ca="1">SUM(I8:OFFSET(I6,MATCH("PROYECTOS",$A$8:$A$13,0),0))</f>
        <v>71.274265000000014</v>
      </c>
      <c r="J7" s="37">
        <f ca="1">SUM(J8:OFFSET(J6,MATCH("PROYECTOS",$A$8:$A$13,0),0))</f>
        <v>23.948780271730254</v>
      </c>
      <c r="K7" s="38">
        <f ca="1">SUM(K8:OFFSET(K6,MATCH("PROYECTOS",$A$8:$A$13,0),0))</f>
        <v>14.109142761730254</v>
      </c>
      <c r="L7" s="38">
        <f ca="1">SUM(L8:OFFSET(L6,MATCH("PROYECTOS",$A$8:$A$13,0),0))</f>
        <v>4.87627364</v>
      </c>
      <c r="M7" s="38">
        <f ca="1">SUM(M8:OFFSET(M6,MATCH("PROYECTOS",$A$8:$A$13,0),0))</f>
        <v>4.9633638700000002</v>
      </c>
      <c r="N7" s="39">
        <f ca="1">IFERROR(K7/I7,0)</f>
        <v>0.19795564025430851</v>
      </c>
      <c r="O7" s="39">
        <f ca="1">IFERROR(SUM(K7,L7)/I7,0)</f>
        <v>0.26637126881252654</v>
      </c>
      <c r="P7" s="40">
        <f ca="1">IFERROR(SUM(K7,L7,M7)/I7,0)</f>
        <v>0.33600880025532709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5.8284590000000005</v>
      </c>
      <c r="I8" s="21">
        <v>4.2465640000000011</v>
      </c>
      <c r="J8" s="21">
        <f t="shared" ref="J8:J12" si="0">SUM(K8,L8,M8)</f>
        <v>1.5994432538810983</v>
      </c>
      <c r="K8" s="21">
        <v>0.96918574388109846</v>
      </c>
      <c r="L8" s="21">
        <v>0.27376034999999999</v>
      </c>
      <c r="M8" s="21">
        <v>0.35649715999999998</v>
      </c>
      <c r="N8" s="22">
        <f t="shared" ref="N8:N13" si="1">IFERROR(K8/I8,0)</f>
        <v>0.22822822024608558</v>
      </c>
      <c r="O8" s="22">
        <f t="shared" ref="O8:O13" si="2">IFERROR(SUM(K8,L8)/I8,0)</f>
        <v>0.29269453936902823</v>
      </c>
      <c r="P8" s="23">
        <f t="shared" ref="P8:P13" si="3">IFERROR(SUM(K8,L8,M8)/I8,0)</f>
        <v>0.37664409482138922</v>
      </c>
      <c r="Q8" s="70">
        <v>4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5004301</v>
      </c>
      <c r="C9" s="19" t="s">
        <v>1613</v>
      </c>
      <c r="D9" s="68">
        <v>3000572</v>
      </c>
      <c r="E9" s="19" t="s">
        <v>1611</v>
      </c>
      <c r="F9" s="69">
        <v>63</v>
      </c>
      <c r="G9" s="19" t="s">
        <v>738</v>
      </c>
      <c r="H9" s="20">
        <v>52.644689000000014</v>
      </c>
      <c r="I9" s="21">
        <v>62.487919000000005</v>
      </c>
      <c r="J9" s="21">
        <f t="shared" si="0"/>
        <v>21.082435716610764</v>
      </c>
      <c r="K9" s="21">
        <v>12.354120896610766</v>
      </c>
      <c r="L9" s="21">
        <v>4.3830929599999999</v>
      </c>
      <c r="M9" s="21">
        <v>4.3452218599999997</v>
      </c>
      <c r="N9" s="22">
        <f t="shared" si="1"/>
        <v>0.19770414976710562</v>
      </c>
      <c r="O9" s="22">
        <f t="shared" si="2"/>
        <v>0.26784719549727304</v>
      </c>
      <c r="P9" s="23">
        <f t="shared" si="3"/>
        <v>0.33738418647948193</v>
      </c>
      <c r="Q9" s="70">
        <v>1184</v>
      </c>
      <c r="R9" s="21">
        <v>0</v>
      </c>
      <c r="S9" s="23">
        <f t="shared" ref="S9:S12" si="4">IFERROR(R9/Q9,0)</f>
        <v>0</v>
      </c>
    </row>
    <row r="10" spans="1:19" ht="51" x14ac:dyDescent="0.25">
      <c r="A10" s="17"/>
      <c r="B10" s="19">
        <v>5004945</v>
      </c>
      <c r="C10" s="19" t="s">
        <v>1614</v>
      </c>
      <c r="D10" s="68">
        <v>3000635</v>
      </c>
      <c r="E10" s="19" t="s">
        <v>1612</v>
      </c>
      <c r="F10" s="69">
        <v>86</v>
      </c>
      <c r="G10" s="19" t="s">
        <v>500</v>
      </c>
      <c r="H10" s="20">
        <v>3.8468</v>
      </c>
      <c r="I10" s="21">
        <v>1.7796019999999997</v>
      </c>
      <c r="J10" s="21">
        <f t="shared" si="0"/>
        <v>0.83281876846030189</v>
      </c>
      <c r="K10" s="21">
        <v>0.57752375846030191</v>
      </c>
      <c r="L10" s="21">
        <v>0.12559030999999998</v>
      </c>
      <c r="M10" s="21">
        <v>0.12970470000000001</v>
      </c>
      <c r="N10" s="22">
        <f t="shared" si="1"/>
        <v>0.32452411182966867</v>
      </c>
      <c r="O10" s="22">
        <f t="shared" si="2"/>
        <v>0.39509624537413535</v>
      </c>
      <c r="P10" s="23">
        <f t="shared" si="3"/>
        <v>0.46798035092133072</v>
      </c>
      <c r="Q10" s="70">
        <v>3000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5004946</v>
      </c>
      <c r="C11" s="19" t="s">
        <v>1615</v>
      </c>
      <c r="D11" s="68">
        <v>3000635</v>
      </c>
      <c r="E11" s="19" t="s">
        <v>1612</v>
      </c>
      <c r="F11" s="69">
        <v>86</v>
      </c>
      <c r="G11" s="19" t="s">
        <v>500</v>
      </c>
      <c r="H11" s="20">
        <v>0.90963600000000011</v>
      </c>
      <c r="I11" s="21">
        <v>0.92583599999999999</v>
      </c>
      <c r="J11" s="21">
        <f t="shared" si="0"/>
        <v>0.28837374369161245</v>
      </c>
      <c r="K11" s="21">
        <v>0.14342098369161249</v>
      </c>
      <c r="L11" s="21">
        <v>4.7165670000000007E-2</v>
      </c>
      <c r="M11" s="21">
        <v>9.7787089999999965E-2</v>
      </c>
      <c r="N11" s="22">
        <f t="shared" si="1"/>
        <v>0.15490970721770647</v>
      </c>
      <c r="O11" s="22">
        <f t="shared" si="2"/>
        <v>0.20585357848648408</v>
      </c>
      <c r="P11" s="23">
        <f t="shared" si="3"/>
        <v>0.31147389353148125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5004947</v>
      </c>
      <c r="C12" s="19" t="s">
        <v>1616</v>
      </c>
      <c r="D12" s="68">
        <v>3000635</v>
      </c>
      <c r="E12" s="19" t="s">
        <v>1612</v>
      </c>
      <c r="F12" s="69">
        <v>86</v>
      </c>
      <c r="G12" s="19" t="s">
        <v>500</v>
      </c>
      <c r="H12" s="20">
        <v>1.8343440000000002</v>
      </c>
      <c r="I12" s="21">
        <v>1.8343440000000002</v>
      </c>
      <c r="J12" s="21">
        <f t="shared" si="0"/>
        <v>0.14570878908647536</v>
      </c>
      <c r="K12" s="21">
        <v>6.4891379086475354E-2</v>
      </c>
      <c r="L12" s="21">
        <v>4.6664350000000007E-2</v>
      </c>
      <c r="M12" s="21">
        <v>3.4153059999999999E-2</v>
      </c>
      <c r="N12" s="22">
        <f t="shared" si="1"/>
        <v>3.5375795972007074E-2</v>
      </c>
      <c r="O12" s="22">
        <f t="shared" si="2"/>
        <v>6.0815053821134613E-2</v>
      </c>
      <c r="P12" s="23">
        <f t="shared" si="3"/>
        <v>7.9433731670000465E-2</v>
      </c>
      <c r="Q12" s="70">
        <v>0</v>
      </c>
      <c r="R12" s="21">
        <v>0</v>
      </c>
      <c r="S12" s="23">
        <f t="shared" si="4"/>
        <v>0</v>
      </c>
    </row>
    <row r="13" spans="1:19" ht="15.75" thickBot="1" x14ac:dyDescent="0.3">
      <c r="A13" s="41" t="s">
        <v>293</v>
      </c>
      <c r="B13" s="43"/>
      <c r="C13" s="43"/>
      <c r="D13" s="65"/>
      <c r="E13" s="43"/>
      <c r="F13" s="66"/>
      <c r="G13" s="43"/>
      <c r="H13" s="44">
        <f ca="1">OFFSET(H13,-MATCH("PROYECTOS",$A$8:$A$13,0)-1,0)-(OFFSET(H13,-MATCH("PROYECTOS",$A$8:$A$13,0),0))</f>
        <v>0</v>
      </c>
      <c r="I13" s="44">
        <f t="shared" ref="I13:J13" ca="1" si="5">OFFSET(I13,-MATCH("PROYECTOS",$A$8:$A$13,0)-1,0)-(OFFSET(I13,-MATCH("PROYECTOS",$A$8:$A$13,0),0))</f>
        <v>0</v>
      </c>
      <c r="J13" s="44">
        <f t="shared" ca="1" si="5"/>
        <v>0</v>
      </c>
      <c r="K13" s="45">
        <f ca="1">OFFSET(K13,-MATCH("PROYECTOS",$A$8:$A$13,0)-1,0)-(OFFSET(K13,-MATCH("PROYECTOS",$A$8:$A$13,0),0))</f>
        <v>0</v>
      </c>
      <c r="L13" s="45">
        <f t="shared" ref="L13:M13" ca="1" si="6">OFFSET(L13,-MATCH("PROYECTOS",$A$8:$A$13,0)-1,0)-(OFFSET(L13,-MATCH("PROYECTOS",$A$8:$A$13,0),0))</f>
        <v>0</v>
      </c>
      <c r="M13" s="45">
        <f t="shared" ca="1" si="6"/>
        <v>0</v>
      </c>
      <c r="N13" s="46">
        <f t="shared" ca="1" si="1"/>
        <v>0</v>
      </c>
      <c r="O13" s="46">
        <f t="shared" ca="1" si="2"/>
        <v>0</v>
      </c>
      <c r="P13" s="47">
        <f t="shared" ca="1" si="3"/>
        <v>0</v>
      </c>
      <c r="Q13" s="67"/>
      <c r="R13" s="45"/>
      <c r="S1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12" workbookViewId="0">
      <selection activeCell="A35" sqref="A35:L3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104</v>
      </c>
      <c r="B1" s="50" t="s">
        <v>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1619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221.20338100000004</v>
      </c>
      <c r="E6" s="14">
        <v>270.30126600000011</v>
      </c>
      <c r="F6" s="14">
        <v>96.923764308752055</v>
      </c>
      <c r="G6" s="14">
        <v>48.369476228752063</v>
      </c>
      <c r="H6" s="14">
        <v>23.466862570000007</v>
      </c>
      <c r="I6" s="14">
        <v>25.087425509999999</v>
      </c>
      <c r="J6" s="15">
        <v>0.17894653970563365</v>
      </c>
      <c r="K6" s="15">
        <v>0.26576397462656365</v>
      </c>
      <c r="L6" s="16">
        <v>0.35857680484837989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133.60783500000005</v>
      </c>
      <c r="E7" s="38">
        <f ca="1">SUM(E8:OFFSET(E6,MATCH("GOBIERNOS REGIONALES",$A$8:$A$50,0),0))</f>
        <v>173.73460899999998</v>
      </c>
      <c r="F7" s="38">
        <f ca="1">SUM(F8:OFFSET(F6,MATCH("GOBIERNOS REGIONALES",$A$8:$A$50,0),0))</f>
        <v>60.926394217552854</v>
      </c>
      <c r="G7" s="38">
        <f ca="1">SUM(G8:OFFSET(G6,MATCH("GOBIERNOS REGIONALES",$A$8:$A$50,0),0))</f>
        <v>27.248516157552853</v>
      </c>
      <c r="H7" s="38">
        <f ca="1">SUM(H8:OFFSET(H6,MATCH("GOBIERNOS REGIONALES",$A$8:$A$50,0),0))</f>
        <v>16.348992749999997</v>
      </c>
      <c r="I7" s="38">
        <f ca="1">SUM(I8:OFFSET(I6,MATCH("GOBIERNOS REGIONALES",$A$8:$A$50,0),0))</f>
        <v>17.32888531</v>
      </c>
      <c r="J7" s="39">
        <f ca="1">IFERROR(G7/E7,0)</f>
        <v>0.15683988535383217</v>
      </c>
      <c r="K7" s="39">
        <f ca="1">IFERROR(SUM(G7,H7)/E7,0)</f>
        <v>0.25094314344445245</v>
      </c>
      <c r="L7" s="40">
        <f ca="1">IFERROR(SUM(G7,H7,I7)/E7,0)</f>
        <v>0.35068657055862062</v>
      </c>
      <c r="M7" s="4"/>
    </row>
    <row r="8" spans="1:13" x14ac:dyDescent="0.25">
      <c r="A8" s="17"/>
      <c r="B8" s="18">
        <v>11</v>
      </c>
      <c r="C8" s="19" t="s">
        <v>111</v>
      </c>
      <c r="D8" s="20">
        <v>15.835575999999998</v>
      </c>
      <c r="E8" s="21">
        <v>38.876557000000005</v>
      </c>
      <c r="F8" s="21">
        <f t="shared" ref="F8:F36" si="0">SUM(G8,H8,I8)</f>
        <v>14.149676630042261</v>
      </c>
      <c r="G8" s="21">
        <v>0.22089749004226178</v>
      </c>
      <c r="H8" s="21">
        <v>7.4318146799999996</v>
      </c>
      <c r="I8" s="21">
        <v>6.4969644600000001</v>
      </c>
      <c r="J8" s="22">
        <f t="shared" ref="J8:J36" si="1">IFERROR(G8/E8,0)</f>
        <v>5.6820229744692094E-3</v>
      </c>
      <c r="K8" s="22">
        <f t="shared" ref="K8:K36" si="2">IFERROR(SUM(G8,H8)/E8,0)</f>
        <v>0.19684644836327098</v>
      </c>
      <c r="L8" s="23">
        <f t="shared" ref="L8:L36" si="3">IFERROR(SUM(G8,H8,I8)/E8,0)</f>
        <v>0.36396424277083639</v>
      </c>
      <c r="M8" s="4"/>
    </row>
    <row r="9" spans="1:13" ht="25.5" x14ac:dyDescent="0.25">
      <c r="A9" s="17"/>
      <c r="B9" s="18">
        <v>137</v>
      </c>
      <c r="C9" s="19" t="s">
        <v>146</v>
      </c>
      <c r="D9" s="20">
        <v>117.77225900000005</v>
      </c>
      <c r="E9" s="21">
        <v>134.85805199999999</v>
      </c>
      <c r="F9" s="21">
        <f t="shared" si="0"/>
        <v>46.776717587510589</v>
      </c>
      <c r="G9" s="21">
        <v>27.027618667510591</v>
      </c>
      <c r="H9" s="21">
        <v>8.9171780699999967</v>
      </c>
      <c r="I9" s="21">
        <v>10.831920849999999</v>
      </c>
      <c r="J9" s="22">
        <f t="shared" si="1"/>
        <v>0.20041531274313967</v>
      </c>
      <c r="K9" s="22">
        <f t="shared" si="2"/>
        <v>0.26653800944351907</v>
      </c>
      <c r="L9" s="23">
        <f t="shared" si="3"/>
        <v>0.34685891493902488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86.954802000000001</v>
      </c>
      <c r="E10" s="38">
        <f ca="1">SUM(E11:OFFSET(E9,(MATCH("GOBIERNOS LOCALES",$A$8:$A$50,0)-MATCH("GOBIERNOS REGIONALES",$A$8:$A$50,0)),0))</f>
        <v>95.141762999999997</v>
      </c>
      <c r="F10" s="38">
        <f ca="1">SUM(F11:OFFSET(F9,(MATCH("GOBIERNOS LOCALES",$A$8:$A$50,0)-MATCH("GOBIERNOS REGIONALES",$A$8:$A$50,0)),0))</f>
        <v>35.866259411978312</v>
      </c>
      <c r="G10" s="38">
        <f ca="1">SUM(G11:OFFSET(G9,(MATCH("GOBIERNOS LOCALES",$A$8:$A$50,0)-MATCH("GOBIERNOS REGIONALES",$A$8:$A$50,0)),0))</f>
        <v>21.037063491978316</v>
      </c>
      <c r="H10" s="38">
        <f ca="1">SUM(H11:OFFSET(H9,(MATCH("GOBIERNOS LOCALES",$A$8:$A$50,0)-MATCH("GOBIERNOS REGIONALES",$A$8:$A$50,0)),0))</f>
        <v>7.110493420000001</v>
      </c>
      <c r="I10" s="38">
        <f ca="1">SUM(I11:OFFSET(I9,(MATCH("GOBIERNOS LOCALES",$A$8:$A$50,0)-MATCH("GOBIERNOS REGIONALES",$A$8:$A$50,0)),0))</f>
        <v>7.7187024999999991</v>
      </c>
      <c r="J10" s="39">
        <f t="shared" ca="1" si="1"/>
        <v>0.22111281974014205</v>
      </c>
      <c r="K10" s="39">
        <f t="shared" ca="1" si="2"/>
        <v>0.2958485950273837</v>
      </c>
      <c r="L10" s="40">
        <f t="shared" ca="1" si="3"/>
        <v>0.37697703175815989</v>
      </c>
      <c r="M10" s="4"/>
    </row>
    <row r="11" spans="1:13" x14ac:dyDescent="0.25">
      <c r="A11" s="17"/>
      <c r="B11" s="18">
        <v>440</v>
      </c>
      <c r="C11" s="19" t="s">
        <v>206</v>
      </c>
      <c r="D11" s="20">
        <v>2.3558859999999999</v>
      </c>
      <c r="E11" s="21">
        <v>2.4344589999999999</v>
      </c>
      <c r="F11" s="21">
        <f t="shared" si="0"/>
        <v>0.62303878891748399</v>
      </c>
      <c r="G11" s="21">
        <v>0.35506533891748404</v>
      </c>
      <c r="H11" s="21">
        <v>0.11658451</v>
      </c>
      <c r="I11" s="21">
        <v>0.15138893999999997</v>
      </c>
      <c r="J11" s="22">
        <f t="shared" si="1"/>
        <v>0.14584979205543575</v>
      </c>
      <c r="K11" s="22">
        <f t="shared" si="2"/>
        <v>0.19373908080501009</v>
      </c>
      <c r="L11" s="23">
        <f t="shared" si="3"/>
        <v>0.25592494632995832</v>
      </c>
      <c r="M11" s="4"/>
    </row>
    <row r="12" spans="1:13" x14ac:dyDescent="0.25">
      <c r="A12" s="17"/>
      <c r="B12" s="18">
        <v>441</v>
      </c>
      <c r="C12" s="19" t="s">
        <v>207</v>
      </c>
      <c r="D12" s="20">
        <v>1.3842999999999996</v>
      </c>
      <c r="E12" s="21">
        <v>1.4444980000000001</v>
      </c>
      <c r="F12" s="21">
        <f t="shared" si="0"/>
        <v>0.34738196252522813</v>
      </c>
      <c r="G12" s="21">
        <v>0.20636702252522809</v>
      </c>
      <c r="H12" s="21">
        <v>7.0451310000000003E-2</v>
      </c>
      <c r="I12" s="21">
        <v>7.0563630000000016E-2</v>
      </c>
      <c r="J12" s="22">
        <f t="shared" si="1"/>
        <v>0.14286418016863164</v>
      </c>
      <c r="K12" s="22">
        <f t="shared" si="2"/>
        <v>0.1916363556925853</v>
      </c>
      <c r="L12" s="23">
        <f t="shared" si="3"/>
        <v>0.24048628833354432</v>
      </c>
      <c r="M12" s="4"/>
    </row>
    <row r="13" spans="1:13" x14ac:dyDescent="0.25">
      <c r="A13" s="17"/>
      <c r="B13" s="18">
        <v>442</v>
      </c>
      <c r="C13" s="19" t="s">
        <v>208</v>
      </c>
      <c r="D13" s="20">
        <v>0.30706099999999997</v>
      </c>
      <c r="E13" s="21">
        <v>0.30582599999999988</v>
      </c>
      <c r="F13" s="21">
        <f t="shared" si="0"/>
        <v>0.15093386761703867</v>
      </c>
      <c r="G13" s="21">
        <v>0.17542099761703867</v>
      </c>
      <c r="H13" s="21">
        <v>-3.2296150000000003E-2</v>
      </c>
      <c r="I13" s="21">
        <v>7.8090199999999999E-3</v>
      </c>
      <c r="J13" s="22">
        <f t="shared" si="1"/>
        <v>0.573597397268508</v>
      </c>
      <c r="K13" s="22">
        <f t="shared" si="2"/>
        <v>0.46799437463472277</v>
      </c>
      <c r="L13" s="23">
        <f t="shared" si="3"/>
        <v>0.49352856728021399</v>
      </c>
      <c r="M13" s="4"/>
    </row>
    <row r="14" spans="1:13" x14ac:dyDescent="0.25">
      <c r="A14" s="17"/>
      <c r="B14" s="18">
        <v>443</v>
      </c>
      <c r="C14" s="19" t="s">
        <v>209</v>
      </c>
      <c r="D14" s="20">
        <v>4.8900490000000012</v>
      </c>
      <c r="E14" s="21">
        <v>5.2033819999999995</v>
      </c>
      <c r="F14" s="21">
        <f t="shared" si="0"/>
        <v>2.2098417551884841</v>
      </c>
      <c r="G14" s="21">
        <v>1.3473622351884842</v>
      </c>
      <c r="H14" s="21">
        <v>0.44399586000000002</v>
      </c>
      <c r="I14" s="21">
        <v>0.41848366000000004</v>
      </c>
      <c r="J14" s="22">
        <f t="shared" si="1"/>
        <v>0.25893971174679936</v>
      </c>
      <c r="K14" s="22">
        <f t="shared" si="2"/>
        <v>0.34426803474903139</v>
      </c>
      <c r="L14" s="23">
        <f t="shared" si="3"/>
        <v>0.42469335428159694</v>
      </c>
      <c r="M14" s="4"/>
    </row>
    <row r="15" spans="1:13" x14ac:dyDescent="0.25">
      <c r="A15" s="17"/>
      <c r="B15" s="18">
        <v>444</v>
      </c>
      <c r="C15" s="19" t="s">
        <v>210</v>
      </c>
      <c r="D15" s="20">
        <v>5.3716600000000003</v>
      </c>
      <c r="E15" s="21">
        <v>3.9696759999999998</v>
      </c>
      <c r="F15" s="21">
        <f t="shared" si="0"/>
        <v>1.6564246812915577</v>
      </c>
      <c r="G15" s="21">
        <v>0.91824558129155776</v>
      </c>
      <c r="H15" s="21">
        <v>0.33003094000000005</v>
      </c>
      <c r="I15" s="21">
        <v>0.40814815999999993</v>
      </c>
      <c r="J15" s="22">
        <f t="shared" si="1"/>
        <v>0.23131499429463709</v>
      </c>
      <c r="K15" s="22">
        <f t="shared" si="2"/>
        <v>0.31445299850455249</v>
      </c>
      <c r="L15" s="23">
        <f t="shared" si="3"/>
        <v>0.41726949032907418</v>
      </c>
      <c r="M15" s="4"/>
    </row>
    <row r="16" spans="1:13" x14ac:dyDescent="0.25">
      <c r="A16" s="17"/>
      <c r="B16" s="18">
        <v>445</v>
      </c>
      <c r="C16" s="19" t="s">
        <v>211</v>
      </c>
      <c r="D16" s="20">
        <v>4.5991020000000002</v>
      </c>
      <c r="E16" s="21">
        <v>5.399661</v>
      </c>
      <c r="F16" s="21">
        <f t="shared" si="0"/>
        <v>0.97719989220812309</v>
      </c>
      <c r="G16" s="21">
        <v>0.63988807220812305</v>
      </c>
      <c r="H16" s="21">
        <v>0.16944086000000003</v>
      </c>
      <c r="I16" s="21">
        <v>0.16787095999999999</v>
      </c>
      <c r="J16" s="22">
        <f t="shared" si="1"/>
        <v>0.11850523064468733</v>
      </c>
      <c r="K16" s="22">
        <f t="shared" si="2"/>
        <v>0.14988513764255257</v>
      </c>
      <c r="L16" s="23">
        <f t="shared" si="3"/>
        <v>0.1809743041661547</v>
      </c>
      <c r="M16" s="4"/>
    </row>
    <row r="17" spans="1:13" x14ac:dyDescent="0.25">
      <c r="A17" s="17"/>
      <c r="B17" s="18">
        <v>446</v>
      </c>
      <c r="C17" s="19" t="s">
        <v>212</v>
      </c>
      <c r="D17" s="20">
        <v>1.8063759999999995</v>
      </c>
      <c r="E17" s="21">
        <v>1.9953759999999998</v>
      </c>
      <c r="F17" s="21">
        <f t="shared" si="0"/>
        <v>0.72078270865802896</v>
      </c>
      <c r="G17" s="21">
        <v>0.37658959865802899</v>
      </c>
      <c r="H17" s="21">
        <v>0.20480171</v>
      </c>
      <c r="I17" s="21">
        <v>0.1393914</v>
      </c>
      <c r="J17" s="22">
        <f t="shared" si="1"/>
        <v>0.18873114573796068</v>
      </c>
      <c r="K17" s="22">
        <f t="shared" si="2"/>
        <v>0.29136930015096357</v>
      </c>
      <c r="L17" s="23">
        <f t="shared" si="3"/>
        <v>0.36122651002018119</v>
      </c>
      <c r="M17" s="4"/>
    </row>
    <row r="18" spans="1:13" x14ac:dyDescent="0.25">
      <c r="A18" s="17"/>
      <c r="B18" s="18">
        <v>447</v>
      </c>
      <c r="C18" s="19" t="s">
        <v>213</v>
      </c>
      <c r="D18" s="20">
        <v>1.2762089999999999</v>
      </c>
      <c r="E18" s="21">
        <v>1.058889</v>
      </c>
      <c r="F18" s="21">
        <f t="shared" si="0"/>
        <v>0.31239422043967879</v>
      </c>
      <c r="G18" s="21">
        <v>0.16824856043967884</v>
      </c>
      <c r="H18" s="21">
        <v>7.4752009999999994E-2</v>
      </c>
      <c r="I18" s="21">
        <v>6.9393650000000001E-2</v>
      </c>
      <c r="J18" s="22">
        <f t="shared" si="1"/>
        <v>0.1588915933961717</v>
      </c>
      <c r="K18" s="22">
        <f t="shared" si="2"/>
        <v>0.22948634884268213</v>
      </c>
      <c r="L18" s="23">
        <f t="shared" si="3"/>
        <v>0.29502074385481275</v>
      </c>
      <c r="M18" s="4"/>
    </row>
    <row r="19" spans="1:13" x14ac:dyDescent="0.25">
      <c r="A19" s="17"/>
      <c r="B19" s="18">
        <v>448</v>
      </c>
      <c r="C19" s="19" t="s">
        <v>214</v>
      </c>
      <c r="D19" s="20">
        <v>5.2178549999999992</v>
      </c>
      <c r="E19" s="21">
        <v>6.160597000000001</v>
      </c>
      <c r="F19" s="21">
        <f t="shared" si="0"/>
        <v>2.3623441163013865</v>
      </c>
      <c r="G19" s="21">
        <v>1.1738698463013861</v>
      </c>
      <c r="H19" s="21">
        <v>0.68199588</v>
      </c>
      <c r="I19" s="21">
        <v>0.50647839000000006</v>
      </c>
      <c r="J19" s="22">
        <f t="shared" si="1"/>
        <v>0.19054481997465278</v>
      </c>
      <c r="K19" s="22">
        <f t="shared" si="2"/>
        <v>0.30124770802267797</v>
      </c>
      <c r="L19" s="23">
        <f t="shared" si="3"/>
        <v>0.38346025820247392</v>
      </c>
      <c r="M19" s="4"/>
    </row>
    <row r="20" spans="1:13" x14ac:dyDescent="0.25">
      <c r="A20" s="17"/>
      <c r="B20" s="18">
        <v>449</v>
      </c>
      <c r="C20" s="19" t="s">
        <v>215</v>
      </c>
      <c r="D20" s="20">
        <v>1.2405930000000003</v>
      </c>
      <c r="E20" s="21">
        <v>1.2447460000000001</v>
      </c>
      <c r="F20" s="21">
        <f t="shared" si="0"/>
        <v>0.43781078271346108</v>
      </c>
      <c r="G20" s="21">
        <v>0.27516410271346103</v>
      </c>
      <c r="H20" s="21">
        <v>7.9865830000000013E-2</v>
      </c>
      <c r="I20" s="21">
        <v>8.2780849999999989E-2</v>
      </c>
      <c r="J20" s="22">
        <f t="shared" si="1"/>
        <v>0.22106044342657941</v>
      </c>
      <c r="K20" s="22">
        <f t="shared" si="2"/>
        <v>0.28522279462112032</v>
      </c>
      <c r="L20" s="23">
        <f t="shared" si="3"/>
        <v>0.35172700511868366</v>
      </c>
      <c r="M20" s="4"/>
    </row>
    <row r="21" spans="1:13" x14ac:dyDescent="0.25">
      <c r="A21" s="17"/>
      <c r="B21" s="18">
        <v>450</v>
      </c>
      <c r="C21" s="19" t="s">
        <v>216</v>
      </c>
      <c r="D21" s="20">
        <v>1.8633280000000001</v>
      </c>
      <c r="E21" s="21">
        <v>1.8600480000000001</v>
      </c>
      <c r="F21" s="21">
        <f t="shared" si="0"/>
        <v>0.58101148677485259</v>
      </c>
      <c r="G21" s="21">
        <v>0.37220402677485254</v>
      </c>
      <c r="H21" s="21">
        <v>9.5973229999999993E-2</v>
      </c>
      <c r="I21" s="21">
        <v>0.11283422999999998</v>
      </c>
      <c r="J21" s="22">
        <f t="shared" si="1"/>
        <v>0.20010452782662194</v>
      </c>
      <c r="K21" s="22">
        <f t="shared" si="2"/>
        <v>0.25170170703920142</v>
      </c>
      <c r="L21" s="23">
        <f t="shared" si="3"/>
        <v>0.31236370608438735</v>
      </c>
      <c r="M21" s="4"/>
    </row>
    <row r="22" spans="1:13" x14ac:dyDescent="0.25">
      <c r="A22" s="17"/>
      <c r="B22" s="18">
        <v>451</v>
      </c>
      <c r="C22" s="19" t="s">
        <v>217</v>
      </c>
      <c r="D22" s="20">
        <v>5.9966980000000003</v>
      </c>
      <c r="E22" s="21">
        <v>8.0976119999999998</v>
      </c>
      <c r="F22" s="21">
        <f t="shared" si="0"/>
        <v>4.0816975522474515</v>
      </c>
      <c r="G22" s="21">
        <v>2.1216757122474519</v>
      </c>
      <c r="H22" s="21">
        <v>0.76176261000000012</v>
      </c>
      <c r="I22" s="21">
        <v>1.1982592300000001</v>
      </c>
      <c r="J22" s="22">
        <f t="shared" si="1"/>
        <v>0.26201251828902794</v>
      </c>
      <c r="K22" s="22">
        <f t="shared" si="2"/>
        <v>0.35608501892254801</v>
      </c>
      <c r="L22" s="23">
        <f t="shared" si="3"/>
        <v>0.50406188296592269</v>
      </c>
      <c r="M22" s="4"/>
    </row>
    <row r="23" spans="1:13" x14ac:dyDescent="0.25">
      <c r="A23" s="17"/>
      <c r="B23" s="18">
        <v>452</v>
      </c>
      <c r="C23" s="19" t="s">
        <v>218</v>
      </c>
      <c r="D23" s="20">
        <v>5.8699050000000002</v>
      </c>
      <c r="E23" s="21">
        <v>5.869905000000001</v>
      </c>
      <c r="F23" s="21">
        <f t="shared" si="0"/>
        <v>1.5342999118537606</v>
      </c>
      <c r="G23" s="21">
        <v>0.97016074185376056</v>
      </c>
      <c r="H23" s="21">
        <v>0.26597134</v>
      </c>
      <c r="I23" s="21">
        <v>0.29816782999999997</v>
      </c>
      <c r="J23" s="22">
        <f t="shared" si="1"/>
        <v>0.16527707720206042</v>
      </c>
      <c r="K23" s="22">
        <f t="shared" si="2"/>
        <v>0.21058808990158451</v>
      </c>
      <c r="L23" s="23">
        <f t="shared" si="3"/>
        <v>0.26138411300587666</v>
      </c>
      <c r="M23" s="4"/>
    </row>
    <row r="24" spans="1:13" x14ac:dyDescent="0.25">
      <c r="A24" s="17"/>
      <c r="B24" s="18">
        <v>453</v>
      </c>
      <c r="C24" s="19" t="s">
        <v>219</v>
      </c>
      <c r="D24" s="20">
        <v>2.8143219999999989</v>
      </c>
      <c r="E24" s="21">
        <v>6.4562040000000005</v>
      </c>
      <c r="F24" s="21">
        <f t="shared" si="0"/>
        <v>2.132926733387313</v>
      </c>
      <c r="G24" s="21">
        <v>1.169171013387313</v>
      </c>
      <c r="H24" s="21">
        <v>0.41855490000000001</v>
      </c>
      <c r="I24" s="21">
        <v>0.54520081999999992</v>
      </c>
      <c r="J24" s="22">
        <f t="shared" si="1"/>
        <v>0.18109263793202832</v>
      </c>
      <c r="K24" s="22">
        <f t="shared" si="2"/>
        <v>0.24592251319619282</v>
      </c>
      <c r="L24" s="23">
        <f t="shared" si="3"/>
        <v>0.33036854680975275</v>
      </c>
      <c r="M24" s="4"/>
    </row>
    <row r="25" spans="1:13" x14ac:dyDescent="0.25">
      <c r="A25" s="17"/>
      <c r="B25" s="18">
        <v>454</v>
      </c>
      <c r="C25" s="19" t="s">
        <v>220</v>
      </c>
      <c r="D25" s="20">
        <v>1.4074409999999999</v>
      </c>
      <c r="E25" s="21">
        <v>1.8382089999999998</v>
      </c>
      <c r="F25" s="21">
        <f t="shared" si="0"/>
        <v>0.88268282952786592</v>
      </c>
      <c r="G25" s="21">
        <v>0.547692029527866</v>
      </c>
      <c r="H25" s="21">
        <v>0.19888187999999998</v>
      </c>
      <c r="I25" s="21">
        <v>0.13610891999999999</v>
      </c>
      <c r="J25" s="22">
        <f t="shared" si="1"/>
        <v>0.29794872592173471</v>
      </c>
      <c r="K25" s="22">
        <f t="shared" si="2"/>
        <v>0.40614201623855939</v>
      </c>
      <c r="L25" s="23">
        <f t="shared" si="3"/>
        <v>0.48018632784839266</v>
      </c>
      <c r="M25" s="4"/>
    </row>
    <row r="26" spans="1:13" x14ac:dyDescent="0.25">
      <c r="A26" s="17"/>
      <c r="B26" s="18">
        <v>455</v>
      </c>
      <c r="C26" s="19" t="s">
        <v>221</v>
      </c>
      <c r="D26" s="20">
        <v>0.23563499999999998</v>
      </c>
      <c r="E26" s="21">
        <v>0.51384299999999994</v>
      </c>
      <c r="F26" s="21">
        <f t="shared" si="0"/>
        <v>0.22191514237035975</v>
      </c>
      <c r="G26" s="21">
        <v>0.15096565237035975</v>
      </c>
      <c r="H26" s="21">
        <v>3.239496E-2</v>
      </c>
      <c r="I26" s="21">
        <v>3.8554529999999997E-2</v>
      </c>
      <c r="J26" s="22">
        <f t="shared" si="1"/>
        <v>0.29379723450618139</v>
      </c>
      <c r="K26" s="22">
        <f t="shared" si="2"/>
        <v>0.35684170528811288</v>
      </c>
      <c r="L26" s="23">
        <f t="shared" si="3"/>
        <v>0.4318734367702971</v>
      </c>
      <c r="M26" s="4"/>
    </row>
    <row r="27" spans="1:13" x14ac:dyDescent="0.25">
      <c r="A27" s="17"/>
      <c r="B27" s="18">
        <v>456</v>
      </c>
      <c r="C27" s="19" t="s">
        <v>222</v>
      </c>
      <c r="D27" s="20">
        <v>2E-3</v>
      </c>
      <c r="E27" s="21">
        <v>7.0000000000000001E-3</v>
      </c>
      <c r="F27" s="21">
        <f t="shared" si="0"/>
        <v>3.7339999999999997E-4</v>
      </c>
      <c r="G27" s="21">
        <v>0</v>
      </c>
      <c r="H27" s="21">
        <v>6.8999999999999997E-5</v>
      </c>
      <c r="I27" s="21">
        <v>3.0439999999999997E-4</v>
      </c>
      <c r="J27" s="22">
        <f t="shared" si="1"/>
        <v>0</v>
      </c>
      <c r="K27" s="22">
        <f t="shared" si="2"/>
        <v>9.857142857142856E-3</v>
      </c>
      <c r="L27" s="23">
        <f t="shared" si="3"/>
        <v>5.3342857142857136E-2</v>
      </c>
      <c r="M27" s="4"/>
    </row>
    <row r="28" spans="1:13" x14ac:dyDescent="0.25">
      <c r="A28" s="17"/>
      <c r="B28" s="18">
        <v>457</v>
      </c>
      <c r="C28" s="19" t="s">
        <v>223</v>
      </c>
      <c r="D28" s="20">
        <v>2.26627</v>
      </c>
      <c r="E28" s="21">
        <v>2.4528719999999988</v>
      </c>
      <c r="F28" s="21">
        <f t="shared" si="0"/>
        <v>1.0304517822146035</v>
      </c>
      <c r="G28" s="21">
        <v>0.58756692221460372</v>
      </c>
      <c r="H28" s="21">
        <v>0.24325617999999996</v>
      </c>
      <c r="I28" s="21">
        <v>0.19962867999999998</v>
      </c>
      <c r="J28" s="22">
        <f t="shared" si="1"/>
        <v>0.23954243116420423</v>
      </c>
      <c r="K28" s="22">
        <f t="shared" si="2"/>
        <v>0.33871441404794217</v>
      </c>
      <c r="L28" s="23">
        <f t="shared" si="3"/>
        <v>0.42010010396572017</v>
      </c>
      <c r="M28" s="4"/>
    </row>
    <row r="29" spans="1:13" x14ac:dyDescent="0.25">
      <c r="A29" s="17"/>
      <c r="B29" s="18">
        <v>458</v>
      </c>
      <c r="C29" s="19" t="s">
        <v>224</v>
      </c>
      <c r="D29" s="20">
        <v>8.4000000000000012E-3</v>
      </c>
      <c r="E29" s="21">
        <v>8.4000000000000012E-3</v>
      </c>
      <c r="F29" s="21">
        <f t="shared" si="0"/>
        <v>0</v>
      </c>
      <c r="G29" s="21">
        <v>0</v>
      </c>
      <c r="H29" s="21">
        <v>0</v>
      </c>
      <c r="I29" s="21">
        <v>0</v>
      </c>
      <c r="J29" s="22">
        <f t="shared" si="1"/>
        <v>0</v>
      </c>
      <c r="K29" s="22">
        <f t="shared" si="2"/>
        <v>0</v>
      </c>
      <c r="L29" s="23">
        <f t="shared" si="3"/>
        <v>0</v>
      </c>
      <c r="M29" s="4"/>
    </row>
    <row r="30" spans="1:13" x14ac:dyDescent="0.25">
      <c r="A30" s="17"/>
      <c r="B30" s="18">
        <v>459</v>
      </c>
      <c r="C30" s="19" t="s">
        <v>225</v>
      </c>
      <c r="D30" s="20">
        <v>2.2608470000000001</v>
      </c>
      <c r="E30" s="21">
        <v>2.2608470000000001</v>
      </c>
      <c r="F30" s="21">
        <f t="shared" si="0"/>
        <v>1.0345807373434543</v>
      </c>
      <c r="G30" s="21">
        <v>0.87378883734345436</v>
      </c>
      <c r="H30" s="21">
        <v>5.5982200000000044E-3</v>
      </c>
      <c r="I30" s="21">
        <v>0.15519368</v>
      </c>
      <c r="J30" s="22">
        <f t="shared" si="1"/>
        <v>0.38648738165097168</v>
      </c>
      <c r="K30" s="22">
        <f t="shared" si="2"/>
        <v>0.38896354213418877</v>
      </c>
      <c r="L30" s="23">
        <f t="shared" si="3"/>
        <v>0.45760758571608529</v>
      </c>
      <c r="M30" s="4"/>
    </row>
    <row r="31" spans="1:13" x14ac:dyDescent="0.25">
      <c r="A31" s="17"/>
      <c r="B31" s="18">
        <v>460</v>
      </c>
      <c r="C31" s="19" t="s">
        <v>226</v>
      </c>
      <c r="D31" s="20">
        <v>1.2924219999999997</v>
      </c>
      <c r="E31" s="21">
        <v>1.2924219999999997</v>
      </c>
      <c r="F31" s="21">
        <f t="shared" si="0"/>
        <v>0.31914902857815158</v>
      </c>
      <c r="G31" s="21">
        <v>0.16200787857815158</v>
      </c>
      <c r="H31" s="21">
        <v>7.8159370000000006E-2</v>
      </c>
      <c r="I31" s="21">
        <v>7.8981780000000001E-2</v>
      </c>
      <c r="J31" s="22">
        <f t="shared" si="1"/>
        <v>0.12535215167967709</v>
      </c>
      <c r="K31" s="22">
        <f t="shared" si="2"/>
        <v>0.18582726739265629</v>
      </c>
      <c r="L31" s="23">
        <f t="shared" si="3"/>
        <v>0.24693871551099536</v>
      </c>
      <c r="M31" s="4"/>
    </row>
    <row r="32" spans="1:13" x14ac:dyDescent="0.25">
      <c r="A32" s="17"/>
      <c r="B32" s="18">
        <v>461</v>
      </c>
      <c r="C32" s="19" t="s">
        <v>227</v>
      </c>
      <c r="D32" s="20">
        <v>1.857073</v>
      </c>
      <c r="E32" s="21">
        <v>1.857073</v>
      </c>
      <c r="F32" s="21">
        <f t="shared" si="0"/>
        <v>1.6947000034272672E-2</v>
      </c>
      <c r="G32" s="21">
        <v>9.3000000342726707E-3</v>
      </c>
      <c r="H32" s="21">
        <v>5.2219999999999992E-3</v>
      </c>
      <c r="I32" s="21">
        <v>2.4250000000000001E-3</v>
      </c>
      <c r="J32" s="22">
        <f t="shared" si="1"/>
        <v>5.0078806995054424E-3</v>
      </c>
      <c r="K32" s="22">
        <f t="shared" si="2"/>
        <v>7.8198326260048318E-3</v>
      </c>
      <c r="L32" s="23">
        <f t="shared" si="3"/>
        <v>9.1256509756335227E-3</v>
      </c>
      <c r="M32" s="4"/>
    </row>
    <row r="33" spans="1:13" x14ac:dyDescent="0.25">
      <c r="A33" s="17"/>
      <c r="B33" s="18">
        <v>462</v>
      </c>
      <c r="C33" s="19" t="s">
        <v>228</v>
      </c>
      <c r="D33" s="20">
        <v>2.0763099999999999</v>
      </c>
      <c r="E33" s="21">
        <v>2.1592509999999994</v>
      </c>
      <c r="F33" s="21">
        <f t="shared" si="0"/>
        <v>0.87564012192778018</v>
      </c>
      <c r="G33" s="21">
        <v>0.51802489192778012</v>
      </c>
      <c r="H33" s="21">
        <v>0.17586019999999999</v>
      </c>
      <c r="I33" s="21">
        <v>0.18175503000000004</v>
      </c>
      <c r="J33" s="22">
        <f t="shared" si="1"/>
        <v>0.239909529706264</v>
      </c>
      <c r="K33" s="22">
        <f t="shared" si="2"/>
        <v>0.32135453077376386</v>
      </c>
      <c r="L33" s="23">
        <f t="shared" si="3"/>
        <v>0.40552956646901189</v>
      </c>
      <c r="M33" s="4"/>
    </row>
    <row r="34" spans="1:13" x14ac:dyDescent="0.25">
      <c r="A34" s="17"/>
      <c r="B34" s="18">
        <v>463</v>
      </c>
      <c r="C34" s="19" t="s">
        <v>229</v>
      </c>
      <c r="D34" s="20">
        <v>7.2385909999999996</v>
      </c>
      <c r="E34" s="21">
        <v>6.8857090000000003</v>
      </c>
      <c r="F34" s="21">
        <f t="shared" si="0"/>
        <v>1.8701241797580206</v>
      </c>
      <c r="G34" s="21">
        <v>1.1011971297580203</v>
      </c>
      <c r="H34" s="21">
        <v>0.29550548000000004</v>
      </c>
      <c r="I34" s="21">
        <v>0.47342157000000012</v>
      </c>
      <c r="J34" s="22">
        <f t="shared" si="1"/>
        <v>0.15992501712721527</v>
      </c>
      <c r="K34" s="22">
        <f t="shared" si="2"/>
        <v>0.20284078368081201</v>
      </c>
      <c r="L34" s="23">
        <f t="shared" si="3"/>
        <v>0.27159500637596223</v>
      </c>
      <c r="M34" s="4"/>
    </row>
    <row r="35" spans="1:13" x14ac:dyDescent="0.25">
      <c r="A35" s="17"/>
      <c r="B35" s="18">
        <v>464</v>
      </c>
      <c r="C35" s="19" t="s">
        <v>230</v>
      </c>
      <c r="D35" s="20">
        <v>23.316468999999991</v>
      </c>
      <c r="E35" s="21">
        <v>24.365257999999994</v>
      </c>
      <c r="F35" s="21">
        <f t="shared" si="0"/>
        <v>11.486306730099956</v>
      </c>
      <c r="G35" s="21">
        <v>6.8170873000999563</v>
      </c>
      <c r="H35" s="21">
        <v>2.3936612900000003</v>
      </c>
      <c r="I35" s="21">
        <v>2.2755581399999998</v>
      </c>
      <c r="J35" s="22">
        <f t="shared" si="1"/>
        <v>0.27978719946655023</v>
      </c>
      <c r="K35" s="22">
        <f t="shared" si="2"/>
        <v>0.37802795234509562</v>
      </c>
      <c r="L35" s="23">
        <f t="shared" si="3"/>
        <v>0.4714215105007285</v>
      </c>
      <c r="M35" s="4"/>
    </row>
    <row r="36" spans="1:13" ht="15.75" thickBot="1" x14ac:dyDescent="0.3">
      <c r="A36" s="41" t="s">
        <v>232</v>
      </c>
      <c r="B36" s="58"/>
      <c r="C36" s="43"/>
      <c r="D36" s="44">
        <v>0.64074399999999998</v>
      </c>
      <c r="E36" s="45">
        <v>1.4248939999999999</v>
      </c>
      <c r="F36" s="45">
        <f t="shared" si="0"/>
        <v>0.13111067922089101</v>
      </c>
      <c r="G36" s="45">
        <v>8.3896579220890999E-2</v>
      </c>
      <c r="H36" s="45">
        <v>7.3764000000000008E-3</v>
      </c>
      <c r="I36" s="45">
        <v>3.9837700000000004E-2</v>
      </c>
      <c r="J36" s="46">
        <f t="shared" si="1"/>
        <v>5.8879172219751787E-2</v>
      </c>
      <c r="K36" s="46">
        <f t="shared" si="2"/>
        <v>6.4055978354102844E-2</v>
      </c>
      <c r="L36" s="47">
        <f t="shared" si="3"/>
        <v>9.2014338765473797E-2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104</v>
      </c>
      <c r="B1" s="51" t="s">
        <v>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1620</v>
      </c>
      <c r="N2" s="72" t="s">
        <v>1642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221.20338100000004</v>
      </c>
      <c r="E6" s="14">
        <f ca="1">SUM(E7:OFFSET(E7,50,0))</f>
        <v>270.30126600000011</v>
      </c>
      <c r="F6" s="14">
        <f ca="1">SUM(F7:OFFSET(F7,50,0))</f>
        <v>96.923764308752055</v>
      </c>
      <c r="G6" s="14">
        <f ca="1">SUM(G7:OFFSET(G7,50,0))</f>
        <v>48.369476228752063</v>
      </c>
      <c r="H6" s="14">
        <f ca="1">SUM(H7:OFFSET(H7,50,0))</f>
        <v>23.466862570000007</v>
      </c>
      <c r="I6" s="14">
        <f ca="1">SUM(I7:OFFSET(I7,50,0))</f>
        <v>25.087425509999999</v>
      </c>
      <c r="J6" s="15">
        <f ca="1">IFERROR(G6/E6,0)</f>
        <v>0.17894653970563365</v>
      </c>
      <c r="K6" s="15">
        <f ca="1">IFERROR(SUM(G6,H6)/E6,0)</f>
        <v>0.26576397462656365</v>
      </c>
      <c r="L6" s="16">
        <f ca="1">IFERROR(SUM(G6,H6,I6)/E6,0)</f>
        <v>0.35857680484837989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2.3558859999999999</v>
      </c>
      <c r="E7" s="21">
        <v>2.4344589999999999</v>
      </c>
      <c r="F7" s="21">
        <f t="shared" ref="F7:F31" si="0">SUM(G7,H7,I7)</f>
        <v>0.6230387889174841</v>
      </c>
      <c r="G7" s="21">
        <v>0.35506533891748404</v>
      </c>
      <c r="H7" s="21">
        <v>0.11658451</v>
      </c>
      <c r="I7" s="21">
        <v>0.15138894</v>
      </c>
      <c r="J7" s="22">
        <f t="shared" ref="J7:J31" si="1">IFERROR(G7/E7,0)</f>
        <v>0.14584979205543575</v>
      </c>
      <c r="K7" s="22">
        <f t="shared" ref="K7:K31" si="2">IFERROR(SUM(G7,H7)/E7,0)</f>
        <v>0.19373908080501009</v>
      </c>
      <c r="L7" s="23">
        <f t="shared" ref="L7:L31" si="3">IFERROR(SUM(G7,H7,I7)/E7,0)</f>
        <v>0.25592494632995838</v>
      </c>
      <c r="M7" s="4"/>
      <c r="N7" t="s">
        <v>251</v>
      </c>
      <c r="O7" s="5">
        <v>0.15093386761703867</v>
      </c>
      <c r="P7" s="71">
        <v>0.49352856728021399</v>
      </c>
    </row>
    <row r="8" spans="1:16" x14ac:dyDescent="0.25">
      <c r="A8" s="17"/>
      <c r="B8" s="55">
        <v>2</v>
      </c>
      <c r="C8" s="19" t="s">
        <v>250</v>
      </c>
      <c r="D8" s="20">
        <v>1.3842999999999994</v>
      </c>
      <c r="E8" s="21">
        <v>1.4444979999999994</v>
      </c>
      <c r="F8" s="21">
        <f t="shared" si="0"/>
        <v>0.34738196252522813</v>
      </c>
      <c r="G8" s="21">
        <v>0.20636702252522809</v>
      </c>
      <c r="H8" s="21">
        <v>7.0451310000000017E-2</v>
      </c>
      <c r="I8" s="21">
        <v>7.0563630000000016E-2</v>
      </c>
      <c r="J8" s="22">
        <f t="shared" si="1"/>
        <v>0.14286418016863173</v>
      </c>
      <c r="K8" s="22">
        <f t="shared" si="2"/>
        <v>0.19163635569258541</v>
      </c>
      <c r="L8" s="23">
        <f t="shared" si="3"/>
        <v>0.24048628833354443</v>
      </c>
      <c r="M8" s="4"/>
      <c r="N8" t="s">
        <v>265</v>
      </c>
      <c r="O8" s="5">
        <v>0.88268282952786592</v>
      </c>
      <c r="P8" s="71">
        <v>0.48018632784839255</v>
      </c>
    </row>
    <row r="9" spans="1:16" x14ac:dyDescent="0.25">
      <c r="A9" s="17"/>
      <c r="B9" s="55">
        <v>3</v>
      </c>
      <c r="C9" s="19" t="s">
        <v>251</v>
      </c>
      <c r="D9" s="20">
        <v>0.30706099999999992</v>
      </c>
      <c r="E9" s="21">
        <v>0.30582599999999988</v>
      </c>
      <c r="F9" s="21">
        <f t="shared" si="0"/>
        <v>0.15093386761703867</v>
      </c>
      <c r="G9" s="21">
        <v>0.17542099761703867</v>
      </c>
      <c r="H9" s="21">
        <v>-3.2296150000000003E-2</v>
      </c>
      <c r="I9" s="21">
        <v>7.8090199999999999E-3</v>
      </c>
      <c r="J9" s="22">
        <f t="shared" si="1"/>
        <v>0.573597397268508</v>
      </c>
      <c r="K9" s="22">
        <f t="shared" si="2"/>
        <v>0.46799437463472277</v>
      </c>
      <c r="L9" s="23">
        <f t="shared" si="3"/>
        <v>0.49352856728021399</v>
      </c>
      <c r="M9" s="4"/>
      <c r="N9" t="s">
        <v>255</v>
      </c>
      <c r="O9" s="5">
        <v>11.486306730099956</v>
      </c>
      <c r="P9" s="71">
        <v>0.47142151050072845</v>
      </c>
    </row>
    <row r="10" spans="1:16" x14ac:dyDescent="0.25">
      <c r="A10" s="17"/>
      <c r="B10" s="55">
        <v>4</v>
      </c>
      <c r="C10" s="19" t="s">
        <v>252</v>
      </c>
      <c r="D10" s="20">
        <v>5.1076600000000001</v>
      </c>
      <c r="E10" s="21">
        <v>5.2834659999999998</v>
      </c>
      <c r="F10" s="21">
        <f t="shared" si="0"/>
        <v>2.2098417551884841</v>
      </c>
      <c r="G10" s="21">
        <v>1.3473622351884842</v>
      </c>
      <c r="H10" s="21">
        <v>0.44399586000000002</v>
      </c>
      <c r="I10" s="21">
        <v>0.41848366000000004</v>
      </c>
      <c r="J10" s="22">
        <f t="shared" si="1"/>
        <v>0.25501483972613515</v>
      </c>
      <c r="K10" s="22">
        <f t="shared" si="2"/>
        <v>0.33904980086717401</v>
      </c>
      <c r="L10" s="23">
        <f t="shared" si="3"/>
        <v>0.41825607568752865</v>
      </c>
      <c r="M10" s="4"/>
      <c r="N10" t="s">
        <v>261</v>
      </c>
      <c r="O10" s="5">
        <v>4.1116975522474517</v>
      </c>
      <c r="P10" s="71">
        <v>0.45834495561601973</v>
      </c>
    </row>
    <row r="11" spans="1:16" x14ac:dyDescent="0.25">
      <c r="A11" s="17"/>
      <c r="B11" s="55">
        <v>5</v>
      </c>
      <c r="C11" s="19" t="s">
        <v>253</v>
      </c>
      <c r="D11" s="20">
        <v>5.4016599999999988</v>
      </c>
      <c r="E11" s="21">
        <v>3.9996759999999991</v>
      </c>
      <c r="F11" s="21">
        <f t="shared" si="0"/>
        <v>1.6564246812915577</v>
      </c>
      <c r="G11" s="21">
        <v>0.91824558129155776</v>
      </c>
      <c r="H11" s="21">
        <v>0.33003093999999999</v>
      </c>
      <c r="I11" s="21">
        <v>0.40814816000000004</v>
      </c>
      <c r="J11" s="22">
        <f t="shared" si="1"/>
        <v>0.22957999130218495</v>
      </c>
      <c r="K11" s="22">
        <f t="shared" si="2"/>
        <v>0.31209440997009708</v>
      </c>
      <c r="L11" s="23">
        <f t="shared" si="3"/>
        <v>0.41413971563985635</v>
      </c>
      <c r="M11" s="4"/>
      <c r="N11" t="s">
        <v>270</v>
      </c>
      <c r="O11" s="5">
        <v>1.0345807373434543</v>
      </c>
      <c r="P11" s="71">
        <v>0.45760758571608529</v>
      </c>
    </row>
    <row r="12" spans="1:16" x14ac:dyDescent="0.25">
      <c r="A12" s="17"/>
      <c r="B12" s="55">
        <v>6</v>
      </c>
      <c r="C12" s="19" t="s">
        <v>254</v>
      </c>
      <c r="D12" s="20">
        <v>4.5991019999999994</v>
      </c>
      <c r="E12" s="21">
        <v>5.399661</v>
      </c>
      <c r="F12" s="21">
        <f t="shared" si="0"/>
        <v>0.97719989220812309</v>
      </c>
      <c r="G12" s="21">
        <v>0.63988807220812305</v>
      </c>
      <c r="H12" s="21">
        <v>0.16944086</v>
      </c>
      <c r="I12" s="21">
        <v>0.16787096000000001</v>
      </c>
      <c r="J12" s="22">
        <f t="shared" si="1"/>
        <v>0.11850523064468733</v>
      </c>
      <c r="K12" s="22">
        <f t="shared" si="2"/>
        <v>0.14988513764255257</v>
      </c>
      <c r="L12" s="23">
        <f t="shared" si="3"/>
        <v>0.1809743041661547</v>
      </c>
      <c r="M12" s="4"/>
      <c r="N12" t="s">
        <v>266</v>
      </c>
      <c r="O12" s="5">
        <v>0.22191514237035975</v>
      </c>
      <c r="P12" s="71">
        <v>0.4318734367702971</v>
      </c>
    </row>
    <row r="13" spans="1:16" x14ac:dyDescent="0.25">
      <c r="A13" s="17"/>
      <c r="B13" s="55">
        <v>7</v>
      </c>
      <c r="C13" s="19" t="s">
        <v>255</v>
      </c>
      <c r="D13" s="20">
        <v>23.316468999999994</v>
      </c>
      <c r="E13" s="21">
        <v>24.365257999999997</v>
      </c>
      <c r="F13" s="21">
        <f t="shared" si="0"/>
        <v>11.486306730099956</v>
      </c>
      <c r="G13" s="21">
        <v>6.8170873000999563</v>
      </c>
      <c r="H13" s="21">
        <v>2.3936612900000003</v>
      </c>
      <c r="I13" s="21">
        <v>2.2755581399999998</v>
      </c>
      <c r="J13" s="22">
        <f t="shared" si="1"/>
        <v>0.27978719946655017</v>
      </c>
      <c r="K13" s="22">
        <f t="shared" si="2"/>
        <v>0.37802795234509556</v>
      </c>
      <c r="L13" s="23">
        <f t="shared" si="3"/>
        <v>0.47142151050072845</v>
      </c>
      <c r="M13" s="4"/>
      <c r="N13" t="s">
        <v>268</v>
      </c>
      <c r="O13" s="5">
        <v>1.0304517822146038</v>
      </c>
      <c r="P13" s="71">
        <v>0.42010010396572006</v>
      </c>
    </row>
    <row r="14" spans="1:16" x14ac:dyDescent="0.25">
      <c r="A14" s="17"/>
      <c r="B14" s="55">
        <v>8</v>
      </c>
      <c r="C14" s="19" t="s">
        <v>256</v>
      </c>
      <c r="D14" s="20">
        <v>1.8063759999999991</v>
      </c>
      <c r="E14" s="21">
        <v>1.9953759999999994</v>
      </c>
      <c r="F14" s="21">
        <f t="shared" si="0"/>
        <v>0.72078270865802896</v>
      </c>
      <c r="G14" s="21">
        <v>0.37658959865802899</v>
      </c>
      <c r="H14" s="21">
        <v>0.20480171</v>
      </c>
      <c r="I14" s="21">
        <v>0.1393914</v>
      </c>
      <c r="J14" s="22">
        <f t="shared" si="1"/>
        <v>0.18873114573796071</v>
      </c>
      <c r="K14" s="22">
        <f t="shared" si="2"/>
        <v>0.29136930015096363</v>
      </c>
      <c r="L14" s="23">
        <f t="shared" si="3"/>
        <v>0.36122651002018125</v>
      </c>
      <c r="M14" s="4"/>
      <c r="N14" t="s">
        <v>252</v>
      </c>
      <c r="O14" s="5">
        <v>2.2098417551884841</v>
      </c>
      <c r="P14" s="71">
        <v>0.41825607568752865</v>
      </c>
    </row>
    <row r="15" spans="1:16" x14ac:dyDescent="0.25">
      <c r="A15" s="17"/>
      <c r="B15" s="55">
        <v>9</v>
      </c>
      <c r="C15" s="19" t="s">
        <v>257</v>
      </c>
      <c r="D15" s="20">
        <v>1.2762089999999999</v>
      </c>
      <c r="E15" s="21">
        <v>1.058889</v>
      </c>
      <c r="F15" s="21">
        <f t="shared" si="0"/>
        <v>0.31239422043967879</v>
      </c>
      <c r="G15" s="21">
        <v>0.16824856043967884</v>
      </c>
      <c r="H15" s="21">
        <v>7.4752009999999994E-2</v>
      </c>
      <c r="I15" s="21">
        <v>6.9393649999999987E-2</v>
      </c>
      <c r="J15" s="22">
        <f t="shared" si="1"/>
        <v>0.1588915933961717</v>
      </c>
      <c r="K15" s="22">
        <f t="shared" si="2"/>
        <v>0.22948634884268213</v>
      </c>
      <c r="L15" s="23">
        <f t="shared" si="3"/>
        <v>0.29502074385481275</v>
      </c>
      <c r="M15" s="4"/>
      <c r="N15" t="s">
        <v>253</v>
      </c>
      <c r="O15" s="5">
        <v>1.6564246812915577</v>
      </c>
      <c r="P15" s="71">
        <v>0.41413971563985635</v>
      </c>
    </row>
    <row r="16" spans="1:16" x14ac:dyDescent="0.25">
      <c r="A16" s="17"/>
      <c r="B16" s="55">
        <v>10</v>
      </c>
      <c r="C16" s="19" t="s">
        <v>258</v>
      </c>
      <c r="D16" s="20">
        <v>5.2178550000000001</v>
      </c>
      <c r="E16" s="21">
        <v>6.2594160000000034</v>
      </c>
      <c r="F16" s="21">
        <f t="shared" si="0"/>
        <v>2.4519547954999257</v>
      </c>
      <c r="G16" s="21">
        <v>1.2462664254999254</v>
      </c>
      <c r="H16" s="21">
        <v>0.68937228000000006</v>
      </c>
      <c r="I16" s="21">
        <v>0.51631609000000012</v>
      </c>
      <c r="J16" s="22">
        <f t="shared" si="1"/>
        <v>0.19910266796453929</v>
      </c>
      <c r="K16" s="22">
        <f t="shared" si="2"/>
        <v>0.3092363098250579</v>
      </c>
      <c r="L16" s="23">
        <f t="shared" si="3"/>
        <v>0.39172261365915356</v>
      </c>
      <c r="M16" s="4"/>
      <c r="N16" t="s">
        <v>273</v>
      </c>
      <c r="O16" s="5">
        <v>0.87564012192778018</v>
      </c>
      <c r="P16" s="71">
        <v>0.40552956646901189</v>
      </c>
    </row>
    <row r="17" spans="1:16" x14ac:dyDescent="0.25">
      <c r="A17" s="17"/>
      <c r="B17" s="55">
        <v>11</v>
      </c>
      <c r="C17" s="19" t="s">
        <v>259</v>
      </c>
      <c r="D17" s="20">
        <v>1.2405929999999998</v>
      </c>
      <c r="E17" s="21">
        <v>1.2447459999999999</v>
      </c>
      <c r="F17" s="21">
        <f t="shared" si="0"/>
        <v>0.43781078271346108</v>
      </c>
      <c r="G17" s="21">
        <v>0.27516410271346103</v>
      </c>
      <c r="H17" s="21">
        <v>7.9865830000000013E-2</v>
      </c>
      <c r="I17" s="21">
        <v>8.2780849999999989E-2</v>
      </c>
      <c r="J17" s="22">
        <f t="shared" si="1"/>
        <v>0.22106044342657943</v>
      </c>
      <c r="K17" s="22">
        <f t="shared" si="2"/>
        <v>0.28522279462112038</v>
      </c>
      <c r="L17" s="23">
        <f t="shared" si="3"/>
        <v>0.35172700511868377</v>
      </c>
      <c r="M17" s="4"/>
      <c r="N17" t="s">
        <v>258</v>
      </c>
      <c r="O17" s="5">
        <v>2.4519547954999257</v>
      </c>
      <c r="P17" s="71">
        <v>0.39172261365915356</v>
      </c>
    </row>
    <row r="18" spans="1:16" x14ac:dyDescent="0.25">
      <c r="A18" s="17"/>
      <c r="B18" s="55">
        <v>12</v>
      </c>
      <c r="C18" s="19" t="s">
        <v>260</v>
      </c>
      <c r="D18" s="20">
        <v>1.9556069999999999</v>
      </c>
      <c r="E18" s="21">
        <v>1.9020480000000002</v>
      </c>
      <c r="F18" s="21">
        <f t="shared" si="0"/>
        <v>0.58101148677485259</v>
      </c>
      <c r="G18" s="21">
        <v>0.37220402677485254</v>
      </c>
      <c r="H18" s="21">
        <v>9.5973230000000007E-2</v>
      </c>
      <c r="I18" s="21">
        <v>0.11283423000000001</v>
      </c>
      <c r="J18" s="22">
        <f t="shared" si="1"/>
        <v>0.19568592736610879</v>
      </c>
      <c r="K18" s="22">
        <f t="shared" si="2"/>
        <v>0.2461437654438019</v>
      </c>
      <c r="L18" s="23">
        <f t="shared" si="3"/>
        <v>0.30546625888245332</v>
      </c>
      <c r="M18" s="4"/>
      <c r="N18" t="s">
        <v>256</v>
      </c>
      <c r="O18" s="5">
        <v>0.72078270865802896</v>
      </c>
      <c r="P18" s="71">
        <v>0.36122651002018125</v>
      </c>
    </row>
    <row r="19" spans="1:16" x14ac:dyDescent="0.25">
      <c r="A19" s="17"/>
      <c r="B19" s="55">
        <v>13</v>
      </c>
      <c r="C19" s="19" t="s">
        <v>261</v>
      </c>
      <c r="D19" s="20">
        <v>5.9966980000000003</v>
      </c>
      <c r="E19" s="21">
        <v>8.9707489999999961</v>
      </c>
      <c r="F19" s="21">
        <f t="shared" si="0"/>
        <v>4.1116975522474517</v>
      </c>
      <c r="G19" s="21">
        <v>2.1216757122474519</v>
      </c>
      <c r="H19" s="21">
        <v>0.76176261000000012</v>
      </c>
      <c r="I19" s="21">
        <v>1.2282592299999999</v>
      </c>
      <c r="J19" s="22">
        <f t="shared" si="1"/>
        <v>0.23651043098491026</v>
      </c>
      <c r="K19" s="22">
        <f t="shared" si="2"/>
        <v>0.3214267083213958</v>
      </c>
      <c r="L19" s="23">
        <f t="shared" si="3"/>
        <v>0.45834495561601973</v>
      </c>
      <c r="M19" s="4"/>
      <c r="N19" t="s">
        <v>263</v>
      </c>
      <c r="O19" s="5">
        <v>62.796518397310876</v>
      </c>
      <c r="P19" s="71">
        <v>0.35627641253011033</v>
      </c>
    </row>
    <row r="20" spans="1:16" x14ac:dyDescent="0.25">
      <c r="A20" s="17"/>
      <c r="B20" s="55">
        <v>14</v>
      </c>
      <c r="C20" s="19" t="s">
        <v>262</v>
      </c>
      <c r="D20" s="20">
        <v>5.869905000000001</v>
      </c>
      <c r="E20" s="21">
        <v>5.869905000000001</v>
      </c>
      <c r="F20" s="21">
        <f t="shared" si="0"/>
        <v>1.5342999118537608</v>
      </c>
      <c r="G20" s="21">
        <v>0.97016074185376056</v>
      </c>
      <c r="H20" s="21">
        <v>0.26597134</v>
      </c>
      <c r="I20" s="21">
        <v>0.29816783000000002</v>
      </c>
      <c r="J20" s="22">
        <f t="shared" si="1"/>
        <v>0.16527707720206042</v>
      </c>
      <c r="K20" s="22">
        <f t="shared" si="2"/>
        <v>0.21058808990158451</v>
      </c>
      <c r="L20" s="23">
        <f t="shared" si="3"/>
        <v>0.26138411300587666</v>
      </c>
      <c r="M20" s="4"/>
      <c r="N20" t="s">
        <v>259</v>
      </c>
      <c r="O20" s="5">
        <v>0.43781078271346108</v>
      </c>
      <c r="P20" s="71">
        <v>0.35172700511868377</v>
      </c>
    </row>
    <row r="21" spans="1:16" x14ac:dyDescent="0.25">
      <c r="A21" s="17"/>
      <c r="B21" s="55">
        <v>15</v>
      </c>
      <c r="C21" s="19" t="s">
        <v>263</v>
      </c>
      <c r="D21" s="20">
        <v>141.05212800000004</v>
      </c>
      <c r="E21" s="21">
        <v>176.25786100000008</v>
      </c>
      <c r="F21" s="21">
        <f t="shared" si="0"/>
        <v>62.796518397310876</v>
      </c>
      <c r="G21" s="21">
        <v>28.349713287310873</v>
      </c>
      <c r="H21" s="21">
        <v>16.644498230000007</v>
      </c>
      <c r="I21" s="21">
        <v>17.802306879999996</v>
      </c>
      <c r="J21" s="22">
        <f t="shared" si="1"/>
        <v>0.1608422632980373</v>
      </c>
      <c r="K21" s="22">
        <f t="shared" si="2"/>
        <v>0.25527492085763404</v>
      </c>
      <c r="L21" s="23">
        <f t="shared" si="3"/>
        <v>0.35627641253011033</v>
      </c>
      <c r="M21" s="4"/>
      <c r="N21" t="s">
        <v>260</v>
      </c>
      <c r="O21" s="5">
        <v>0.58101148677485259</v>
      </c>
      <c r="P21" s="71">
        <v>0.30546625888245332</v>
      </c>
    </row>
    <row r="22" spans="1:16" x14ac:dyDescent="0.25">
      <c r="A22" s="17"/>
      <c r="B22" s="55">
        <v>16</v>
      </c>
      <c r="C22" s="19" t="s">
        <v>264</v>
      </c>
      <c r="D22" s="20">
        <v>2.9094739999999986</v>
      </c>
      <c r="E22" s="21">
        <v>11.119515</v>
      </c>
      <c r="F22" s="21">
        <f t="shared" si="0"/>
        <v>2.1444267334096647</v>
      </c>
      <c r="G22" s="21">
        <v>1.1806710134096647</v>
      </c>
      <c r="H22" s="21">
        <v>0.41855489999999995</v>
      </c>
      <c r="I22" s="21">
        <v>0.54520081999999992</v>
      </c>
      <c r="J22" s="22">
        <f t="shared" si="1"/>
        <v>0.10618008190192331</v>
      </c>
      <c r="K22" s="22">
        <f t="shared" si="2"/>
        <v>0.14382155277542813</v>
      </c>
      <c r="L22" s="23">
        <f t="shared" si="3"/>
        <v>0.19285254198673815</v>
      </c>
      <c r="M22" s="4"/>
      <c r="N22" t="s">
        <v>257</v>
      </c>
      <c r="O22" s="5">
        <v>0.31239422043967879</v>
      </c>
      <c r="P22" s="71">
        <v>0.29502074385481275</v>
      </c>
    </row>
    <row r="23" spans="1:16" x14ac:dyDescent="0.25">
      <c r="A23" s="17"/>
      <c r="B23" s="55">
        <v>17</v>
      </c>
      <c r="C23" s="19" t="s">
        <v>265</v>
      </c>
      <c r="D23" s="20">
        <v>1.4074409999999997</v>
      </c>
      <c r="E23" s="21">
        <v>1.8382090000000002</v>
      </c>
      <c r="F23" s="21">
        <f t="shared" si="0"/>
        <v>0.88268282952786592</v>
      </c>
      <c r="G23" s="21">
        <v>0.547692029527866</v>
      </c>
      <c r="H23" s="21">
        <v>0.19888187999999998</v>
      </c>
      <c r="I23" s="21">
        <v>0.13610891999999999</v>
      </c>
      <c r="J23" s="22">
        <f t="shared" si="1"/>
        <v>0.29794872592173466</v>
      </c>
      <c r="K23" s="22">
        <f t="shared" si="2"/>
        <v>0.40614201623855933</v>
      </c>
      <c r="L23" s="23">
        <f t="shared" si="3"/>
        <v>0.48018632784839255</v>
      </c>
      <c r="M23" s="4"/>
      <c r="N23" t="s">
        <v>262</v>
      </c>
      <c r="O23" s="5">
        <v>1.5342999118537608</v>
      </c>
      <c r="P23" s="71">
        <v>0.26138411300587666</v>
      </c>
    </row>
    <row r="24" spans="1:16" x14ac:dyDescent="0.25">
      <c r="A24" s="17"/>
      <c r="B24" s="55">
        <v>18</v>
      </c>
      <c r="C24" s="19" t="s">
        <v>266</v>
      </c>
      <c r="D24" s="20">
        <v>0.23563499999999998</v>
      </c>
      <c r="E24" s="21">
        <v>0.51384299999999994</v>
      </c>
      <c r="F24" s="21">
        <f t="shared" si="0"/>
        <v>0.22191514237035975</v>
      </c>
      <c r="G24" s="21">
        <v>0.15096565237035975</v>
      </c>
      <c r="H24" s="21">
        <v>3.239496E-2</v>
      </c>
      <c r="I24" s="21">
        <v>3.8554529999999997E-2</v>
      </c>
      <c r="J24" s="22">
        <f t="shared" si="1"/>
        <v>0.29379723450618139</v>
      </c>
      <c r="K24" s="22">
        <f t="shared" si="2"/>
        <v>0.35684170528811288</v>
      </c>
      <c r="L24" s="23">
        <f t="shared" si="3"/>
        <v>0.4318734367702971</v>
      </c>
      <c r="M24" s="4"/>
      <c r="N24" t="s">
        <v>249</v>
      </c>
      <c r="O24" s="5">
        <v>0.6230387889174841</v>
      </c>
      <c r="P24" s="71">
        <v>0.25592494632995838</v>
      </c>
    </row>
    <row r="25" spans="1:16" x14ac:dyDescent="0.25">
      <c r="A25" s="17"/>
      <c r="B25" s="55">
        <v>19</v>
      </c>
      <c r="C25" s="19" t="s">
        <v>267</v>
      </c>
      <c r="D25" s="20">
        <v>2E-3</v>
      </c>
      <c r="E25" s="21">
        <v>7.0000000000000001E-3</v>
      </c>
      <c r="F25" s="21">
        <f t="shared" si="0"/>
        <v>3.7339999999999997E-4</v>
      </c>
      <c r="G25" s="21">
        <v>0</v>
      </c>
      <c r="H25" s="21">
        <v>6.8999999999999997E-5</v>
      </c>
      <c r="I25" s="21">
        <v>3.0439999999999997E-4</v>
      </c>
      <c r="J25" s="22">
        <f t="shared" si="1"/>
        <v>0</v>
      </c>
      <c r="K25" s="22">
        <f t="shared" si="2"/>
        <v>9.857142857142856E-3</v>
      </c>
      <c r="L25" s="23">
        <f t="shared" si="3"/>
        <v>5.3342857142857136E-2</v>
      </c>
      <c r="M25" s="4"/>
      <c r="N25" t="s">
        <v>271</v>
      </c>
      <c r="O25" s="5">
        <v>0.31914902857815158</v>
      </c>
      <c r="P25" s="71">
        <v>0.24693871551099536</v>
      </c>
    </row>
    <row r="26" spans="1:16" x14ac:dyDescent="0.25">
      <c r="A26" s="17"/>
      <c r="B26" s="55">
        <v>20</v>
      </c>
      <c r="C26" s="19" t="s">
        <v>268</v>
      </c>
      <c r="D26" s="20">
        <v>2.26627</v>
      </c>
      <c r="E26" s="21">
        <v>2.4528720000000002</v>
      </c>
      <c r="F26" s="21">
        <f t="shared" si="0"/>
        <v>1.0304517822146038</v>
      </c>
      <c r="G26" s="21">
        <v>0.58756692221460372</v>
      </c>
      <c r="H26" s="21">
        <v>0.24325617999999999</v>
      </c>
      <c r="I26" s="21">
        <v>0.19962867999999998</v>
      </c>
      <c r="J26" s="22">
        <f t="shared" si="1"/>
        <v>0.23954243116420412</v>
      </c>
      <c r="K26" s="22">
        <f t="shared" si="2"/>
        <v>0.33871441404794206</v>
      </c>
      <c r="L26" s="23">
        <f t="shared" si="3"/>
        <v>0.42010010396572006</v>
      </c>
      <c r="M26" s="4"/>
      <c r="N26" t="s">
        <v>250</v>
      </c>
      <c r="O26" s="5">
        <v>0.34738196252522813</v>
      </c>
      <c r="P26" s="71">
        <v>0.24048628833354443</v>
      </c>
    </row>
    <row r="27" spans="1:16" x14ac:dyDescent="0.25">
      <c r="A27" s="17"/>
      <c r="B27" s="55">
        <v>21</v>
      </c>
      <c r="C27" s="19" t="s">
        <v>269</v>
      </c>
      <c r="D27" s="20">
        <v>8.3999999999999995E-3</v>
      </c>
      <c r="E27" s="21">
        <v>8.3999999999999995E-3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  <c r="N27" t="s">
        <v>264</v>
      </c>
      <c r="O27" s="5">
        <v>2.1444267334096647</v>
      </c>
      <c r="P27" s="71">
        <v>0.19285254198673815</v>
      </c>
    </row>
    <row r="28" spans="1:16" x14ac:dyDescent="0.25">
      <c r="A28" s="17"/>
      <c r="B28" s="55">
        <v>22</v>
      </c>
      <c r="C28" s="19" t="s">
        <v>270</v>
      </c>
      <c r="D28" s="20">
        <v>2.2608470000000001</v>
      </c>
      <c r="E28" s="21">
        <v>2.2608470000000001</v>
      </c>
      <c r="F28" s="21">
        <f t="shared" si="0"/>
        <v>1.0345807373434543</v>
      </c>
      <c r="G28" s="21">
        <v>0.87378883734345436</v>
      </c>
      <c r="H28" s="21">
        <v>5.5982200000000044E-3</v>
      </c>
      <c r="I28" s="21">
        <v>0.15519367999999997</v>
      </c>
      <c r="J28" s="22">
        <f t="shared" si="1"/>
        <v>0.38648738165097168</v>
      </c>
      <c r="K28" s="22">
        <f t="shared" si="2"/>
        <v>0.38896354213418877</v>
      </c>
      <c r="L28" s="23">
        <f t="shared" si="3"/>
        <v>0.45760758571608529</v>
      </c>
      <c r="M28" s="4"/>
      <c r="N28" t="s">
        <v>254</v>
      </c>
      <c r="O28" s="5">
        <v>0.97719989220812309</v>
      </c>
      <c r="P28" s="71">
        <v>0.1809743041661547</v>
      </c>
    </row>
    <row r="29" spans="1:16" x14ac:dyDescent="0.25">
      <c r="A29" s="17"/>
      <c r="B29" s="55">
        <v>23</v>
      </c>
      <c r="C29" s="19" t="s">
        <v>271</v>
      </c>
      <c r="D29" s="20">
        <v>1.2924219999999997</v>
      </c>
      <c r="E29" s="21">
        <v>1.2924219999999997</v>
      </c>
      <c r="F29" s="21">
        <f t="shared" si="0"/>
        <v>0.31914902857815158</v>
      </c>
      <c r="G29" s="21">
        <v>0.16200787857815158</v>
      </c>
      <c r="H29" s="21">
        <v>7.8159370000000006E-2</v>
      </c>
      <c r="I29" s="21">
        <v>7.8981780000000001E-2</v>
      </c>
      <c r="J29" s="22">
        <f t="shared" si="1"/>
        <v>0.12535215167967709</v>
      </c>
      <c r="K29" s="22">
        <f t="shared" si="2"/>
        <v>0.18582726739265629</v>
      </c>
      <c r="L29" s="23">
        <f t="shared" si="3"/>
        <v>0.24693871551099536</v>
      </c>
      <c r="M29" s="4"/>
      <c r="N29" t="s">
        <v>267</v>
      </c>
      <c r="O29" s="5">
        <v>3.7339999999999997E-4</v>
      </c>
      <c r="P29" s="71">
        <v>5.3342857142857136E-2</v>
      </c>
    </row>
    <row r="30" spans="1:16" x14ac:dyDescent="0.25">
      <c r="A30" s="17"/>
      <c r="B30" s="55">
        <v>24</v>
      </c>
      <c r="C30" s="19" t="s">
        <v>272</v>
      </c>
      <c r="D30" s="20">
        <v>1.8570730000000002</v>
      </c>
      <c r="E30" s="21">
        <v>1.8570730000000002</v>
      </c>
      <c r="F30" s="21">
        <f t="shared" si="0"/>
        <v>1.6947000034272672E-2</v>
      </c>
      <c r="G30" s="21">
        <v>9.3000000342726707E-3</v>
      </c>
      <c r="H30" s="21">
        <v>5.2219999999999992E-3</v>
      </c>
      <c r="I30" s="21">
        <v>2.4250000000000001E-3</v>
      </c>
      <c r="J30" s="22">
        <f t="shared" si="1"/>
        <v>5.0078806995054424E-3</v>
      </c>
      <c r="K30" s="22">
        <f t="shared" si="2"/>
        <v>7.8198326260048301E-3</v>
      </c>
      <c r="L30" s="23">
        <f t="shared" si="3"/>
        <v>9.1256509756335209E-3</v>
      </c>
      <c r="M30" s="4"/>
      <c r="N30" t="s">
        <v>272</v>
      </c>
      <c r="O30" s="5">
        <v>1.6947000034272672E-2</v>
      </c>
      <c r="P30" s="71">
        <v>9.1256509756335209E-3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2.076309999999999</v>
      </c>
      <c r="E31" s="28">
        <v>2.1592509999999994</v>
      </c>
      <c r="F31" s="28">
        <f t="shared" si="0"/>
        <v>0.87564012192778018</v>
      </c>
      <c r="G31" s="28">
        <v>0.51802489192778012</v>
      </c>
      <c r="H31" s="28">
        <v>0.17586019999999999</v>
      </c>
      <c r="I31" s="28">
        <v>0.18175503000000001</v>
      </c>
      <c r="J31" s="29">
        <f t="shared" si="1"/>
        <v>0.239909529706264</v>
      </c>
      <c r="K31" s="29">
        <f t="shared" si="2"/>
        <v>0.32135453077376386</v>
      </c>
      <c r="L31" s="30">
        <f t="shared" si="3"/>
        <v>0.40552956646901189</v>
      </c>
      <c r="M31" s="4"/>
      <c r="N31" t="s">
        <v>269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topLeftCell="A21" workbookViewId="0">
      <selection activeCell="A28" sqref="A28:D2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5703125" customWidth="1"/>
    <col min="6" max="6" width="13.5703125" customWidth="1"/>
    <col min="7" max="9" width="0" hidden="1" customWidth="1"/>
  </cols>
  <sheetData>
    <row r="1" spans="1:13" ht="15.75" x14ac:dyDescent="0.25">
      <c r="A1" s="50">
        <v>104</v>
      </c>
      <c r="B1" s="49" t="s">
        <v>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1621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221.20338100000004</v>
      </c>
      <c r="E6" s="14">
        <v>270.30126600000011</v>
      </c>
      <c r="F6" s="14">
        <v>96.923764308752055</v>
      </c>
      <c r="G6" s="14">
        <v>48.369476228752063</v>
      </c>
      <c r="H6" s="14">
        <v>23.466862570000007</v>
      </c>
      <c r="I6" s="14">
        <v>25.087425509999999</v>
      </c>
      <c r="J6" s="15">
        <v>0.17894653970563365</v>
      </c>
      <c r="K6" s="15">
        <v>0.26576397462656365</v>
      </c>
      <c r="L6" s="16">
        <v>0.35857680484837989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218.56758900000003</v>
      </c>
      <c r="E7" s="38">
        <f ca="1">SUM(E8:OFFSET(E6,MATCH("PROYECTOS",$A$8:$A$50,0),0))</f>
        <v>261.76067999999998</v>
      </c>
      <c r="F7" s="38">
        <f ca="1">SUM(F8:OFFSET(F6,MATCH("PROYECTOS",$A$8:$A$50,0),0))</f>
        <v>95.872358692287179</v>
      </c>
      <c r="G7" s="38">
        <f ca="1">SUM(G8:OFFSET(G6,MATCH("PROYECTOS",$A$8:$A$50,0),0))</f>
        <v>48.046828642287174</v>
      </c>
      <c r="H7" s="38">
        <f ca="1">SUM(H8:OFFSET(H6,MATCH("PROYECTOS",$A$8:$A$50,0),0))</f>
        <v>23.369783220000002</v>
      </c>
      <c r="I7" s="38">
        <f ca="1">SUM(I8:OFFSET(I6,MATCH("PROYECTOS",$A$8:$A$50,0),0))</f>
        <v>24.455746829999999</v>
      </c>
      <c r="J7" s="39">
        <f ca="1">IFERROR(G7/E7,0)</f>
        <v>0.18355250544996743</v>
      </c>
      <c r="K7" s="39">
        <f ca="1">IFERROR(SUM(G7,H7)/E7,0)</f>
        <v>0.27283170208102753</v>
      </c>
      <c r="L7" s="40">
        <f ca="1">IFERROR(SUM(G7,H7,I7)/E7,0)</f>
        <v>0.36625958754495586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15.604818000000003</v>
      </c>
      <c r="E8" s="21">
        <v>15.788425000000002</v>
      </c>
      <c r="F8" s="21">
        <f t="shared" ref="F8:F17" si="0">SUM(G8,H8,I8)</f>
        <v>2.3841591572903758</v>
      </c>
      <c r="G8" s="21">
        <v>0.56644320729037645</v>
      </c>
      <c r="H8" s="21">
        <v>0.35689303</v>
      </c>
      <c r="I8" s="21">
        <v>1.4608229199999996</v>
      </c>
      <c r="J8" s="22">
        <f t="shared" ref="J8:J18" si="1">IFERROR(G8/E8,0)</f>
        <v>3.5877119300397373E-2</v>
      </c>
      <c r="K8" s="22">
        <f t="shared" ref="K8:K18" si="2">IFERROR(SUM(G8,H8)/E8,0)</f>
        <v>5.8481845864319988E-2</v>
      </c>
      <c r="L8" s="23">
        <f t="shared" ref="L8:L18" si="3">IFERROR(SUM(G8,H8,I8)/E8,0)</f>
        <v>0.15100677599509613</v>
      </c>
      <c r="M8" s="4"/>
    </row>
    <row r="9" spans="1:13" ht="38.25" x14ac:dyDescent="0.25">
      <c r="A9" s="17"/>
      <c r="B9" s="19">
        <v>3000283</v>
      </c>
      <c r="C9" s="19" t="s">
        <v>1623</v>
      </c>
      <c r="D9" s="20">
        <v>23.414469000000004</v>
      </c>
      <c r="E9" s="21">
        <v>41.859442000000001</v>
      </c>
      <c r="F9" s="21">
        <f t="shared" si="0"/>
        <v>16.658088912743771</v>
      </c>
      <c r="G9" s="21">
        <v>2.33926029274377</v>
      </c>
      <c r="H9" s="21">
        <v>8.0791565399999996</v>
      </c>
      <c r="I9" s="21">
        <v>6.2396720800000001</v>
      </c>
      <c r="J9" s="22">
        <f t="shared" si="1"/>
        <v>5.5883695075146247E-2</v>
      </c>
      <c r="K9" s="22">
        <f t="shared" si="2"/>
        <v>0.24889048527555072</v>
      </c>
      <c r="L9" s="23">
        <f t="shared" si="3"/>
        <v>0.39795296155031812</v>
      </c>
      <c r="M9" s="4"/>
    </row>
    <row r="10" spans="1:13" ht="38.25" x14ac:dyDescent="0.25">
      <c r="A10" s="17"/>
      <c r="B10" s="19">
        <v>3000284</v>
      </c>
      <c r="C10" s="19" t="s">
        <v>1624</v>
      </c>
      <c r="D10" s="20">
        <v>16.724542999999993</v>
      </c>
      <c r="E10" s="21">
        <v>16.614115999999996</v>
      </c>
      <c r="F10" s="21">
        <f t="shared" si="0"/>
        <v>3.0520379689857231</v>
      </c>
      <c r="G10" s="21">
        <v>1.8451729889857234</v>
      </c>
      <c r="H10" s="21">
        <v>0.59188705999999991</v>
      </c>
      <c r="I10" s="21">
        <v>0.61497791999999996</v>
      </c>
      <c r="J10" s="22">
        <f t="shared" si="1"/>
        <v>0.11106055772005707</v>
      </c>
      <c r="K10" s="22">
        <f t="shared" si="2"/>
        <v>0.14668611011177024</v>
      </c>
      <c r="L10" s="23">
        <f t="shared" si="3"/>
        <v>0.18370149630505311</v>
      </c>
      <c r="M10" s="4"/>
    </row>
    <row r="11" spans="1:13" ht="25.5" x14ac:dyDescent="0.25">
      <c r="A11" s="17"/>
      <c r="B11" s="19">
        <v>3000285</v>
      </c>
      <c r="C11" s="19" t="s">
        <v>1625</v>
      </c>
      <c r="D11" s="20">
        <v>19.030390999999991</v>
      </c>
      <c r="E11" s="21">
        <v>20.022445999999995</v>
      </c>
      <c r="F11" s="21">
        <f t="shared" si="0"/>
        <v>9.5611080991633379</v>
      </c>
      <c r="G11" s="21">
        <v>5.5677355591633386</v>
      </c>
      <c r="H11" s="21">
        <v>2.0184230400000001</v>
      </c>
      <c r="I11" s="21">
        <v>1.9749494999999997</v>
      </c>
      <c r="J11" s="22">
        <f t="shared" si="1"/>
        <v>0.27807469472827345</v>
      </c>
      <c r="K11" s="22">
        <f t="shared" si="2"/>
        <v>0.37888270989285427</v>
      </c>
      <c r="L11" s="23">
        <f t="shared" si="3"/>
        <v>0.47751948484033069</v>
      </c>
      <c r="M11" s="4"/>
    </row>
    <row r="12" spans="1:13" ht="25.5" x14ac:dyDescent="0.25">
      <c r="A12" s="17"/>
      <c r="B12" s="19">
        <v>3000286</v>
      </c>
      <c r="C12" s="19" t="s">
        <v>1626</v>
      </c>
      <c r="D12" s="20">
        <v>18.477150999999996</v>
      </c>
      <c r="E12" s="21">
        <v>21.065801999999998</v>
      </c>
      <c r="F12" s="21">
        <f t="shared" si="0"/>
        <v>8.0809720194779988</v>
      </c>
      <c r="G12" s="21">
        <v>4.139414059477998</v>
      </c>
      <c r="H12" s="21">
        <v>1.7867292700000008</v>
      </c>
      <c r="I12" s="21">
        <v>2.15482869</v>
      </c>
      <c r="J12" s="22">
        <f t="shared" si="1"/>
        <v>0.19649923888385537</v>
      </c>
      <c r="K12" s="22">
        <f t="shared" si="2"/>
        <v>0.28131581838080499</v>
      </c>
      <c r="L12" s="23">
        <f t="shared" si="3"/>
        <v>0.38360618881151543</v>
      </c>
      <c r="M12" s="4"/>
    </row>
    <row r="13" spans="1:13" ht="51" x14ac:dyDescent="0.25">
      <c r="A13" s="17"/>
      <c r="B13" s="19">
        <v>3000289</v>
      </c>
      <c r="C13" s="19" t="s">
        <v>1627</v>
      </c>
      <c r="D13" s="20">
        <v>19.385239999999996</v>
      </c>
      <c r="E13" s="21">
        <v>26.520919000000003</v>
      </c>
      <c r="F13" s="21">
        <f t="shared" si="0"/>
        <v>13.749972114578918</v>
      </c>
      <c r="G13" s="21">
        <v>8.9085772945789188</v>
      </c>
      <c r="H13" s="21">
        <v>2.6491035000000007</v>
      </c>
      <c r="I13" s="21">
        <v>2.1922913199999994</v>
      </c>
      <c r="J13" s="22">
        <f t="shared" si="1"/>
        <v>0.3359075639339239</v>
      </c>
      <c r="K13" s="22">
        <f t="shared" si="2"/>
        <v>0.43579488307245001</v>
      </c>
      <c r="L13" s="23">
        <f t="shared" si="3"/>
        <v>0.518457603772287</v>
      </c>
      <c r="M13" s="4"/>
    </row>
    <row r="14" spans="1:13" ht="38.25" x14ac:dyDescent="0.25">
      <c r="A14" s="17"/>
      <c r="B14" s="19">
        <v>3000290</v>
      </c>
      <c r="C14" s="19" t="s">
        <v>1628</v>
      </c>
      <c r="D14" s="20">
        <v>6.3770420000000003</v>
      </c>
      <c r="E14" s="21">
        <v>7.273428</v>
      </c>
      <c r="F14" s="21">
        <f t="shared" si="0"/>
        <v>1.9146888499825598</v>
      </c>
      <c r="G14" s="21">
        <v>0.77831075998255983</v>
      </c>
      <c r="H14" s="21">
        <v>0.27988727999999996</v>
      </c>
      <c r="I14" s="21">
        <v>0.85649081000000005</v>
      </c>
      <c r="J14" s="22">
        <f t="shared" si="1"/>
        <v>0.10700741933274927</v>
      </c>
      <c r="K14" s="22">
        <f t="shared" si="2"/>
        <v>0.14548821270830753</v>
      </c>
      <c r="L14" s="23">
        <f t="shared" si="3"/>
        <v>0.26324435327916351</v>
      </c>
      <c r="M14" s="4"/>
    </row>
    <row r="15" spans="1:13" ht="38.25" x14ac:dyDescent="0.25">
      <c r="A15" s="17"/>
      <c r="B15" s="19">
        <v>3000684</v>
      </c>
      <c r="C15" s="19" t="s">
        <v>1629</v>
      </c>
      <c r="D15" s="20">
        <v>8.9593549999999986</v>
      </c>
      <c r="E15" s="21">
        <v>10.778035999999998</v>
      </c>
      <c r="F15" s="21">
        <f t="shared" si="0"/>
        <v>2.2252772997144237</v>
      </c>
      <c r="G15" s="21">
        <v>1.2107347197144236</v>
      </c>
      <c r="H15" s="21">
        <v>0.46761305000000003</v>
      </c>
      <c r="I15" s="21">
        <v>0.54692953</v>
      </c>
      <c r="J15" s="22">
        <f t="shared" si="1"/>
        <v>0.11233351973536029</v>
      </c>
      <c r="K15" s="22">
        <f t="shared" si="2"/>
        <v>0.15571925810179366</v>
      </c>
      <c r="L15" s="23">
        <f t="shared" si="3"/>
        <v>0.20646408118458912</v>
      </c>
      <c r="M15" s="4"/>
    </row>
    <row r="16" spans="1:13" ht="25.5" x14ac:dyDescent="0.25">
      <c r="A16" s="17"/>
      <c r="B16" s="19">
        <v>3000685</v>
      </c>
      <c r="C16" s="19" t="s">
        <v>1630</v>
      </c>
      <c r="D16" s="20">
        <v>6.0459040000000019</v>
      </c>
      <c r="E16" s="21">
        <v>6.027235000000001</v>
      </c>
      <c r="F16" s="21">
        <f t="shared" si="0"/>
        <v>0.80837385040576726</v>
      </c>
      <c r="G16" s="21">
        <v>0.60054544040576729</v>
      </c>
      <c r="H16" s="21">
        <v>9.5716850000000006E-2</v>
      </c>
      <c r="I16" s="21">
        <v>0.11211156000000001</v>
      </c>
      <c r="J16" s="22">
        <f t="shared" si="1"/>
        <v>9.9638630384540711E-2</v>
      </c>
      <c r="K16" s="22">
        <f t="shared" si="2"/>
        <v>0.11551935346900646</v>
      </c>
      <c r="L16" s="23">
        <f t="shared" si="3"/>
        <v>0.13412018121174421</v>
      </c>
      <c r="M16" s="4"/>
    </row>
    <row r="17" spans="1:13" ht="25.5" x14ac:dyDescent="0.25">
      <c r="A17" s="17"/>
      <c r="B17" s="19">
        <v>3000686</v>
      </c>
      <c r="C17" s="19" t="s">
        <v>1631</v>
      </c>
      <c r="D17" s="20">
        <v>84.548676000000029</v>
      </c>
      <c r="E17" s="21">
        <v>95.810831000000064</v>
      </c>
      <c r="F17" s="21">
        <f t="shared" si="0"/>
        <v>37.4376804199443</v>
      </c>
      <c r="G17" s="21">
        <v>22.0906343199443</v>
      </c>
      <c r="H17" s="21">
        <v>7.0443736000000028</v>
      </c>
      <c r="I17" s="21">
        <v>8.3026724999999999</v>
      </c>
      <c r="J17" s="22">
        <f t="shared" si="1"/>
        <v>0.23056510510742032</v>
      </c>
      <c r="K17" s="22">
        <f t="shared" si="2"/>
        <v>0.30408887613076108</v>
      </c>
      <c r="L17" s="23">
        <f t="shared" si="3"/>
        <v>0.39074580638951223</v>
      </c>
      <c r="M17" s="4"/>
    </row>
    <row r="18" spans="1:13" ht="15.75" thickBot="1" x14ac:dyDescent="0.3">
      <c r="A18" s="41" t="s">
        <v>293</v>
      </c>
      <c r="B18" s="43"/>
      <c r="C18" s="43"/>
      <c r="D18" s="44">
        <f ca="1">OFFSET(D18,-MATCH("PROYECTOS",$A$8:$A$50,0)-1,0)-(OFFSET(D18,-MATCH("PROYECTOS",$A$8:$A$50,0),0))</f>
        <v>2.6357920000000092</v>
      </c>
      <c r="E18" s="45">
        <f t="shared" ref="E18:I18" ca="1" si="4">OFFSET(E18,-MATCH("PROYECTOS",$A$8:$A$50,0)-1,0)-(OFFSET(E18,-MATCH("PROYECTOS",$A$8:$A$50,0),0))</f>
        <v>8.5405860000001326</v>
      </c>
      <c r="F18" s="45">
        <f t="shared" ca="1" si="4"/>
        <v>1.0514056164648764</v>
      </c>
      <c r="G18" s="45">
        <f t="shared" ca="1" si="4"/>
        <v>0.322647586464889</v>
      </c>
      <c r="H18" s="45">
        <f t="shared" ca="1" si="4"/>
        <v>9.7079350000004894E-2</v>
      </c>
      <c r="I18" s="45">
        <f t="shared" ca="1" si="4"/>
        <v>0.63167868000000027</v>
      </c>
      <c r="J18" s="46">
        <f t="shared" ca="1" si="1"/>
        <v>3.7778155558047657E-2</v>
      </c>
      <c r="K18" s="46">
        <f t="shared" ca="1" si="2"/>
        <v>4.9144980972603912E-2</v>
      </c>
      <c r="L18" s="47">
        <f t="shared" ca="1" si="3"/>
        <v>0.1231069643774886</v>
      </c>
      <c r="M18" s="4"/>
    </row>
    <row r="19" spans="1:13" ht="15.75" thickBot="1" x14ac:dyDescent="0.3"/>
    <row r="20" spans="1:13" ht="15.75" thickBot="1" x14ac:dyDescent="0.3">
      <c r="A20" s="87" t="s">
        <v>315</v>
      </c>
      <c r="B20" s="88"/>
      <c r="C20" s="88"/>
      <c r="D20" s="89"/>
    </row>
    <row r="21" spans="1:13" ht="15.75" thickBot="1" x14ac:dyDescent="0.3">
      <c r="A21" s="1" t="s">
        <v>1643</v>
      </c>
    </row>
    <row r="22" spans="1:13" ht="45" customHeight="1" x14ac:dyDescent="0.25">
      <c r="A22" s="80" t="s">
        <v>317</v>
      </c>
      <c r="B22" s="81"/>
      <c r="C22" s="81"/>
      <c r="D22" s="92" t="s">
        <v>318</v>
      </c>
    </row>
    <row r="23" spans="1:13" ht="15.75" thickBot="1" x14ac:dyDescent="0.3">
      <c r="A23" s="90"/>
      <c r="B23" s="91"/>
      <c r="C23" s="91"/>
      <c r="D23" s="93"/>
    </row>
    <row r="24" spans="1:13" x14ac:dyDescent="0.25">
      <c r="A24" s="17"/>
      <c r="B24" s="19">
        <v>3000001</v>
      </c>
      <c r="C24" s="19" t="s">
        <v>275</v>
      </c>
      <c r="D24" s="23">
        <v>0.15100677599509613</v>
      </c>
    </row>
    <row r="25" spans="1:13" ht="38.25" x14ac:dyDescent="0.25">
      <c r="A25" s="17"/>
      <c r="B25" s="19">
        <v>3000284</v>
      </c>
      <c r="C25" s="19" t="s">
        <v>1624</v>
      </c>
      <c r="D25" s="23">
        <v>0.18370149630505311</v>
      </c>
    </row>
    <row r="26" spans="1:13" ht="38.25" x14ac:dyDescent="0.25">
      <c r="A26" s="17"/>
      <c r="B26" s="19">
        <v>3000290</v>
      </c>
      <c r="C26" s="19" t="s">
        <v>1628</v>
      </c>
      <c r="D26" s="23">
        <v>0.26324435327916351</v>
      </c>
    </row>
    <row r="27" spans="1:13" ht="38.25" x14ac:dyDescent="0.25">
      <c r="A27" s="17"/>
      <c r="B27" s="19">
        <v>3000684</v>
      </c>
      <c r="C27" s="19" t="s">
        <v>1629</v>
      </c>
      <c r="D27" s="23">
        <v>0.20646408118458912</v>
      </c>
    </row>
    <row r="28" spans="1:13" ht="26.25" thickBot="1" x14ac:dyDescent="0.3">
      <c r="A28" s="24"/>
      <c r="B28" s="26">
        <v>3000685</v>
      </c>
      <c r="C28" s="26" t="s">
        <v>1630</v>
      </c>
      <c r="D28" s="30">
        <v>0.13412018121174421</v>
      </c>
    </row>
  </sheetData>
  <mergeCells count="10">
    <mergeCell ref="A20:D20"/>
    <mergeCell ref="A22:C23"/>
    <mergeCell ref="D22:D23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D4" sqref="D4:E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104</v>
      </c>
      <c r="B1" s="49" t="s">
        <v>66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1622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221.20338100000004</v>
      </c>
      <c r="I6" s="14">
        <v>270.30126600000011</v>
      </c>
      <c r="J6" s="14">
        <v>96.923764308752055</v>
      </c>
      <c r="K6" s="14">
        <v>48.369476228752063</v>
      </c>
      <c r="L6" s="14">
        <v>23.466862570000007</v>
      </c>
      <c r="M6" s="14">
        <v>25.087425509999999</v>
      </c>
      <c r="N6" s="15">
        <v>0.17894653970563365</v>
      </c>
      <c r="O6" s="15">
        <v>0.26576397462656365</v>
      </c>
      <c r="P6" s="16">
        <v>0.35857680484837989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SUM(H8:OFFSET(H6,MATCH("PROYECTOS",$A$8:$A$28,0),0))</f>
        <v>218.567589</v>
      </c>
      <c r="I7" s="37">
        <f ca="1">SUM(I8:OFFSET(I6,MATCH("PROYECTOS",$A$8:$A$28,0),0))</f>
        <v>261.76068000000004</v>
      </c>
      <c r="J7" s="37">
        <f ca="1">SUM(J8:OFFSET(J6,MATCH("PROYECTOS",$A$8:$A$28,0),0))</f>
        <v>95.872358692287179</v>
      </c>
      <c r="K7" s="38">
        <f ca="1">SUM(K8:OFFSET(K6,MATCH("PROYECTOS",$A$8:$A$28,0),0))</f>
        <v>48.046828642287174</v>
      </c>
      <c r="L7" s="38">
        <f ca="1">SUM(L8:OFFSET(L6,MATCH("PROYECTOS",$A$8:$A$28,0),0))</f>
        <v>23.369783220000006</v>
      </c>
      <c r="M7" s="38">
        <f ca="1">SUM(M8:OFFSET(M6,MATCH("PROYECTOS",$A$8:$A$28,0),0))</f>
        <v>24.455746829999999</v>
      </c>
      <c r="N7" s="39">
        <f ca="1">IFERROR(K7/I7,0)</f>
        <v>0.18355250544996737</v>
      </c>
      <c r="O7" s="39">
        <f ca="1">IFERROR(SUM(K7,L7)/I7,0)</f>
        <v>0.27283170208102753</v>
      </c>
      <c r="P7" s="40">
        <f ca="1">IFERROR(SUM(K7,L7,M7)/I7,0)</f>
        <v>0.3662595875449558</v>
      </c>
      <c r="Q7" s="64"/>
      <c r="R7" s="38"/>
      <c r="S7" s="40"/>
    </row>
    <row r="8" spans="1:19" ht="38.25" x14ac:dyDescent="0.25">
      <c r="A8" s="17"/>
      <c r="B8" s="19">
        <v>5002796</v>
      </c>
      <c r="C8" s="19" t="s">
        <v>1632</v>
      </c>
      <c r="D8" s="68">
        <v>3000283</v>
      </c>
      <c r="E8" s="19" t="s">
        <v>1623</v>
      </c>
      <c r="F8" s="69">
        <v>83</v>
      </c>
      <c r="G8" s="19" t="s">
        <v>1641</v>
      </c>
      <c r="H8" s="20">
        <v>23.414469</v>
      </c>
      <c r="I8" s="21">
        <v>41.859442000000023</v>
      </c>
      <c r="J8" s="21">
        <f t="shared" ref="J8:J18" si="0">SUM(K8,L8,M8)</f>
        <v>16.658088912743771</v>
      </c>
      <c r="K8" s="21">
        <v>2.33926029274377</v>
      </c>
      <c r="L8" s="21">
        <v>8.0791565400000014</v>
      </c>
      <c r="M8" s="21">
        <v>6.2396720800000001</v>
      </c>
      <c r="N8" s="22">
        <f t="shared" ref="N8:N19" si="1">IFERROR(K8/I8,0)</f>
        <v>5.588369507514622E-2</v>
      </c>
      <c r="O8" s="22">
        <f t="shared" ref="O8:O19" si="2">IFERROR(SUM(K8,L8)/I8,0)</f>
        <v>0.24889048527555063</v>
      </c>
      <c r="P8" s="23">
        <f t="shared" ref="P8:P19" si="3">IFERROR(SUM(K8,L8,M8)/I8,0)</f>
        <v>0.3979529615503179</v>
      </c>
      <c r="Q8" s="70">
        <v>14666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5002798</v>
      </c>
      <c r="C9" s="19" t="s">
        <v>1633</v>
      </c>
      <c r="D9" s="68">
        <v>3000285</v>
      </c>
      <c r="E9" s="19" t="s">
        <v>1625</v>
      </c>
      <c r="F9" s="69">
        <v>83</v>
      </c>
      <c r="G9" s="19" t="s">
        <v>1641</v>
      </c>
      <c r="H9" s="20">
        <v>19.030390999999995</v>
      </c>
      <c r="I9" s="21">
        <v>20.022445999999999</v>
      </c>
      <c r="J9" s="21">
        <f t="shared" si="0"/>
        <v>9.5611080991633379</v>
      </c>
      <c r="K9" s="21">
        <v>5.5677355591633386</v>
      </c>
      <c r="L9" s="21">
        <v>2.0184230399999996</v>
      </c>
      <c r="M9" s="21">
        <v>1.9749494999999999</v>
      </c>
      <c r="N9" s="22">
        <f t="shared" si="1"/>
        <v>0.2780746947282734</v>
      </c>
      <c r="O9" s="22">
        <f t="shared" si="2"/>
        <v>0.37888270989285422</v>
      </c>
      <c r="P9" s="23">
        <f t="shared" si="3"/>
        <v>0.47751948484033063</v>
      </c>
      <c r="Q9" s="70">
        <v>5304</v>
      </c>
      <c r="R9" s="21">
        <v>0</v>
      </c>
      <c r="S9" s="23">
        <f t="shared" ref="S9:S18" si="4">IFERROR(R9/Q9,0)</f>
        <v>0</v>
      </c>
    </row>
    <row r="10" spans="1:19" ht="25.5" x14ac:dyDescent="0.25">
      <c r="A10" s="17"/>
      <c r="B10" s="19">
        <v>5002800</v>
      </c>
      <c r="C10" s="19" t="s">
        <v>1634</v>
      </c>
      <c r="D10" s="68">
        <v>3000286</v>
      </c>
      <c r="E10" s="19" t="s">
        <v>1626</v>
      </c>
      <c r="F10" s="69">
        <v>83</v>
      </c>
      <c r="G10" s="19" t="s">
        <v>1641</v>
      </c>
      <c r="H10" s="20">
        <v>16.390160000000005</v>
      </c>
      <c r="I10" s="21">
        <v>18.379470999999999</v>
      </c>
      <c r="J10" s="21">
        <f t="shared" si="0"/>
        <v>6.9357330540033013</v>
      </c>
      <c r="K10" s="21">
        <v>3.4373237740033016</v>
      </c>
      <c r="L10" s="21">
        <v>1.5677161000000002</v>
      </c>
      <c r="M10" s="21">
        <v>1.9306931799999993</v>
      </c>
      <c r="N10" s="22">
        <f t="shared" si="1"/>
        <v>0.18701973381079912</v>
      </c>
      <c r="O10" s="22">
        <f t="shared" si="2"/>
        <v>0.27231686232989527</v>
      </c>
      <c r="P10" s="23">
        <f t="shared" si="3"/>
        <v>0.37736304020955236</v>
      </c>
      <c r="Q10" s="70">
        <v>1192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5002824</v>
      </c>
      <c r="C11" s="19" t="s">
        <v>1627</v>
      </c>
      <c r="D11" s="68">
        <v>3000289</v>
      </c>
      <c r="E11" s="19" t="s">
        <v>1627</v>
      </c>
      <c r="F11" s="69">
        <v>83</v>
      </c>
      <c r="G11" s="19" t="s">
        <v>1641</v>
      </c>
      <c r="H11" s="20">
        <v>19.385239999999996</v>
      </c>
      <c r="I11" s="21">
        <v>26.520918999999999</v>
      </c>
      <c r="J11" s="21">
        <f t="shared" si="0"/>
        <v>13.749972114578918</v>
      </c>
      <c r="K11" s="21">
        <v>8.9085772945789188</v>
      </c>
      <c r="L11" s="21">
        <v>2.6491034999999998</v>
      </c>
      <c r="M11" s="21">
        <v>2.1922913200000003</v>
      </c>
      <c r="N11" s="22">
        <f t="shared" si="1"/>
        <v>0.33590756393392396</v>
      </c>
      <c r="O11" s="22">
        <f t="shared" si="2"/>
        <v>0.43579488307245001</v>
      </c>
      <c r="P11" s="23">
        <f t="shared" si="3"/>
        <v>0.518457603772287</v>
      </c>
      <c r="Q11" s="70">
        <v>68570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5002829</v>
      </c>
      <c r="C12" s="19" t="s">
        <v>1635</v>
      </c>
      <c r="D12" s="68">
        <v>3000001</v>
      </c>
      <c r="E12" s="19" t="s">
        <v>275</v>
      </c>
      <c r="F12" s="69">
        <v>80</v>
      </c>
      <c r="G12" s="19" t="s">
        <v>310</v>
      </c>
      <c r="H12" s="20">
        <v>1.8120889999999996</v>
      </c>
      <c r="I12" s="21">
        <v>2.5267849999999998</v>
      </c>
      <c r="J12" s="21">
        <f t="shared" si="0"/>
        <v>0.23977405098323121</v>
      </c>
      <c r="K12" s="21">
        <v>7.8957440983231209E-2</v>
      </c>
      <c r="L12" s="21">
        <v>8.3324349999999991E-2</v>
      </c>
      <c r="M12" s="21">
        <v>7.7492260000000007E-2</v>
      </c>
      <c r="N12" s="22">
        <f t="shared" si="1"/>
        <v>3.1248183356807648E-2</v>
      </c>
      <c r="O12" s="22">
        <f t="shared" si="2"/>
        <v>6.4224613880180234E-2</v>
      </c>
      <c r="P12" s="23">
        <f t="shared" si="3"/>
        <v>9.4892937461331775E-2</v>
      </c>
      <c r="Q12" s="70">
        <v>15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5005138</v>
      </c>
      <c r="C13" s="19" t="s">
        <v>1636</v>
      </c>
      <c r="D13" s="68">
        <v>3000001</v>
      </c>
      <c r="E13" s="19" t="s">
        <v>275</v>
      </c>
      <c r="F13" s="69">
        <v>60</v>
      </c>
      <c r="G13" s="19" t="s">
        <v>309</v>
      </c>
      <c r="H13" s="20">
        <v>13.066220999999999</v>
      </c>
      <c r="I13" s="21">
        <v>12.498849000000002</v>
      </c>
      <c r="J13" s="21">
        <f t="shared" si="0"/>
        <v>2.0462293868241432</v>
      </c>
      <c r="K13" s="21">
        <v>0.41915434682414343</v>
      </c>
      <c r="L13" s="21">
        <v>0.26721871999999991</v>
      </c>
      <c r="M13" s="21">
        <v>1.3598563199999998</v>
      </c>
      <c r="N13" s="22">
        <f t="shared" si="1"/>
        <v>3.3535435688849702E-2</v>
      </c>
      <c r="O13" s="22">
        <f t="shared" si="2"/>
        <v>5.4914901910099345E-2</v>
      </c>
      <c r="P13" s="23">
        <f t="shared" si="3"/>
        <v>0.16371342567816788</v>
      </c>
      <c r="Q13" s="70">
        <v>61</v>
      </c>
      <c r="R13" s="21">
        <v>0</v>
      </c>
      <c r="S13" s="23">
        <f t="shared" si="4"/>
        <v>0</v>
      </c>
    </row>
    <row r="14" spans="1:19" x14ac:dyDescent="0.25">
      <c r="A14" s="17"/>
      <c r="B14" s="19">
        <v>5005139</v>
      </c>
      <c r="C14" s="19" t="s">
        <v>1637</v>
      </c>
      <c r="D14" s="68">
        <v>3000001</v>
      </c>
      <c r="E14" s="19" t="s">
        <v>275</v>
      </c>
      <c r="F14" s="69">
        <v>86</v>
      </c>
      <c r="G14" s="19" t="s">
        <v>500</v>
      </c>
      <c r="H14" s="20">
        <v>0.72650800000000015</v>
      </c>
      <c r="I14" s="21">
        <v>0.762791</v>
      </c>
      <c r="J14" s="21">
        <f t="shared" si="0"/>
        <v>9.8155719483001808E-2</v>
      </c>
      <c r="K14" s="21">
        <v>6.833141948300181E-2</v>
      </c>
      <c r="L14" s="21">
        <v>6.3499599999999991E-3</v>
      </c>
      <c r="M14" s="21">
        <v>2.347434E-2</v>
      </c>
      <c r="N14" s="22">
        <f t="shared" si="1"/>
        <v>8.9580788817647042E-2</v>
      </c>
      <c r="O14" s="22">
        <f t="shared" si="2"/>
        <v>9.7905428201174122E-2</v>
      </c>
      <c r="P14" s="23">
        <f t="shared" si="3"/>
        <v>0.12867970319917488</v>
      </c>
      <c r="Q14" s="70">
        <v>405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5005141</v>
      </c>
      <c r="C15" s="19" t="s">
        <v>1638</v>
      </c>
      <c r="D15" s="68">
        <v>3000286</v>
      </c>
      <c r="E15" s="19" t="s">
        <v>1626</v>
      </c>
      <c r="F15" s="69">
        <v>83</v>
      </c>
      <c r="G15" s="19" t="s">
        <v>1641</v>
      </c>
      <c r="H15" s="20">
        <v>2.0869909999999998</v>
      </c>
      <c r="I15" s="21">
        <v>2.686331</v>
      </c>
      <c r="J15" s="21">
        <f t="shared" si="0"/>
        <v>1.1452389654746964</v>
      </c>
      <c r="K15" s="21">
        <v>0.70209028547469643</v>
      </c>
      <c r="L15" s="21">
        <v>0.21901316999999998</v>
      </c>
      <c r="M15" s="21">
        <v>0.22413551000000001</v>
      </c>
      <c r="N15" s="22">
        <f t="shared" si="1"/>
        <v>0.26135658095547287</v>
      </c>
      <c r="O15" s="22">
        <f t="shared" si="2"/>
        <v>0.34288531661760835</v>
      </c>
      <c r="P15" s="23">
        <f t="shared" si="3"/>
        <v>0.42632086867727631</v>
      </c>
      <c r="Q15" s="70">
        <v>520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5005142</v>
      </c>
      <c r="C16" s="19" t="s">
        <v>1639</v>
      </c>
      <c r="D16" s="68">
        <v>3000686</v>
      </c>
      <c r="E16" s="19" t="s">
        <v>1631</v>
      </c>
      <c r="F16" s="69">
        <v>6</v>
      </c>
      <c r="G16" s="19" t="s">
        <v>634</v>
      </c>
      <c r="H16" s="20">
        <v>36.330058000000001</v>
      </c>
      <c r="I16" s="21">
        <v>42.347996999999999</v>
      </c>
      <c r="J16" s="21">
        <f t="shared" si="0"/>
        <v>17.750023942340221</v>
      </c>
      <c r="K16" s="21">
        <v>10.365638042340223</v>
      </c>
      <c r="L16" s="21">
        <v>3.1117796000000002</v>
      </c>
      <c r="M16" s="21">
        <v>4.2726062999999996</v>
      </c>
      <c r="N16" s="22">
        <f t="shared" si="1"/>
        <v>0.24477280572066307</v>
      </c>
      <c r="O16" s="22">
        <f t="shared" si="2"/>
        <v>0.31825395761552128</v>
      </c>
      <c r="P16" s="23">
        <f t="shared" si="3"/>
        <v>0.41914671766743111</v>
      </c>
      <c r="Q16" s="70">
        <v>25188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5005143</v>
      </c>
      <c r="C17" s="19" t="s">
        <v>1640</v>
      </c>
      <c r="D17" s="68">
        <v>3000686</v>
      </c>
      <c r="E17" s="19" t="s">
        <v>1631</v>
      </c>
      <c r="F17" s="69">
        <v>6</v>
      </c>
      <c r="G17" s="19" t="s">
        <v>634</v>
      </c>
      <c r="H17" s="20">
        <v>48.218617999999985</v>
      </c>
      <c r="I17" s="21">
        <v>53.462834000000015</v>
      </c>
      <c r="J17" s="21">
        <f t="shared" si="0"/>
        <v>19.687656477604079</v>
      </c>
      <c r="K17" s="21">
        <v>11.724996277604077</v>
      </c>
      <c r="L17" s="21">
        <v>3.9325940000000004</v>
      </c>
      <c r="M17" s="21">
        <v>4.0300662000000003</v>
      </c>
      <c r="N17" s="22">
        <f t="shared" si="1"/>
        <v>0.21931116254712713</v>
      </c>
      <c r="O17" s="22">
        <f t="shared" si="2"/>
        <v>0.29286869225084611</v>
      </c>
      <c r="P17" s="23">
        <f t="shared" si="3"/>
        <v>0.36824939878054491</v>
      </c>
      <c r="Q17" s="70">
        <v>105958</v>
      </c>
      <c r="R17" s="21">
        <v>0</v>
      </c>
      <c r="S17" s="23">
        <f t="shared" si="4"/>
        <v>0</v>
      </c>
    </row>
    <row r="18" spans="1:19" x14ac:dyDescent="0.25">
      <c r="A18" s="17"/>
      <c r="B18" s="19">
        <v>9000000</v>
      </c>
      <c r="C18" s="19" t="s">
        <v>303</v>
      </c>
      <c r="D18" s="68">
        <v>9000000</v>
      </c>
      <c r="E18" s="19" t="s">
        <v>304</v>
      </c>
      <c r="F18" s="69"/>
      <c r="G18" s="19" t="s">
        <v>311</v>
      </c>
      <c r="H18" s="20">
        <v>38.106844000000017</v>
      </c>
      <c r="I18" s="21">
        <v>40.692815000000017</v>
      </c>
      <c r="J18" s="21">
        <f t="shared" si="0"/>
        <v>8.0003779690884738</v>
      </c>
      <c r="K18" s="21">
        <v>4.4347639090884741</v>
      </c>
      <c r="L18" s="21">
        <v>1.4351042399999998</v>
      </c>
      <c r="M18" s="21">
        <v>2.1305098199999999</v>
      </c>
      <c r="N18" s="22">
        <f t="shared" si="1"/>
        <v>0.10898149732547312</v>
      </c>
      <c r="O18" s="22">
        <f t="shared" si="2"/>
        <v>0.14424826960455969</v>
      </c>
      <c r="P18" s="23">
        <f t="shared" si="3"/>
        <v>0.19660419091400952</v>
      </c>
      <c r="Q18" s="70"/>
      <c r="R18" s="21"/>
      <c r="S18" s="23">
        <f t="shared" si="4"/>
        <v>0</v>
      </c>
    </row>
    <row r="19" spans="1:19" ht="15.75" thickBot="1" x14ac:dyDescent="0.3">
      <c r="A19" s="41" t="s">
        <v>293</v>
      </c>
      <c r="B19" s="43"/>
      <c r="C19" s="43"/>
      <c r="D19" s="65"/>
      <c r="E19" s="43"/>
      <c r="F19" s="66"/>
      <c r="G19" s="43"/>
      <c r="H19" s="44">
        <f ca="1">OFFSET(H19,-MATCH("PROYECTOS",$A$8:$A$28,0)-1,0)-(OFFSET(H19,-MATCH("PROYECTOS",$A$8:$A$28,0),0))</f>
        <v>2.6357920000000377</v>
      </c>
      <c r="I19" s="44">
        <f t="shared" ref="I19:J19" ca="1" si="5">OFFSET(I19,-MATCH("PROYECTOS",$A$8:$A$28,0)-1,0)-(OFFSET(I19,-MATCH("PROYECTOS",$A$8:$A$28,0),0))</f>
        <v>8.5405860000000757</v>
      </c>
      <c r="J19" s="44">
        <f t="shared" ca="1" si="5"/>
        <v>1.0514056164648764</v>
      </c>
      <c r="K19" s="45">
        <f ca="1">OFFSET(K19,-MATCH("PROYECTOS",$A$8:$A$28,0)-1,0)-(OFFSET(K19,-MATCH("PROYECTOS",$A$8:$A$28,0),0))</f>
        <v>0.322647586464889</v>
      </c>
      <c r="L19" s="45">
        <f t="shared" ref="L19:M19" ca="1" si="6">OFFSET(L19,-MATCH("PROYECTOS",$A$8:$A$28,0)-1,0)-(OFFSET(L19,-MATCH("PROYECTOS",$A$8:$A$28,0),0))</f>
        <v>9.7079350000001341E-2</v>
      </c>
      <c r="M19" s="45">
        <f t="shared" ca="1" si="6"/>
        <v>0.63167868000000027</v>
      </c>
      <c r="N19" s="46">
        <f t="shared" ca="1" si="1"/>
        <v>3.7778155558047907E-2</v>
      </c>
      <c r="O19" s="46">
        <f t="shared" ca="1" si="2"/>
        <v>4.9144980972603829E-2</v>
      </c>
      <c r="P19" s="47">
        <f t="shared" ca="1" si="3"/>
        <v>0.123106964377489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12" workbookViewId="0">
      <selection activeCell="A34" sqref="A34:L3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106</v>
      </c>
      <c r="B1" s="50" t="s">
        <v>67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1644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121.23649900000004</v>
      </c>
      <c r="E6" s="14">
        <v>128.70206900000005</v>
      </c>
      <c r="F6" s="14">
        <v>44.208336802399693</v>
      </c>
      <c r="G6" s="14">
        <v>27.58752624239969</v>
      </c>
      <c r="H6" s="14">
        <v>8.2243453400000011</v>
      </c>
      <c r="I6" s="14">
        <v>8.3964652200000014</v>
      </c>
      <c r="J6" s="15">
        <v>0.21435184730712975</v>
      </c>
      <c r="K6" s="15">
        <v>0.27825404720105684</v>
      </c>
      <c r="L6" s="16">
        <v>0.34349359840050181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58.558454999999988</v>
      </c>
      <c r="E7" s="38">
        <f ca="1">SUM(E8:OFFSET(E6,MATCH("GOBIERNOS REGIONALES",$A$8:$A$50,0),0))</f>
        <v>63.807372000000008</v>
      </c>
      <c r="F7" s="38">
        <f ca="1">SUM(F8:OFFSET(F6,MATCH("GOBIERNOS REGIONALES",$A$8:$A$50,0),0))</f>
        <v>17.139415478088946</v>
      </c>
      <c r="G7" s="38">
        <f ca="1">SUM(G8:OFFSET(G6,MATCH("GOBIERNOS REGIONALES",$A$8:$A$50,0),0))</f>
        <v>10.493127508088946</v>
      </c>
      <c r="H7" s="38">
        <f ca="1">SUM(H8:OFFSET(H6,MATCH("GOBIERNOS REGIONALES",$A$8:$A$50,0),0))</f>
        <v>3.2932384000000003</v>
      </c>
      <c r="I7" s="38">
        <f ca="1">SUM(I8:OFFSET(I6,MATCH("GOBIERNOS REGIONALES",$A$8:$A$50,0),0))</f>
        <v>3.3530495700000005</v>
      </c>
      <c r="J7" s="39">
        <f ca="1">IFERROR(G7/E7,0)</f>
        <v>0.16445008122398372</v>
      </c>
      <c r="K7" s="39">
        <f ca="1">IFERROR(SUM(G7,H7)/E7,0)</f>
        <v>0.21606227424769892</v>
      </c>
      <c r="L7" s="40">
        <f ca="1">IFERROR(SUM(G7,H7,I7)/E7,0)</f>
        <v>0.26861183811314066</v>
      </c>
      <c r="M7" s="4"/>
    </row>
    <row r="8" spans="1:13" x14ac:dyDescent="0.25">
      <c r="A8" s="17"/>
      <c r="B8" s="18">
        <v>10</v>
      </c>
      <c r="C8" s="19" t="s">
        <v>110</v>
      </c>
      <c r="D8" s="20">
        <v>58.558454999999988</v>
      </c>
      <c r="E8" s="21">
        <v>63.807372000000008</v>
      </c>
      <c r="F8" s="21">
        <f t="shared" ref="F8:F35" si="0">SUM(G8,H8,I8)</f>
        <v>17.139415478088946</v>
      </c>
      <c r="G8" s="21">
        <v>10.493127508088946</v>
      </c>
      <c r="H8" s="21">
        <v>3.2932384000000003</v>
      </c>
      <c r="I8" s="21">
        <v>3.3530495700000005</v>
      </c>
      <c r="J8" s="22">
        <f t="shared" ref="J8:J35" si="1">IFERROR(G8/E8,0)</f>
        <v>0.16445008122398372</v>
      </c>
      <c r="K8" s="22">
        <f t="shared" ref="K8:K35" si="2">IFERROR(SUM(G8,H8)/E8,0)</f>
        <v>0.21606227424769892</v>
      </c>
      <c r="L8" s="23">
        <f t="shared" ref="L8:L35" si="3">IFERROR(SUM(G8,H8,I8)/E8,0)</f>
        <v>0.26861183811314066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62.678044000000007</v>
      </c>
      <c r="E9" s="38">
        <f ca="1">SUM(E10:OFFSET(E8,(MATCH("GOBIERNOS LOCALES",$A$8:$A$50,0)-MATCH("GOBIERNOS REGIONALES",$A$8:$A$50,0)),0))</f>
        <v>64.894696999999979</v>
      </c>
      <c r="F9" s="38">
        <f ca="1">SUM(F10:OFFSET(F8,(MATCH("GOBIERNOS LOCALES",$A$8:$A$50,0)-MATCH("GOBIERNOS REGIONALES",$A$8:$A$50,0)),0))</f>
        <v>27.068921324310743</v>
      </c>
      <c r="G9" s="38">
        <f ca="1">SUM(G10:OFFSET(G8,(MATCH("GOBIERNOS LOCALES",$A$8:$A$50,0)-MATCH("GOBIERNOS REGIONALES",$A$8:$A$50,0)),0))</f>
        <v>17.094398734310744</v>
      </c>
      <c r="H9" s="38">
        <f ca="1">SUM(H10:OFFSET(H8,(MATCH("GOBIERNOS LOCALES",$A$8:$A$50,0)-MATCH("GOBIERNOS REGIONALES",$A$8:$A$50,0)),0))</f>
        <v>4.9311069400000003</v>
      </c>
      <c r="I9" s="38">
        <f ca="1">SUM(I10:OFFSET(I8,(MATCH("GOBIERNOS LOCALES",$A$8:$A$50,0)-MATCH("GOBIERNOS REGIONALES",$A$8:$A$50,0)),0))</f>
        <v>5.0434156500000009</v>
      </c>
      <c r="J9" s="39">
        <f t="shared" ca="1" si="1"/>
        <v>0.26341749826354455</v>
      </c>
      <c r="K9" s="39">
        <f t="shared" ca="1" si="2"/>
        <v>0.33940378324458081</v>
      </c>
      <c r="L9" s="40">
        <f t="shared" ca="1" si="3"/>
        <v>0.41712069823379794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0.42899999999999999</v>
      </c>
      <c r="E10" s="21">
        <v>0.47816399999999998</v>
      </c>
      <c r="F10" s="21">
        <f t="shared" si="0"/>
        <v>0.21290500039533489</v>
      </c>
      <c r="G10" s="21">
        <v>0.14507059039533488</v>
      </c>
      <c r="H10" s="21">
        <v>5.4402409999999998E-2</v>
      </c>
      <c r="I10" s="21">
        <v>1.3431999999999999E-2</v>
      </c>
      <c r="J10" s="22">
        <f t="shared" si="1"/>
        <v>0.30339086672215992</v>
      </c>
      <c r="K10" s="22">
        <f t="shared" si="2"/>
        <v>0.4171644046714828</v>
      </c>
      <c r="L10" s="23">
        <f t="shared" si="3"/>
        <v>0.44525518524049257</v>
      </c>
      <c r="M10" s="4"/>
    </row>
    <row r="11" spans="1:13" x14ac:dyDescent="0.25">
      <c r="A11" s="17"/>
      <c r="B11" s="18">
        <v>441</v>
      </c>
      <c r="C11" s="19" t="s">
        <v>207</v>
      </c>
      <c r="D11" s="20">
        <v>4.4284100000000004</v>
      </c>
      <c r="E11" s="21">
        <v>4.4872809999999994</v>
      </c>
      <c r="F11" s="21">
        <f t="shared" si="0"/>
        <v>1.8349475922324079</v>
      </c>
      <c r="G11" s="21">
        <v>1.144889312232408</v>
      </c>
      <c r="H11" s="21">
        <v>0.32493124000000001</v>
      </c>
      <c r="I11" s="21">
        <v>0.36512703999999996</v>
      </c>
      <c r="J11" s="22">
        <f t="shared" si="1"/>
        <v>0.25514098899364851</v>
      </c>
      <c r="K11" s="22">
        <f t="shared" si="2"/>
        <v>0.32755259860757729</v>
      </c>
      <c r="L11" s="23">
        <f t="shared" si="3"/>
        <v>0.40892192671517746</v>
      </c>
      <c r="M11" s="4"/>
    </row>
    <row r="12" spans="1:13" x14ac:dyDescent="0.25">
      <c r="A12" s="17"/>
      <c r="B12" s="18">
        <v>442</v>
      </c>
      <c r="C12" s="19" t="s">
        <v>208</v>
      </c>
      <c r="D12" s="20">
        <v>0.78934099999999996</v>
      </c>
      <c r="E12" s="21">
        <v>0.92193099999999994</v>
      </c>
      <c r="F12" s="21">
        <f t="shared" si="0"/>
        <v>0.32808041890369799</v>
      </c>
      <c r="G12" s="21">
        <v>0.18997496890369803</v>
      </c>
      <c r="H12" s="21">
        <v>7.2405239999999982E-2</v>
      </c>
      <c r="I12" s="21">
        <v>6.5700209999999995E-2</v>
      </c>
      <c r="J12" s="22">
        <f t="shared" si="1"/>
        <v>0.20606202514472127</v>
      </c>
      <c r="K12" s="22">
        <f t="shared" si="2"/>
        <v>0.28459853167286708</v>
      </c>
      <c r="L12" s="23">
        <f t="shared" si="3"/>
        <v>0.35586222711211363</v>
      </c>
      <c r="M12" s="4"/>
    </row>
    <row r="13" spans="1:13" x14ac:dyDescent="0.25">
      <c r="A13" s="17"/>
      <c r="B13" s="18">
        <v>443</v>
      </c>
      <c r="C13" s="19" t="s">
        <v>209</v>
      </c>
      <c r="D13" s="20">
        <v>5.6794570000000002</v>
      </c>
      <c r="E13" s="21">
        <v>5.786251</v>
      </c>
      <c r="F13" s="21">
        <f t="shared" si="0"/>
        <v>2.3309223219724506</v>
      </c>
      <c r="G13" s="21">
        <v>1.4203647619724507</v>
      </c>
      <c r="H13" s="21">
        <v>0.44415225000000003</v>
      </c>
      <c r="I13" s="21">
        <v>0.46640530999999996</v>
      </c>
      <c r="J13" s="22">
        <f t="shared" si="1"/>
        <v>0.24547237269389985</v>
      </c>
      <c r="K13" s="22">
        <f t="shared" si="2"/>
        <v>0.32223230758092775</v>
      </c>
      <c r="L13" s="23">
        <f t="shared" si="3"/>
        <v>0.40283809360714745</v>
      </c>
      <c r="M13" s="4"/>
    </row>
    <row r="14" spans="1:13" x14ac:dyDescent="0.25">
      <c r="A14" s="17"/>
      <c r="B14" s="18">
        <v>444</v>
      </c>
      <c r="C14" s="19" t="s">
        <v>210</v>
      </c>
      <c r="D14" s="20">
        <v>1.332209</v>
      </c>
      <c r="E14" s="21">
        <v>1.3742129999999999</v>
      </c>
      <c r="F14" s="21">
        <f t="shared" si="0"/>
        <v>0.52469278004854591</v>
      </c>
      <c r="G14" s="21">
        <v>0.29833105004854588</v>
      </c>
      <c r="H14" s="21">
        <v>0.10867318000000001</v>
      </c>
      <c r="I14" s="21">
        <v>0.11768855</v>
      </c>
      <c r="J14" s="22">
        <f t="shared" si="1"/>
        <v>0.21709229213269404</v>
      </c>
      <c r="K14" s="22">
        <f t="shared" si="2"/>
        <v>0.29617259482230623</v>
      </c>
      <c r="L14" s="23">
        <f t="shared" si="3"/>
        <v>0.38181328516652507</v>
      </c>
      <c r="M14" s="4"/>
    </row>
    <row r="15" spans="1:13" x14ac:dyDescent="0.25">
      <c r="A15" s="17"/>
      <c r="B15" s="18">
        <v>445</v>
      </c>
      <c r="C15" s="19" t="s">
        <v>211</v>
      </c>
      <c r="D15" s="20">
        <v>2.7295589999999996</v>
      </c>
      <c r="E15" s="21">
        <v>2.8227339999999996</v>
      </c>
      <c r="F15" s="21">
        <f t="shared" si="0"/>
        <v>1.781785718363242</v>
      </c>
      <c r="G15" s="21">
        <v>1.168628688363242</v>
      </c>
      <c r="H15" s="21">
        <v>0.27957573000000002</v>
      </c>
      <c r="I15" s="21">
        <v>0.33358129999999997</v>
      </c>
      <c r="J15" s="22">
        <f t="shared" si="1"/>
        <v>0.41400595605651902</v>
      </c>
      <c r="K15" s="22">
        <f t="shared" si="2"/>
        <v>0.51305026203788318</v>
      </c>
      <c r="L15" s="23">
        <f t="shared" si="3"/>
        <v>0.63122693047352041</v>
      </c>
      <c r="M15" s="4"/>
    </row>
    <row r="16" spans="1:13" x14ac:dyDescent="0.25">
      <c r="A16" s="17"/>
      <c r="B16" s="18">
        <v>446</v>
      </c>
      <c r="C16" s="19" t="s">
        <v>212</v>
      </c>
      <c r="D16" s="20">
        <v>3.0897139999999994</v>
      </c>
      <c r="E16" s="21">
        <v>3.1139469999999991</v>
      </c>
      <c r="F16" s="21">
        <f t="shared" si="0"/>
        <v>1.2114162990008519</v>
      </c>
      <c r="G16" s="21">
        <v>0.73921870900085196</v>
      </c>
      <c r="H16" s="21">
        <v>0.22607931000000003</v>
      </c>
      <c r="I16" s="21">
        <v>0.24611828000000002</v>
      </c>
      <c r="J16" s="22">
        <f t="shared" si="1"/>
        <v>0.23738962448649645</v>
      </c>
      <c r="K16" s="22">
        <f t="shared" si="2"/>
        <v>0.3099917946583074</v>
      </c>
      <c r="L16" s="23">
        <f t="shared" si="3"/>
        <v>0.38902919638672473</v>
      </c>
      <c r="M16" s="4"/>
    </row>
    <row r="17" spans="1:13" x14ac:dyDescent="0.25">
      <c r="A17" s="17"/>
      <c r="B17" s="18">
        <v>447</v>
      </c>
      <c r="C17" s="19" t="s">
        <v>213</v>
      </c>
      <c r="D17" s="20">
        <v>0.68113800000000002</v>
      </c>
      <c r="E17" s="21">
        <v>0.81149699999999991</v>
      </c>
      <c r="F17" s="21">
        <f t="shared" si="0"/>
        <v>0.25556886824294994</v>
      </c>
      <c r="G17" s="21">
        <v>0.15277537824294996</v>
      </c>
      <c r="H17" s="21">
        <v>5.0571190000000002E-2</v>
      </c>
      <c r="I17" s="21">
        <v>5.2222299999999992E-2</v>
      </c>
      <c r="J17" s="22">
        <f t="shared" si="1"/>
        <v>0.18826363898196785</v>
      </c>
      <c r="K17" s="22">
        <f t="shared" si="2"/>
        <v>0.2505820332582252</v>
      </c>
      <c r="L17" s="23">
        <f t="shared" si="3"/>
        <v>0.31493507461266029</v>
      </c>
      <c r="M17" s="4"/>
    </row>
    <row r="18" spans="1:13" x14ac:dyDescent="0.25">
      <c r="A18" s="17"/>
      <c r="B18" s="18">
        <v>448</v>
      </c>
      <c r="C18" s="19" t="s">
        <v>214</v>
      </c>
      <c r="D18" s="20">
        <v>0.72195900000000002</v>
      </c>
      <c r="E18" s="21">
        <v>0.74362799999999996</v>
      </c>
      <c r="F18" s="21">
        <f t="shared" si="0"/>
        <v>0.32812888568101251</v>
      </c>
      <c r="G18" s="21">
        <v>0.2032297256810125</v>
      </c>
      <c r="H18" s="21">
        <v>4.4103919999999998E-2</v>
      </c>
      <c r="I18" s="21">
        <v>8.079523999999999E-2</v>
      </c>
      <c r="J18" s="22">
        <f t="shared" si="1"/>
        <v>0.27329488088266246</v>
      </c>
      <c r="K18" s="22">
        <f t="shared" si="2"/>
        <v>0.33260399780671585</v>
      </c>
      <c r="L18" s="23">
        <f t="shared" si="3"/>
        <v>0.44125407553375146</v>
      </c>
      <c r="M18" s="4"/>
    </row>
    <row r="19" spans="1:13" x14ac:dyDescent="0.25">
      <c r="A19" s="17"/>
      <c r="B19" s="18">
        <v>449</v>
      </c>
      <c r="C19" s="19" t="s">
        <v>215</v>
      </c>
      <c r="D19" s="20">
        <v>2.8959969999999999</v>
      </c>
      <c r="E19" s="21">
        <v>2.9495089999999999</v>
      </c>
      <c r="F19" s="21">
        <f t="shared" si="0"/>
        <v>1.1737650702701181</v>
      </c>
      <c r="G19" s="21">
        <v>0.73595673027011799</v>
      </c>
      <c r="H19" s="21">
        <v>0.20283288000000002</v>
      </c>
      <c r="I19" s="21">
        <v>0.23497546000000002</v>
      </c>
      <c r="J19" s="22">
        <f t="shared" si="1"/>
        <v>0.24951838772830257</v>
      </c>
      <c r="K19" s="22">
        <f t="shared" si="2"/>
        <v>0.3182867420543955</v>
      </c>
      <c r="L19" s="23">
        <f t="shared" si="3"/>
        <v>0.39795270001553418</v>
      </c>
      <c r="M19" s="4"/>
    </row>
    <row r="20" spans="1:13" x14ac:dyDescent="0.25">
      <c r="A20" s="17"/>
      <c r="B20" s="18">
        <v>450</v>
      </c>
      <c r="C20" s="19" t="s">
        <v>216</v>
      </c>
      <c r="D20" s="20">
        <v>2.8131049999999993</v>
      </c>
      <c r="E20" s="21">
        <v>3.5374249999999994</v>
      </c>
      <c r="F20" s="21">
        <f t="shared" si="0"/>
        <v>1.126330801281834</v>
      </c>
      <c r="G20" s="21">
        <v>0.59727076128183398</v>
      </c>
      <c r="H20" s="21">
        <v>0.27184423000000002</v>
      </c>
      <c r="I20" s="21">
        <v>0.25721581000000004</v>
      </c>
      <c r="J20" s="22">
        <f t="shared" si="1"/>
        <v>0.16884337089318757</v>
      </c>
      <c r="K20" s="22">
        <f t="shared" si="2"/>
        <v>0.24569142562226312</v>
      </c>
      <c r="L20" s="23">
        <f t="shared" si="3"/>
        <v>0.3184041502736692</v>
      </c>
      <c r="M20" s="4"/>
    </row>
    <row r="21" spans="1:13" x14ac:dyDescent="0.25">
      <c r="A21" s="17"/>
      <c r="B21" s="18">
        <v>451</v>
      </c>
      <c r="C21" s="19" t="s">
        <v>217</v>
      </c>
      <c r="D21" s="20">
        <v>4.366803</v>
      </c>
      <c r="E21" s="21">
        <v>4.501024000000001</v>
      </c>
      <c r="F21" s="21">
        <f t="shared" si="0"/>
        <v>1.7583714907413106</v>
      </c>
      <c r="G21" s="21">
        <v>1.0338126507413108</v>
      </c>
      <c r="H21" s="21">
        <v>0.39167493999999997</v>
      </c>
      <c r="I21" s="21">
        <v>0.33288389999999995</v>
      </c>
      <c r="J21" s="22">
        <f t="shared" si="1"/>
        <v>0.22968387876654525</v>
      </c>
      <c r="K21" s="22">
        <f t="shared" si="2"/>
        <v>0.31670295264839965</v>
      </c>
      <c r="L21" s="23">
        <f t="shared" si="3"/>
        <v>0.39066032323784772</v>
      </c>
      <c r="M21" s="4"/>
    </row>
    <row r="22" spans="1:13" x14ac:dyDescent="0.25">
      <c r="A22" s="17"/>
      <c r="B22" s="18">
        <v>452</v>
      </c>
      <c r="C22" s="19" t="s">
        <v>218</v>
      </c>
      <c r="D22" s="20">
        <v>2.576085</v>
      </c>
      <c r="E22" s="21">
        <v>2.635599</v>
      </c>
      <c r="F22" s="21">
        <f t="shared" si="0"/>
        <v>1.2721046686009096</v>
      </c>
      <c r="G22" s="21">
        <v>0.83245895860090968</v>
      </c>
      <c r="H22" s="21">
        <v>0.20983508000000003</v>
      </c>
      <c r="I22" s="21">
        <v>0.22981063000000002</v>
      </c>
      <c r="J22" s="22">
        <f t="shared" si="1"/>
        <v>0.31585190258491891</v>
      </c>
      <c r="K22" s="22">
        <f t="shared" si="2"/>
        <v>0.39546761043728945</v>
      </c>
      <c r="L22" s="23">
        <f t="shared" si="3"/>
        <v>0.48266244925761076</v>
      </c>
      <c r="M22" s="4"/>
    </row>
    <row r="23" spans="1:13" x14ac:dyDescent="0.25">
      <c r="A23" s="17"/>
      <c r="B23" s="18">
        <v>453</v>
      </c>
      <c r="C23" s="19" t="s">
        <v>219</v>
      </c>
      <c r="D23" s="20">
        <v>2.8143959999999999</v>
      </c>
      <c r="E23" s="21">
        <v>2.848363</v>
      </c>
      <c r="F23" s="21">
        <f t="shared" si="0"/>
        <v>1.2370862630095689</v>
      </c>
      <c r="G23" s="21">
        <v>0.62773603300956893</v>
      </c>
      <c r="H23" s="21">
        <v>0.30123921000000009</v>
      </c>
      <c r="I23" s="21">
        <v>0.30811102000000001</v>
      </c>
      <c r="J23" s="22">
        <f t="shared" si="1"/>
        <v>0.22038484315712883</v>
      </c>
      <c r="K23" s="22">
        <f t="shared" si="2"/>
        <v>0.3261435578995967</v>
      </c>
      <c r="L23" s="23">
        <f t="shared" si="3"/>
        <v>0.43431481977878833</v>
      </c>
      <c r="M23" s="4"/>
    </row>
    <row r="24" spans="1:13" x14ac:dyDescent="0.25">
      <c r="A24" s="17"/>
      <c r="B24" s="18">
        <v>454</v>
      </c>
      <c r="C24" s="19" t="s">
        <v>220</v>
      </c>
      <c r="D24" s="20">
        <v>0.29957699999999998</v>
      </c>
      <c r="E24" s="21">
        <v>0.318415</v>
      </c>
      <c r="F24" s="21">
        <f t="shared" si="0"/>
        <v>0.14764285023346943</v>
      </c>
      <c r="G24" s="21">
        <v>0.10550438023346942</v>
      </c>
      <c r="H24" s="21">
        <v>2.0754760000000001E-2</v>
      </c>
      <c r="I24" s="21">
        <v>2.138371E-2</v>
      </c>
      <c r="J24" s="22">
        <f t="shared" si="1"/>
        <v>0.33134236839806358</v>
      </c>
      <c r="K24" s="22">
        <f t="shared" si="2"/>
        <v>0.3965238454013455</v>
      </c>
      <c r="L24" s="23">
        <f t="shared" si="3"/>
        <v>0.46368057482678088</v>
      </c>
      <c r="M24" s="4"/>
    </row>
    <row r="25" spans="1:13" x14ac:dyDescent="0.25">
      <c r="A25" s="17"/>
      <c r="B25" s="18">
        <v>455</v>
      </c>
      <c r="C25" s="19" t="s">
        <v>221</v>
      </c>
      <c r="D25" s="20">
        <v>0.94902100000000011</v>
      </c>
      <c r="E25" s="21">
        <v>0.96485900000000002</v>
      </c>
      <c r="F25" s="21">
        <f t="shared" si="0"/>
        <v>0.40070496008428735</v>
      </c>
      <c r="G25" s="21">
        <v>0.18306513008428738</v>
      </c>
      <c r="H25" s="21">
        <v>7.2893920000000001E-2</v>
      </c>
      <c r="I25" s="21">
        <v>0.14474591000000001</v>
      </c>
      <c r="J25" s="22">
        <f t="shared" si="1"/>
        <v>0.18973252059035298</v>
      </c>
      <c r="K25" s="22">
        <f t="shared" si="2"/>
        <v>0.26528130025660474</v>
      </c>
      <c r="L25" s="23">
        <f t="shared" si="3"/>
        <v>0.41529898159657253</v>
      </c>
      <c r="M25" s="4"/>
    </row>
    <row r="26" spans="1:13" x14ac:dyDescent="0.25">
      <c r="A26" s="17"/>
      <c r="B26" s="18">
        <v>456</v>
      </c>
      <c r="C26" s="19" t="s">
        <v>222</v>
      </c>
      <c r="D26" s="20">
        <v>1.3584219999999998</v>
      </c>
      <c r="E26" s="21">
        <v>1.3724599999999998</v>
      </c>
      <c r="F26" s="21">
        <f t="shared" si="0"/>
        <v>0.59318778220786106</v>
      </c>
      <c r="G26" s="21">
        <v>0.3330015522078611</v>
      </c>
      <c r="H26" s="21">
        <v>0.12037067999999999</v>
      </c>
      <c r="I26" s="21">
        <v>0.13981555000000001</v>
      </c>
      <c r="J26" s="22">
        <f t="shared" si="1"/>
        <v>0.24263115297193444</v>
      </c>
      <c r="K26" s="22">
        <f t="shared" si="2"/>
        <v>0.33033547950968417</v>
      </c>
      <c r="L26" s="23">
        <f t="shared" si="3"/>
        <v>0.43220770165094879</v>
      </c>
      <c r="M26" s="4"/>
    </row>
    <row r="27" spans="1:13" x14ac:dyDescent="0.25">
      <c r="A27" s="17"/>
      <c r="B27" s="18">
        <v>457</v>
      </c>
      <c r="C27" s="19" t="s">
        <v>223</v>
      </c>
      <c r="D27" s="20">
        <v>5.028910999999999</v>
      </c>
      <c r="E27" s="21">
        <v>5.165273</v>
      </c>
      <c r="F27" s="21">
        <f t="shared" si="0"/>
        <v>2.8916435419582727</v>
      </c>
      <c r="G27" s="21">
        <v>2.3652652819582727</v>
      </c>
      <c r="H27" s="21">
        <v>0.25495247999999998</v>
      </c>
      <c r="I27" s="21">
        <v>0.27142578000000001</v>
      </c>
      <c r="J27" s="22">
        <f t="shared" si="1"/>
        <v>0.45791679974287375</v>
      </c>
      <c r="K27" s="22">
        <f t="shared" si="2"/>
        <v>0.50727575521337842</v>
      </c>
      <c r="L27" s="23">
        <f t="shared" si="3"/>
        <v>0.55982395160106202</v>
      </c>
      <c r="M27" s="4"/>
    </row>
    <row r="28" spans="1:13" x14ac:dyDescent="0.25">
      <c r="A28" s="17"/>
      <c r="B28" s="18">
        <v>458</v>
      </c>
      <c r="C28" s="19" t="s">
        <v>224</v>
      </c>
      <c r="D28" s="20">
        <v>2.120886</v>
      </c>
      <c r="E28" s="21">
        <v>2.2139759999999997</v>
      </c>
      <c r="F28" s="21">
        <f t="shared" si="0"/>
        <v>0.92650526462265725</v>
      </c>
      <c r="G28" s="21">
        <v>0.58586890462265728</v>
      </c>
      <c r="H28" s="21">
        <v>0.16319516000000001</v>
      </c>
      <c r="I28" s="21">
        <v>0.17744120000000002</v>
      </c>
      <c r="J28" s="22">
        <f t="shared" si="1"/>
        <v>0.26462296999726165</v>
      </c>
      <c r="K28" s="22">
        <f t="shared" si="2"/>
        <v>0.33833432007513059</v>
      </c>
      <c r="L28" s="23">
        <f t="shared" si="3"/>
        <v>0.41848026564996971</v>
      </c>
      <c r="M28" s="4"/>
    </row>
    <row r="29" spans="1:13" x14ac:dyDescent="0.25">
      <c r="A29" s="17"/>
      <c r="B29" s="18">
        <v>459</v>
      </c>
      <c r="C29" s="19" t="s">
        <v>225</v>
      </c>
      <c r="D29" s="20">
        <v>1.581696</v>
      </c>
      <c r="E29" s="21">
        <v>1.6032550000000003</v>
      </c>
      <c r="F29" s="21">
        <f t="shared" si="0"/>
        <v>0.71135906606867183</v>
      </c>
      <c r="G29" s="21">
        <v>0.45219012606867182</v>
      </c>
      <c r="H29" s="21">
        <v>0.12054035999999999</v>
      </c>
      <c r="I29" s="21">
        <v>0.13862858</v>
      </c>
      <c r="J29" s="22">
        <f t="shared" si="1"/>
        <v>0.28204504340773723</v>
      </c>
      <c r="K29" s="22">
        <f t="shared" si="2"/>
        <v>0.35722981438927165</v>
      </c>
      <c r="L29" s="23">
        <f t="shared" si="3"/>
        <v>0.44369677067507768</v>
      </c>
      <c r="M29" s="4"/>
    </row>
    <row r="30" spans="1:13" x14ac:dyDescent="0.25">
      <c r="A30" s="17"/>
      <c r="B30" s="18">
        <v>460</v>
      </c>
      <c r="C30" s="19" t="s">
        <v>226</v>
      </c>
      <c r="D30" s="20">
        <v>1.085405</v>
      </c>
      <c r="E30" s="21">
        <v>1.0982430000000001</v>
      </c>
      <c r="F30" s="21">
        <f t="shared" si="0"/>
        <v>0.42742857254579353</v>
      </c>
      <c r="G30" s="21">
        <v>0.2557832125457935</v>
      </c>
      <c r="H30" s="21">
        <v>9.3569380000000008E-2</v>
      </c>
      <c r="I30" s="21">
        <v>7.8075980000000003E-2</v>
      </c>
      <c r="J30" s="22">
        <f t="shared" si="1"/>
        <v>0.23290220155811919</v>
      </c>
      <c r="K30" s="22">
        <f t="shared" si="2"/>
        <v>0.31810136057848171</v>
      </c>
      <c r="L30" s="23">
        <f t="shared" si="3"/>
        <v>0.38919307707473982</v>
      </c>
      <c r="M30" s="4"/>
    </row>
    <row r="31" spans="1:13" x14ac:dyDescent="0.25">
      <c r="A31" s="17"/>
      <c r="B31" s="18">
        <v>461</v>
      </c>
      <c r="C31" s="19" t="s">
        <v>227</v>
      </c>
      <c r="D31" s="20">
        <v>2.3795170000000003</v>
      </c>
      <c r="E31" s="21">
        <v>2.4180710000000003</v>
      </c>
      <c r="F31" s="21">
        <f t="shared" si="0"/>
        <v>0.86572299839286682</v>
      </c>
      <c r="G31" s="21">
        <v>0.70460791839286685</v>
      </c>
      <c r="H31" s="21">
        <v>0.11495272000000001</v>
      </c>
      <c r="I31" s="21">
        <v>4.616236E-2</v>
      </c>
      <c r="J31" s="22">
        <f t="shared" si="1"/>
        <v>0.29139256803992386</v>
      </c>
      <c r="K31" s="22">
        <f t="shared" si="2"/>
        <v>0.33893158571144799</v>
      </c>
      <c r="L31" s="23">
        <f t="shared" si="3"/>
        <v>0.35802215832077167</v>
      </c>
      <c r="M31" s="4"/>
    </row>
    <row r="32" spans="1:13" x14ac:dyDescent="0.25">
      <c r="A32" s="17"/>
      <c r="B32" s="18">
        <v>462</v>
      </c>
      <c r="C32" s="19" t="s">
        <v>228</v>
      </c>
      <c r="D32" s="20">
        <v>1.4397830000000003</v>
      </c>
      <c r="E32" s="21">
        <v>1.539819</v>
      </c>
      <c r="F32" s="21">
        <f t="shared" si="0"/>
        <v>0.81032761098482409</v>
      </c>
      <c r="G32" s="21">
        <v>0.532935720984824</v>
      </c>
      <c r="H32" s="21">
        <v>0.13379602000000002</v>
      </c>
      <c r="I32" s="21">
        <v>0.14359587000000004</v>
      </c>
      <c r="J32" s="22">
        <f t="shared" si="1"/>
        <v>0.3461028348038464</v>
      </c>
      <c r="K32" s="22">
        <f t="shared" si="2"/>
        <v>0.43299357975503872</v>
      </c>
      <c r="L32" s="23">
        <f t="shared" si="3"/>
        <v>0.52624861167762194</v>
      </c>
      <c r="M32" s="4"/>
    </row>
    <row r="33" spans="1:13" x14ac:dyDescent="0.25">
      <c r="A33" s="17"/>
      <c r="B33" s="18">
        <v>463</v>
      </c>
      <c r="C33" s="19" t="s">
        <v>229</v>
      </c>
      <c r="D33" s="20">
        <v>5.7187200000000002</v>
      </c>
      <c r="E33" s="21">
        <v>5.7694379999999992</v>
      </c>
      <c r="F33" s="21">
        <f t="shared" si="0"/>
        <v>1.913499964912807</v>
      </c>
      <c r="G33" s="21">
        <v>1.0903050049128069</v>
      </c>
      <c r="H33" s="21">
        <v>0.41384316000000004</v>
      </c>
      <c r="I33" s="21">
        <v>0.40935179999999999</v>
      </c>
      <c r="J33" s="22">
        <f t="shared" si="1"/>
        <v>0.18897941271104865</v>
      </c>
      <c r="K33" s="22">
        <f t="shared" si="2"/>
        <v>0.26070965056090512</v>
      </c>
      <c r="L33" s="23">
        <f t="shared" si="3"/>
        <v>0.33166141397356336</v>
      </c>
      <c r="M33" s="4"/>
    </row>
    <row r="34" spans="1:13" ht="15.75" thickBot="1" x14ac:dyDescent="0.3">
      <c r="A34" s="24"/>
      <c r="B34" s="25">
        <v>464</v>
      </c>
      <c r="C34" s="26" t="s">
        <v>230</v>
      </c>
      <c r="D34" s="27">
        <v>5.3689330000000002</v>
      </c>
      <c r="E34" s="28">
        <v>5.4193220000000011</v>
      </c>
      <c r="F34" s="28">
        <f t="shared" si="0"/>
        <v>2.0047925335549976</v>
      </c>
      <c r="G34" s="28">
        <v>1.1961531835549977</v>
      </c>
      <c r="H34" s="28">
        <v>0.43991748999999997</v>
      </c>
      <c r="I34" s="28">
        <v>0.36872186000000001</v>
      </c>
      <c r="J34" s="29">
        <f t="shared" si="1"/>
        <v>0.22072007966217866</v>
      </c>
      <c r="K34" s="29">
        <f t="shared" si="2"/>
        <v>0.30189582267947862</v>
      </c>
      <c r="L34" s="30">
        <f t="shared" si="3"/>
        <v>0.36993419722153387</v>
      </c>
      <c r="M34" s="4"/>
    </row>
    <row r="35" spans="1:13" x14ac:dyDescent="0.25">
      <c r="A35" t="s">
        <v>232</v>
      </c>
      <c r="D35" s="5"/>
      <c r="E35" s="5"/>
      <c r="F35" s="5">
        <f t="shared" si="0"/>
        <v>0</v>
      </c>
      <c r="G35" s="5"/>
      <c r="H35" s="5"/>
      <c r="I35" s="5"/>
      <c r="J35" s="4">
        <f t="shared" si="1"/>
        <v>0</v>
      </c>
      <c r="K35" s="4">
        <f t="shared" si="2"/>
        <v>0</v>
      </c>
      <c r="L35" s="4">
        <f t="shared" si="3"/>
        <v>0</v>
      </c>
      <c r="M35" s="4"/>
    </row>
    <row r="36" spans="1:13" x14ac:dyDescent="0.25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G8" sqref="G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18</v>
      </c>
      <c r="B1" s="49" t="s">
        <v>17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427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341.32211699999993</v>
      </c>
      <c r="I6" s="14">
        <v>346.24523299999998</v>
      </c>
      <c r="J6" s="14">
        <v>130.74834866897808</v>
      </c>
      <c r="K6" s="14">
        <v>71.976631818978035</v>
      </c>
      <c r="L6" s="14">
        <v>28.149818319999998</v>
      </c>
      <c r="M6" s="14">
        <v>30.621898530000006</v>
      </c>
      <c r="N6" s="15">
        <v>0.20787761089256077</v>
      </c>
      <c r="O6" s="15">
        <v>0.28917784447584882</v>
      </c>
      <c r="P6" s="16">
        <v>0.37761775818868248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340.32211699999993</v>
      </c>
      <c r="I7" s="38">
        <f ca="1">SUM(I8:OFFSET(I6,MATCH("PROYECTOS",$A$8:$A$50,0),0))</f>
        <v>343.29323800000003</v>
      </c>
      <c r="J7" s="38">
        <f ca="1">SUM(J8:OFFSET(J6,MATCH("PROYECTOS",$A$8:$A$50,0),0))</f>
        <v>130.47598004883557</v>
      </c>
      <c r="K7" s="38">
        <f ca="1">SUM(K8:OFFSET(K6,MATCH("PROYECTOS",$A$8:$A$50,0),0))</f>
        <v>71.973631818835543</v>
      </c>
      <c r="L7" s="38">
        <f ca="1">SUM(L8:OFFSET(L6,MATCH("PROYECTOS",$A$8:$A$50,0),0))</f>
        <v>27.890224699999997</v>
      </c>
      <c r="M7" s="38">
        <f ca="1">SUM(M8:OFFSET(M6,MATCH("PROYECTOS",$A$8:$A$50,0),0))</f>
        <v>30.612123530000005</v>
      </c>
      <c r="N7" s="39">
        <f ca="1">IFERROR(K7/I7,0)</f>
        <v>0.20965642154255174</v>
      </c>
      <c r="O7" s="39">
        <f ca="1">IFERROR(SUM(K7,L7)/I7,0)</f>
        <v>0.29089957349767415</v>
      </c>
      <c r="P7" s="40">
        <f ca="1">IFERROR(SUM(K7,L7,M7)/I7,0)</f>
        <v>0.38007151206641454</v>
      </c>
      <c r="Q7" s="64"/>
      <c r="R7" s="38"/>
      <c r="S7" s="40"/>
    </row>
    <row r="8" spans="1:19" ht="76.5" x14ac:dyDescent="0.25">
      <c r="A8" s="17"/>
      <c r="B8" s="19">
        <v>5000098</v>
      </c>
      <c r="C8" s="19" t="s">
        <v>446</v>
      </c>
      <c r="D8" s="68">
        <v>3043987</v>
      </c>
      <c r="E8" s="19" t="s">
        <v>440</v>
      </c>
      <c r="F8" s="69">
        <v>259</v>
      </c>
      <c r="G8" s="19" t="s">
        <v>393</v>
      </c>
      <c r="H8" s="20">
        <v>18.213916999999995</v>
      </c>
      <c r="I8" s="21">
        <v>19.182544999999998</v>
      </c>
      <c r="J8" s="21">
        <f t="shared" ref="J8:J16" si="0">SUM(K8,L8,M8)</f>
        <v>7.2489679409729231</v>
      </c>
      <c r="K8" s="21">
        <v>4.2168564109729232</v>
      </c>
      <c r="L8" s="21">
        <v>1.4667799800000001</v>
      </c>
      <c r="M8" s="21">
        <v>1.5653315499999998</v>
      </c>
      <c r="N8" s="22">
        <f t="shared" ref="N8:N17" si="1">IFERROR(K8/I8,0)</f>
        <v>0.21982778671823389</v>
      </c>
      <c r="O8" s="22">
        <f t="shared" ref="O8:O17" si="2">IFERROR(SUM(K8,L8)/I8,0)</f>
        <v>0.29629209215841401</v>
      </c>
      <c r="P8" s="23">
        <f t="shared" ref="P8:P17" si="3">IFERROR(SUM(K8,L8,M8)/I8,0)</f>
        <v>0.37789396250460633</v>
      </c>
      <c r="Q8" s="70">
        <v>244168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5000104</v>
      </c>
      <c r="C9" s="19" t="s">
        <v>447</v>
      </c>
      <c r="D9" s="68">
        <v>3000680</v>
      </c>
      <c r="E9" s="19" t="s">
        <v>437</v>
      </c>
      <c r="F9" s="69">
        <v>394</v>
      </c>
      <c r="G9" s="19" t="s">
        <v>394</v>
      </c>
      <c r="H9" s="20">
        <v>35.573595000000033</v>
      </c>
      <c r="I9" s="21">
        <v>38.91956799999997</v>
      </c>
      <c r="J9" s="21">
        <f t="shared" si="0"/>
        <v>15.305781881132532</v>
      </c>
      <c r="K9" s="21">
        <v>9.3655674811325333</v>
      </c>
      <c r="L9" s="21">
        <v>2.9031879399999991</v>
      </c>
      <c r="M9" s="21">
        <v>3.0370264599999994</v>
      </c>
      <c r="N9" s="22">
        <f t="shared" si="1"/>
        <v>0.2406390400102216</v>
      </c>
      <c r="O9" s="22">
        <f t="shared" si="2"/>
        <v>0.31523359717488492</v>
      </c>
      <c r="P9" s="23">
        <f t="shared" si="3"/>
        <v>0.39326700340385445</v>
      </c>
      <c r="Q9" s="70">
        <v>435080.5</v>
      </c>
      <c r="R9" s="21">
        <v>0</v>
      </c>
      <c r="S9" s="23">
        <f t="shared" ref="S9:S16" si="4">IFERROR(R9/Q9,0)</f>
        <v>0</v>
      </c>
    </row>
    <row r="10" spans="1:19" ht="38.25" x14ac:dyDescent="0.25">
      <c r="A10" s="17"/>
      <c r="B10" s="19">
        <v>5000105</v>
      </c>
      <c r="C10" s="19" t="s">
        <v>448</v>
      </c>
      <c r="D10" s="68">
        <v>3000681</v>
      </c>
      <c r="E10" s="19" t="s">
        <v>438</v>
      </c>
      <c r="F10" s="69">
        <v>394</v>
      </c>
      <c r="G10" s="19" t="s">
        <v>394</v>
      </c>
      <c r="H10" s="20">
        <v>23.214016000000001</v>
      </c>
      <c r="I10" s="21">
        <v>24.942041</v>
      </c>
      <c r="J10" s="21">
        <f t="shared" si="0"/>
        <v>10.049369698239836</v>
      </c>
      <c r="K10" s="21">
        <v>5.6677932682398335</v>
      </c>
      <c r="L10" s="21">
        <v>2.1396201400000012</v>
      </c>
      <c r="M10" s="21">
        <v>2.2419562900000001</v>
      </c>
      <c r="N10" s="22">
        <f t="shared" si="1"/>
        <v>0.22723855149784389</v>
      </c>
      <c r="O10" s="22">
        <f t="shared" si="2"/>
        <v>0.31302223455730166</v>
      </c>
      <c r="P10" s="23">
        <f t="shared" si="3"/>
        <v>0.40290887575077905</v>
      </c>
      <c r="Q10" s="70">
        <v>111549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5000113</v>
      </c>
      <c r="C11" s="19" t="s">
        <v>449</v>
      </c>
      <c r="D11" s="68">
        <v>3000015</v>
      </c>
      <c r="E11" s="19" t="s">
        <v>434</v>
      </c>
      <c r="F11" s="69">
        <v>438</v>
      </c>
      <c r="G11" s="19" t="s">
        <v>454</v>
      </c>
      <c r="H11" s="20">
        <v>27.209560999999997</v>
      </c>
      <c r="I11" s="21">
        <v>29.359203000000011</v>
      </c>
      <c r="J11" s="21">
        <f t="shared" si="0"/>
        <v>12.119080747427548</v>
      </c>
      <c r="K11" s="21">
        <v>4.6915332074275469</v>
      </c>
      <c r="L11" s="21">
        <v>1.8744516499999995</v>
      </c>
      <c r="M11" s="21">
        <v>5.5530958900000016</v>
      </c>
      <c r="N11" s="22">
        <f t="shared" si="1"/>
        <v>0.15979770320834477</v>
      </c>
      <c r="O11" s="22">
        <f t="shared" si="2"/>
        <v>0.22364315739182511</v>
      </c>
      <c r="P11" s="23">
        <f t="shared" si="3"/>
        <v>0.4127864352253548</v>
      </c>
      <c r="Q11" s="70">
        <v>158393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5000114</v>
      </c>
      <c r="C12" s="19" t="s">
        <v>450</v>
      </c>
      <c r="D12" s="68">
        <v>3000016</v>
      </c>
      <c r="E12" s="19" t="s">
        <v>435</v>
      </c>
      <c r="F12" s="69">
        <v>394</v>
      </c>
      <c r="G12" s="19" t="s">
        <v>394</v>
      </c>
      <c r="H12" s="20">
        <v>83.916714999999996</v>
      </c>
      <c r="I12" s="21">
        <v>64.000158000000056</v>
      </c>
      <c r="J12" s="21">
        <f t="shared" si="0"/>
        <v>28.00185226540831</v>
      </c>
      <c r="K12" s="21">
        <v>16.061886155408306</v>
      </c>
      <c r="L12" s="21">
        <v>6.4359427300000016</v>
      </c>
      <c r="M12" s="21">
        <v>5.5040233800000031</v>
      </c>
      <c r="N12" s="22">
        <f t="shared" si="1"/>
        <v>0.25096635160507402</v>
      </c>
      <c r="O12" s="22">
        <f t="shared" si="2"/>
        <v>0.3515277085004741</v>
      </c>
      <c r="P12" s="23">
        <f t="shared" si="3"/>
        <v>0.43752786150009637</v>
      </c>
      <c r="Q12" s="70">
        <v>40609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5000115</v>
      </c>
      <c r="C13" s="19" t="s">
        <v>451</v>
      </c>
      <c r="D13" s="68">
        <v>3000017</v>
      </c>
      <c r="E13" s="19" t="s">
        <v>436</v>
      </c>
      <c r="F13" s="69">
        <v>394</v>
      </c>
      <c r="G13" s="19" t="s">
        <v>394</v>
      </c>
      <c r="H13" s="20">
        <v>31.237422999999982</v>
      </c>
      <c r="I13" s="21">
        <v>38.533648999999997</v>
      </c>
      <c r="J13" s="21">
        <f t="shared" si="0"/>
        <v>16.674842228689187</v>
      </c>
      <c r="K13" s="21">
        <v>9.1602460586891858</v>
      </c>
      <c r="L13" s="21">
        <v>4.2551637299999996</v>
      </c>
      <c r="M13" s="21">
        <v>3.2594324399999999</v>
      </c>
      <c r="N13" s="22">
        <f t="shared" si="1"/>
        <v>0.23772070116404462</v>
      </c>
      <c r="O13" s="22">
        <f t="shared" si="2"/>
        <v>0.34814792102064318</v>
      </c>
      <c r="P13" s="23">
        <f t="shared" si="3"/>
        <v>0.43273457514208397</v>
      </c>
      <c r="Q13" s="70">
        <v>22869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5004452</v>
      </c>
      <c r="C14" s="19" t="s">
        <v>452</v>
      </c>
      <c r="D14" s="68">
        <v>3000001</v>
      </c>
      <c r="E14" s="19" t="s">
        <v>275</v>
      </c>
      <c r="F14" s="69">
        <v>60</v>
      </c>
      <c r="G14" s="19" t="s">
        <v>309</v>
      </c>
      <c r="H14" s="20">
        <v>25.741965</v>
      </c>
      <c r="I14" s="21">
        <v>27.218950000000007</v>
      </c>
      <c r="J14" s="21">
        <f t="shared" si="0"/>
        <v>7.3301257295515514</v>
      </c>
      <c r="K14" s="21">
        <v>3.9630230295515503</v>
      </c>
      <c r="L14" s="21">
        <v>1.6900895600000001</v>
      </c>
      <c r="M14" s="21">
        <v>1.6770131400000003</v>
      </c>
      <c r="N14" s="22">
        <f t="shared" si="1"/>
        <v>0.14559793928684059</v>
      </c>
      <c r="O14" s="22">
        <f t="shared" si="2"/>
        <v>0.20769032565736553</v>
      </c>
      <c r="P14" s="23">
        <f t="shared" si="3"/>
        <v>0.26930229599420807</v>
      </c>
      <c r="Q14" s="70">
        <v>238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5004453</v>
      </c>
      <c r="C15" s="19" t="s">
        <v>453</v>
      </c>
      <c r="D15" s="68">
        <v>3000001</v>
      </c>
      <c r="E15" s="19" t="s">
        <v>275</v>
      </c>
      <c r="F15" s="69">
        <v>80</v>
      </c>
      <c r="G15" s="19" t="s">
        <v>310</v>
      </c>
      <c r="H15" s="20">
        <v>4.7930209999999995</v>
      </c>
      <c r="I15" s="21">
        <v>4.9421300000000006</v>
      </c>
      <c r="J15" s="21">
        <f t="shared" si="0"/>
        <v>1.1198104580685515</v>
      </c>
      <c r="K15" s="21">
        <v>0.62092403806855145</v>
      </c>
      <c r="L15" s="21">
        <v>0.22576951000000001</v>
      </c>
      <c r="M15" s="21">
        <v>0.27311690999999999</v>
      </c>
      <c r="N15" s="22">
        <f t="shared" si="1"/>
        <v>0.12563895285404297</v>
      </c>
      <c r="O15" s="22">
        <f t="shared" si="2"/>
        <v>0.1713215856459768</v>
      </c>
      <c r="P15" s="23">
        <f t="shared" si="3"/>
        <v>0.22658458156069375</v>
      </c>
      <c r="Q15" s="70">
        <v>22</v>
      </c>
      <c r="R15" s="21">
        <v>0</v>
      </c>
      <c r="S15" s="23">
        <f t="shared" si="4"/>
        <v>0</v>
      </c>
    </row>
    <row r="16" spans="1:19" x14ac:dyDescent="0.25">
      <c r="A16" s="17"/>
      <c r="B16" s="19">
        <v>9000000</v>
      </c>
      <c r="C16" s="19" t="s">
        <v>303</v>
      </c>
      <c r="D16" s="68">
        <v>9000000</v>
      </c>
      <c r="E16" s="19" t="s">
        <v>304</v>
      </c>
      <c r="F16" s="69"/>
      <c r="G16" s="19" t="s">
        <v>311</v>
      </c>
      <c r="H16" s="20">
        <v>90.421903999999913</v>
      </c>
      <c r="I16" s="21">
        <v>96.194994000000023</v>
      </c>
      <c r="J16" s="21">
        <f t="shared" si="0"/>
        <v>32.626149099345106</v>
      </c>
      <c r="K16" s="21">
        <v>18.225802169345108</v>
      </c>
      <c r="L16" s="21">
        <v>6.8992194599999994</v>
      </c>
      <c r="M16" s="21">
        <v>7.501127470000001</v>
      </c>
      <c r="N16" s="22">
        <f t="shared" si="1"/>
        <v>0.18946726239564093</v>
      </c>
      <c r="O16" s="22">
        <f t="shared" si="2"/>
        <v>0.26118845258564183</v>
      </c>
      <c r="P16" s="23">
        <f t="shared" si="3"/>
        <v>0.33916680840320129</v>
      </c>
      <c r="Q16" s="70"/>
      <c r="R16" s="21"/>
      <c r="S16" s="23">
        <f t="shared" si="4"/>
        <v>0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ca="1">OFFSET(H17,-MATCH("PROYECTOS",$A$8:$A$50,0)-1,0)-(OFFSET(H17,-MATCH("PROYECTOS",$A$8:$A$50,0),0))</f>
        <v>1</v>
      </c>
      <c r="I17" s="45">
        <f t="shared" ref="I17:M17" ca="1" si="5">OFFSET(I17,-MATCH("PROYECTOS",$A$8:$A$50,0)-1,0)-(OFFSET(I17,-MATCH("PROYECTOS",$A$8:$A$50,0),0))</f>
        <v>2.951994999999954</v>
      </c>
      <c r="J17" s="45">
        <f t="shared" ca="1" si="5"/>
        <v>0.27236862014251528</v>
      </c>
      <c r="K17" s="45">
        <f t="shared" ca="1" si="5"/>
        <v>3.0000001424923539E-3</v>
      </c>
      <c r="L17" s="45">
        <f t="shared" ca="1" si="5"/>
        <v>0.25959362000000041</v>
      </c>
      <c r="M17" s="45">
        <f t="shared" ca="1" si="5"/>
        <v>9.7750000000011994E-3</v>
      </c>
      <c r="N17" s="46">
        <f t="shared" ca="1" si="1"/>
        <v>1.0162619321822703E-3</v>
      </c>
      <c r="O17" s="46">
        <f t="shared" ca="1" si="2"/>
        <v>8.8954629036464103E-2</v>
      </c>
      <c r="P17" s="47">
        <f t="shared" ca="1" si="3"/>
        <v>9.2265949008212486E-2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106</v>
      </c>
      <c r="B1" s="51" t="s">
        <v>67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1645</v>
      </c>
      <c r="N2" s="72" t="s">
        <v>1665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121.23649900000004</v>
      </c>
      <c r="E6" s="14">
        <f ca="1">SUM(E7:OFFSET(E7,50,0))</f>
        <v>128.70206900000005</v>
      </c>
      <c r="F6" s="14">
        <f ca="1">SUM(F7:OFFSET(F7,50,0))</f>
        <v>44.208336802399693</v>
      </c>
      <c r="G6" s="14">
        <f ca="1">SUM(G7:OFFSET(G7,50,0))</f>
        <v>27.58752624239969</v>
      </c>
      <c r="H6" s="14">
        <f ca="1">SUM(H7:OFFSET(H7,50,0))</f>
        <v>8.2243453400000011</v>
      </c>
      <c r="I6" s="14">
        <f ca="1">SUM(I7:OFFSET(I7,50,0))</f>
        <v>8.3964652200000014</v>
      </c>
      <c r="J6" s="15">
        <f ca="1">IFERROR(G6/E6,0)</f>
        <v>0.21435184730712975</v>
      </c>
      <c r="K6" s="15">
        <f ca="1">IFERROR(SUM(G6,H6)/E6,0)</f>
        <v>0.27825404720105684</v>
      </c>
      <c r="L6" s="16">
        <f ca="1">IFERROR(SUM(G6,H6,I6)/E6,0)</f>
        <v>0.34349359840050181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0.42899999999999999</v>
      </c>
      <c r="E7" s="21">
        <v>0.47816399999999998</v>
      </c>
      <c r="F7" s="21">
        <f t="shared" ref="F7:F31" si="0">SUM(G7,H7,I7)</f>
        <v>0.21290500039533489</v>
      </c>
      <c r="G7" s="21">
        <v>0.14507059039533488</v>
      </c>
      <c r="H7" s="21">
        <v>5.4402409999999998E-2</v>
      </c>
      <c r="I7" s="21">
        <v>1.3431999999999999E-2</v>
      </c>
      <c r="J7" s="22">
        <f t="shared" ref="J7:J31" si="1">IFERROR(G7/E7,0)</f>
        <v>0.30339086672215992</v>
      </c>
      <c r="K7" s="22">
        <f t="shared" ref="K7:K31" si="2">IFERROR(SUM(G7,H7)/E7,0)</f>
        <v>0.4171644046714828</v>
      </c>
      <c r="L7" s="23">
        <f t="shared" ref="L7:L31" si="3">IFERROR(SUM(G7,H7,I7)/E7,0)</f>
        <v>0.44525518524049257</v>
      </c>
      <c r="M7" s="4"/>
      <c r="N7" t="s">
        <v>254</v>
      </c>
      <c r="O7" s="5">
        <v>1.781785718363242</v>
      </c>
      <c r="P7" s="71">
        <v>0.6312269304735203</v>
      </c>
    </row>
    <row r="8" spans="1:16" x14ac:dyDescent="0.25">
      <c r="A8" s="17"/>
      <c r="B8" s="55">
        <v>2</v>
      </c>
      <c r="C8" s="19" t="s">
        <v>250</v>
      </c>
      <c r="D8" s="20">
        <v>4.4284100000000004</v>
      </c>
      <c r="E8" s="21">
        <v>4.4872809999999994</v>
      </c>
      <c r="F8" s="21">
        <f t="shared" si="0"/>
        <v>1.8349475922324079</v>
      </c>
      <c r="G8" s="21">
        <v>1.144889312232408</v>
      </c>
      <c r="H8" s="21">
        <v>0.32493124000000001</v>
      </c>
      <c r="I8" s="21">
        <v>0.36512703999999996</v>
      </c>
      <c r="J8" s="22">
        <f t="shared" si="1"/>
        <v>0.25514098899364851</v>
      </c>
      <c r="K8" s="22">
        <f t="shared" si="2"/>
        <v>0.32755259860757729</v>
      </c>
      <c r="L8" s="23">
        <f t="shared" si="3"/>
        <v>0.40892192671517746</v>
      </c>
      <c r="M8" s="4"/>
      <c r="N8" t="s">
        <v>268</v>
      </c>
      <c r="O8" s="5">
        <v>2.8916435419582727</v>
      </c>
      <c r="P8" s="71">
        <v>0.55982395160106202</v>
      </c>
    </row>
    <row r="9" spans="1:16" x14ac:dyDescent="0.25">
      <c r="A9" s="17"/>
      <c r="B9" s="55">
        <v>3</v>
      </c>
      <c r="C9" s="19" t="s">
        <v>251</v>
      </c>
      <c r="D9" s="20">
        <v>0.78934099999999996</v>
      </c>
      <c r="E9" s="21">
        <v>0.92193099999999994</v>
      </c>
      <c r="F9" s="21">
        <f t="shared" si="0"/>
        <v>0.32808041890369799</v>
      </c>
      <c r="G9" s="21">
        <v>0.18997496890369803</v>
      </c>
      <c r="H9" s="21">
        <v>7.2405239999999982E-2</v>
      </c>
      <c r="I9" s="21">
        <v>6.5700209999999981E-2</v>
      </c>
      <c r="J9" s="22">
        <f t="shared" si="1"/>
        <v>0.20606202514472127</v>
      </c>
      <c r="K9" s="22">
        <f t="shared" si="2"/>
        <v>0.28459853167286708</v>
      </c>
      <c r="L9" s="23">
        <f t="shared" si="3"/>
        <v>0.35586222711211363</v>
      </c>
      <c r="M9" s="4"/>
      <c r="N9" t="s">
        <v>273</v>
      </c>
      <c r="O9" s="5">
        <v>0.81032761098482409</v>
      </c>
      <c r="P9" s="71">
        <v>0.52624861167762194</v>
      </c>
    </row>
    <row r="10" spans="1:16" x14ac:dyDescent="0.25">
      <c r="A10" s="17"/>
      <c r="B10" s="55">
        <v>4</v>
      </c>
      <c r="C10" s="19" t="s">
        <v>252</v>
      </c>
      <c r="D10" s="20">
        <v>5.6794570000000002</v>
      </c>
      <c r="E10" s="21">
        <v>5.786251</v>
      </c>
      <c r="F10" s="21">
        <f t="shared" si="0"/>
        <v>2.3309223219724506</v>
      </c>
      <c r="G10" s="21">
        <v>1.4203647619724507</v>
      </c>
      <c r="H10" s="21">
        <v>0.44415225000000003</v>
      </c>
      <c r="I10" s="21">
        <v>0.46640531000000002</v>
      </c>
      <c r="J10" s="22">
        <f t="shared" si="1"/>
        <v>0.24547237269389985</v>
      </c>
      <c r="K10" s="22">
        <f t="shared" si="2"/>
        <v>0.32223230758092775</v>
      </c>
      <c r="L10" s="23">
        <f t="shared" si="3"/>
        <v>0.40283809360714745</v>
      </c>
      <c r="M10" s="4"/>
      <c r="N10" t="s">
        <v>262</v>
      </c>
      <c r="O10" s="5">
        <v>1.2721046686009096</v>
      </c>
      <c r="P10" s="71">
        <v>0.48266244925761076</v>
      </c>
    </row>
    <row r="11" spans="1:16" x14ac:dyDescent="0.25">
      <c r="A11" s="17"/>
      <c r="B11" s="55">
        <v>5</v>
      </c>
      <c r="C11" s="19" t="s">
        <v>253</v>
      </c>
      <c r="D11" s="20">
        <v>1.332209</v>
      </c>
      <c r="E11" s="21">
        <v>1.3742129999999997</v>
      </c>
      <c r="F11" s="21">
        <f t="shared" si="0"/>
        <v>0.52469278004854591</v>
      </c>
      <c r="G11" s="21">
        <v>0.29833105004854588</v>
      </c>
      <c r="H11" s="21">
        <v>0.10867318000000001</v>
      </c>
      <c r="I11" s="21">
        <v>0.11768855</v>
      </c>
      <c r="J11" s="22">
        <f t="shared" si="1"/>
        <v>0.2170922921326941</v>
      </c>
      <c r="K11" s="22">
        <f t="shared" si="2"/>
        <v>0.29617259482230629</v>
      </c>
      <c r="L11" s="23">
        <f t="shared" si="3"/>
        <v>0.38181328516652513</v>
      </c>
      <c r="M11" s="4"/>
      <c r="N11" t="s">
        <v>265</v>
      </c>
      <c r="O11" s="5">
        <v>0.14764285023346943</v>
      </c>
      <c r="P11" s="71">
        <v>0.46368057482678088</v>
      </c>
    </row>
    <row r="12" spans="1:16" x14ac:dyDescent="0.25">
      <c r="A12" s="17"/>
      <c r="B12" s="55">
        <v>6</v>
      </c>
      <c r="C12" s="19" t="s">
        <v>254</v>
      </c>
      <c r="D12" s="20">
        <v>2.7295590000000001</v>
      </c>
      <c r="E12" s="21">
        <v>2.8227340000000001</v>
      </c>
      <c r="F12" s="21">
        <f t="shared" si="0"/>
        <v>1.781785718363242</v>
      </c>
      <c r="G12" s="21">
        <v>1.168628688363242</v>
      </c>
      <c r="H12" s="21">
        <v>0.27957572999999997</v>
      </c>
      <c r="I12" s="21">
        <v>0.33358129999999997</v>
      </c>
      <c r="J12" s="22">
        <f t="shared" si="1"/>
        <v>0.41400595605651896</v>
      </c>
      <c r="K12" s="22">
        <f t="shared" si="2"/>
        <v>0.51305026203788306</v>
      </c>
      <c r="L12" s="23">
        <f t="shared" si="3"/>
        <v>0.6312269304735203</v>
      </c>
      <c r="M12" s="4"/>
      <c r="N12" t="s">
        <v>249</v>
      </c>
      <c r="O12" s="5">
        <v>0.21290500039533489</v>
      </c>
      <c r="P12" s="71">
        <v>0.44525518524049257</v>
      </c>
    </row>
    <row r="13" spans="1:16" x14ac:dyDescent="0.25">
      <c r="A13" s="17"/>
      <c r="B13" s="55">
        <v>7</v>
      </c>
      <c r="C13" s="19" t="s">
        <v>255</v>
      </c>
      <c r="D13" s="20">
        <v>5.3689330000000002</v>
      </c>
      <c r="E13" s="21">
        <v>5.4193220000000011</v>
      </c>
      <c r="F13" s="21">
        <f t="shared" si="0"/>
        <v>2.0047925335549976</v>
      </c>
      <c r="G13" s="21">
        <v>1.1961531835549977</v>
      </c>
      <c r="H13" s="21">
        <v>0.43991748999999997</v>
      </c>
      <c r="I13" s="21">
        <v>0.36872186000000001</v>
      </c>
      <c r="J13" s="22">
        <f t="shared" si="1"/>
        <v>0.22072007966217866</v>
      </c>
      <c r="K13" s="22">
        <f t="shared" si="2"/>
        <v>0.30189582267947862</v>
      </c>
      <c r="L13" s="23">
        <f t="shared" si="3"/>
        <v>0.36993419722153387</v>
      </c>
      <c r="M13" s="4"/>
      <c r="N13" t="s">
        <v>270</v>
      </c>
      <c r="O13" s="5">
        <v>0.71135906606867183</v>
      </c>
      <c r="P13" s="71">
        <v>0.44369677067507779</v>
      </c>
    </row>
    <row r="14" spans="1:16" x14ac:dyDescent="0.25">
      <c r="A14" s="17"/>
      <c r="B14" s="55">
        <v>8</v>
      </c>
      <c r="C14" s="19" t="s">
        <v>256</v>
      </c>
      <c r="D14" s="20">
        <v>3.0897139999999998</v>
      </c>
      <c r="E14" s="21">
        <v>3.1139470000000005</v>
      </c>
      <c r="F14" s="21">
        <f t="shared" si="0"/>
        <v>1.2114162990008519</v>
      </c>
      <c r="G14" s="21">
        <v>0.73921870900085196</v>
      </c>
      <c r="H14" s="21">
        <v>0.22607931000000001</v>
      </c>
      <c r="I14" s="21">
        <v>0.24611827999999999</v>
      </c>
      <c r="J14" s="22">
        <f t="shared" si="1"/>
        <v>0.23738962448649634</v>
      </c>
      <c r="K14" s="22">
        <f t="shared" si="2"/>
        <v>0.30999179465830723</v>
      </c>
      <c r="L14" s="23">
        <f t="shared" si="3"/>
        <v>0.38902919638672456</v>
      </c>
      <c r="M14" s="4"/>
      <c r="N14" t="s">
        <v>258</v>
      </c>
      <c r="O14" s="5">
        <v>0.32812888568101251</v>
      </c>
      <c r="P14" s="71">
        <v>0.44125407553375146</v>
      </c>
    </row>
    <row r="15" spans="1:16" x14ac:dyDescent="0.25">
      <c r="A15" s="17"/>
      <c r="B15" s="55">
        <v>9</v>
      </c>
      <c r="C15" s="19" t="s">
        <v>257</v>
      </c>
      <c r="D15" s="20">
        <v>0.68113800000000002</v>
      </c>
      <c r="E15" s="21">
        <v>0.81149699999999991</v>
      </c>
      <c r="F15" s="21">
        <f t="shared" si="0"/>
        <v>0.25556886824294994</v>
      </c>
      <c r="G15" s="21">
        <v>0.15277537824294996</v>
      </c>
      <c r="H15" s="21">
        <v>5.0571190000000002E-2</v>
      </c>
      <c r="I15" s="21">
        <v>5.2222299999999999E-2</v>
      </c>
      <c r="J15" s="22">
        <f t="shared" si="1"/>
        <v>0.18826363898196785</v>
      </c>
      <c r="K15" s="22">
        <f t="shared" si="2"/>
        <v>0.2505820332582252</v>
      </c>
      <c r="L15" s="23">
        <f t="shared" si="3"/>
        <v>0.31493507461266029</v>
      </c>
      <c r="M15" s="4"/>
      <c r="N15" t="s">
        <v>264</v>
      </c>
      <c r="O15" s="5">
        <v>1.2370862630095689</v>
      </c>
      <c r="P15" s="71">
        <v>0.43431481977878827</v>
      </c>
    </row>
    <row r="16" spans="1:16" x14ac:dyDescent="0.25">
      <c r="A16" s="17"/>
      <c r="B16" s="55">
        <v>10</v>
      </c>
      <c r="C16" s="19" t="s">
        <v>258</v>
      </c>
      <c r="D16" s="20">
        <v>0.72195900000000002</v>
      </c>
      <c r="E16" s="21">
        <v>0.74362799999999996</v>
      </c>
      <c r="F16" s="21">
        <f t="shared" si="0"/>
        <v>0.32812888568101251</v>
      </c>
      <c r="G16" s="21">
        <v>0.2032297256810125</v>
      </c>
      <c r="H16" s="21">
        <v>4.4103920000000005E-2</v>
      </c>
      <c r="I16" s="21">
        <v>8.079523999999999E-2</v>
      </c>
      <c r="J16" s="22">
        <f t="shared" si="1"/>
        <v>0.27329488088266246</v>
      </c>
      <c r="K16" s="22">
        <f t="shared" si="2"/>
        <v>0.3326039978067159</v>
      </c>
      <c r="L16" s="23">
        <f t="shared" si="3"/>
        <v>0.44125407553375146</v>
      </c>
      <c r="M16" s="4"/>
      <c r="N16" t="s">
        <v>267</v>
      </c>
      <c r="O16" s="5">
        <v>0.59318778220786106</v>
      </c>
      <c r="P16" s="71">
        <v>0.43220770165094868</v>
      </c>
    </row>
    <row r="17" spans="1:16" x14ac:dyDescent="0.25">
      <c r="A17" s="17"/>
      <c r="B17" s="55">
        <v>11</v>
      </c>
      <c r="C17" s="19" t="s">
        <v>259</v>
      </c>
      <c r="D17" s="20">
        <v>2.8959970000000004</v>
      </c>
      <c r="E17" s="21">
        <v>2.9495089999999999</v>
      </c>
      <c r="F17" s="21">
        <f t="shared" si="0"/>
        <v>1.1737650702701179</v>
      </c>
      <c r="G17" s="21">
        <v>0.73595673027011799</v>
      </c>
      <c r="H17" s="21">
        <v>0.20283288000000002</v>
      </c>
      <c r="I17" s="21">
        <v>0.23497546</v>
      </c>
      <c r="J17" s="22">
        <f t="shared" si="1"/>
        <v>0.24951838772830257</v>
      </c>
      <c r="K17" s="22">
        <f t="shared" si="2"/>
        <v>0.3182867420543955</v>
      </c>
      <c r="L17" s="23">
        <f t="shared" si="3"/>
        <v>0.39795270001553407</v>
      </c>
      <c r="M17" s="4"/>
      <c r="N17" t="s">
        <v>269</v>
      </c>
      <c r="O17" s="5">
        <v>0.92650526462265725</v>
      </c>
      <c r="P17" s="71">
        <v>0.41848026564996965</v>
      </c>
    </row>
    <row r="18" spans="1:16" x14ac:dyDescent="0.25">
      <c r="A18" s="17"/>
      <c r="B18" s="55">
        <v>12</v>
      </c>
      <c r="C18" s="19" t="s">
        <v>260</v>
      </c>
      <c r="D18" s="20">
        <v>2.8131049999999993</v>
      </c>
      <c r="E18" s="21">
        <v>3.5374250000000003</v>
      </c>
      <c r="F18" s="21">
        <f t="shared" si="0"/>
        <v>1.126330801281834</v>
      </c>
      <c r="G18" s="21">
        <v>0.59727076128183398</v>
      </c>
      <c r="H18" s="21">
        <v>0.27184422999999996</v>
      </c>
      <c r="I18" s="21">
        <v>0.25721581000000004</v>
      </c>
      <c r="J18" s="22">
        <f t="shared" si="1"/>
        <v>0.16884337089318754</v>
      </c>
      <c r="K18" s="22">
        <f t="shared" si="2"/>
        <v>0.24569142562226304</v>
      </c>
      <c r="L18" s="23">
        <f t="shared" si="3"/>
        <v>0.31840415027366914</v>
      </c>
      <c r="M18" s="4"/>
      <c r="N18" t="s">
        <v>266</v>
      </c>
      <c r="O18" s="5">
        <v>0.40070496008428735</v>
      </c>
      <c r="P18" s="71">
        <v>0.41529898159657253</v>
      </c>
    </row>
    <row r="19" spans="1:16" x14ac:dyDescent="0.25">
      <c r="A19" s="17"/>
      <c r="B19" s="55">
        <v>13</v>
      </c>
      <c r="C19" s="19" t="s">
        <v>261</v>
      </c>
      <c r="D19" s="20">
        <v>4.366803</v>
      </c>
      <c r="E19" s="21">
        <v>4.5010240000000001</v>
      </c>
      <c r="F19" s="21">
        <f t="shared" si="0"/>
        <v>1.758371490741311</v>
      </c>
      <c r="G19" s="21">
        <v>1.0338126507413108</v>
      </c>
      <c r="H19" s="21">
        <v>0.39167494000000003</v>
      </c>
      <c r="I19" s="21">
        <v>0.33288390000000001</v>
      </c>
      <c r="J19" s="22">
        <f t="shared" si="1"/>
        <v>0.22968387876654528</v>
      </c>
      <c r="K19" s="22">
        <f t="shared" si="2"/>
        <v>0.31670295264839976</v>
      </c>
      <c r="L19" s="23">
        <f t="shared" si="3"/>
        <v>0.39066032323784788</v>
      </c>
      <c r="M19" s="4"/>
      <c r="N19" t="s">
        <v>250</v>
      </c>
      <c r="O19" s="5">
        <v>1.8349475922324079</v>
      </c>
      <c r="P19" s="71">
        <v>0.40892192671517746</v>
      </c>
    </row>
    <row r="20" spans="1:16" x14ac:dyDescent="0.25">
      <c r="A20" s="17"/>
      <c r="B20" s="55">
        <v>14</v>
      </c>
      <c r="C20" s="19" t="s">
        <v>262</v>
      </c>
      <c r="D20" s="20">
        <v>2.576085</v>
      </c>
      <c r="E20" s="21">
        <v>2.635599</v>
      </c>
      <c r="F20" s="21">
        <f t="shared" si="0"/>
        <v>1.2721046686009096</v>
      </c>
      <c r="G20" s="21">
        <v>0.83245895860090968</v>
      </c>
      <c r="H20" s="21">
        <v>0.20983507999999998</v>
      </c>
      <c r="I20" s="21">
        <v>0.22981062999999999</v>
      </c>
      <c r="J20" s="22">
        <f t="shared" si="1"/>
        <v>0.31585190258491891</v>
      </c>
      <c r="K20" s="22">
        <f t="shared" si="2"/>
        <v>0.39546761043728945</v>
      </c>
      <c r="L20" s="23">
        <f t="shared" si="3"/>
        <v>0.48266244925761076</v>
      </c>
      <c r="M20" s="4"/>
      <c r="N20" t="s">
        <v>252</v>
      </c>
      <c r="O20" s="5">
        <v>2.3309223219724506</v>
      </c>
      <c r="P20" s="71">
        <v>0.40283809360714745</v>
      </c>
    </row>
    <row r="21" spans="1:16" x14ac:dyDescent="0.25">
      <c r="A21" s="17"/>
      <c r="B21" s="55">
        <v>15</v>
      </c>
      <c r="C21" s="19" t="s">
        <v>263</v>
      </c>
      <c r="D21" s="20">
        <v>64.277175000000028</v>
      </c>
      <c r="E21" s="21">
        <v>69.576810000000023</v>
      </c>
      <c r="F21" s="21">
        <f t="shared" si="0"/>
        <v>19.052915443001751</v>
      </c>
      <c r="G21" s="21">
        <v>11.583432513001753</v>
      </c>
      <c r="H21" s="21">
        <v>3.7070815599999998</v>
      </c>
      <c r="I21" s="21">
        <v>3.7624013700000005</v>
      </c>
      <c r="J21" s="22">
        <f t="shared" si="1"/>
        <v>0.1664840988398541</v>
      </c>
      <c r="K21" s="22">
        <f t="shared" si="2"/>
        <v>0.21976451741610095</v>
      </c>
      <c r="L21" s="23">
        <f t="shared" si="3"/>
        <v>0.27384002576435662</v>
      </c>
      <c r="M21" s="4"/>
      <c r="N21" t="s">
        <v>259</v>
      </c>
      <c r="O21" s="5">
        <v>1.1737650702701179</v>
      </c>
      <c r="P21" s="71">
        <v>0.39795270001553407</v>
      </c>
    </row>
    <row r="22" spans="1:16" x14ac:dyDescent="0.25">
      <c r="A22" s="17"/>
      <c r="B22" s="55">
        <v>16</v>
      </c>
      <c r="C22" s="19" t="s">
        <v>264</v>
      </c>
      <c r="D22" s="20">
        <v>2.8143960000000003</v>
      </c>
      <c r="E22" s="21">
        <v>2.8483630000000004</v>
      </c>
      <c r="F22" s="21">
        <f t="shared" si="0"/>
        <v>1.2370862630095689</v>
      </c>
      <c r="G22" s="21">
        <v>0.62773603300956893</v>
      </c>
      <c r="H22" s="21">
        <v>0.30123920999999998</v>
      </c>
      <c r="I22" s="21">
        <v>0.30811102000000001</v>
      </c>
      <c r="J22" s="22">
        <f t="shared" si="1"/>
        <v>0.22038484315712878</v>
      </c>
      <c r="K22" s="22">
        <f t="shared" si="2"/>
        <v>0.32614355789959665</v>
      </c>
      <c r="L22" s="23">
        <f t="shared" si="3"/>
        <v>0.43431481977878827</v>
      </c>
      <c r="M22" s="4"/>
      <c r="N22" t="s">
        <v>261</v>
      </c>
      <c r="O22" s="5">
        <v>1.758371490741311</v>
      </c>
      <c r="P22" s="71">
        <v>0.39066032323784788</v>
      </c>
    </row>
    <row r="23" spans="1:16" x14ac:dyDescent="0.25">
      <c r="A23" s="17"/>
      <c r="B23" s="55">
        <v>17</v>
      </c>
      <c r="C23" s="19" t="s">
        <v>265</v>
      </c>
      <c r="D23" s="20">
        <v>0.29957699999999998</v>
      </c>
      <c r="E23" s="21">
        <v>0.318415</v>
      </c>
      <c r="F23" s="21">
        <f t="shared" si="0"/>
        <v>0.14764285023346943</v>
      </c>
      <c r="G23" s="21">
        <v>0.10550438023346942</v>
      </c>
      <c r="H23" s="21">
        <v>2.0754760000000001E-2</v>
      </c>
      <c r="I23" s="21">
        <v>2.138371E-2</v>
      </c>
      <c r="J23" s="22">
        <f t="shared" si="1"/>
        <v>0.33134236839806358</v>
      </c>
      <c r="K23" s="22">
        <f t="shared" si="2"/>
        <v>0.3965238454013455</v>
      </c>
      <c r="L23" s="23">
        <f t="shared" si="3"/>
        <v>0.46368057482678088</v>
      </c>
      <c r="M23" s="4"/>
      <c r="N23" t="s">
        <v>271</v>
      </c>
      <c r="O23" s="5">
        <v>0.42742857254579353</v>
      </c>
      <c r="P23" s="71">
        <v>0.38919307707473993</v>
      </c>
    </row>
    <row r="24" spans="1:16" x14ac:dyDescent="0.25">
      <c r="A24" s="17"/>
      <c r="B24" s="55">
        <v>18</v>
      </c>
      <c r="C24" s="19" t="s">
        <v>266</v>
      </c>
      <c r="D24" s="20">
        <v>0.94902100000000011</v>
      </c>
      <c r="E24" s="21">
        <v>0.96485900000000002</v>
      </c>
      <c r="F24" s="21">
        <f t="shared" si="0"/>
        <v>0.40070496008428735</v>
      </c>
      <c r="G24" s="21">
        <v>0.18306513008428738</v>
      </c>
      <c r="H24" s="21">
        <v>7.2893920000000001E-2</v>
      </c>
      <c r="I24" s="21">
        <v>0.14474590999999998</v>
      </c>
      <c r="J24" s="22">
        <f t="shared" si="1"/>
        <v>0.18973252059035298</v>
      </c>
      <c r="K24" s="22">
        <f t="shared" si="2"/>
        <v>0.26528130025660474</v>
      </c>
      <c r="L24" s="23">
        <f t="shared" si="3"/>
        <v>0.41529898159657253</v>
      </c>
      <c r="M24" s="4"/>
      <c r="N24" t="s">
        <v>256</v>
      </c>
      <c r="O24" s="5">
        <v>1.2114162990008519</v>
      </c>
      <c r="P24" s="71">
        <v>0.38902919638672456</v>
      </c>
    </row>
    <row r="25" spans="1:16" x14ac:dyDescent="0.25">
      <c r="A25" s="17"/>
      <c r="B25" s="55">
        <v>19</v>
      </c>
      <c r="C25" s="19" t="s">
        <v>267</v>
      </c>
      <c r="D25" s="20">
        <v>1.358422</v>
      </c>
      <c r="E25" s="21">
        <v>1.37246</v>
      </c>
      <c r="F25" s="21">
        <f t="shared" si="0"/>
        <v>0.59318778220786106</v>
      </c>
      <c r="G25" s="21">
        <v>0.3330015522078611</v>
      </c>
      <c r="H25" s="21">
        <v>0.12037067999999999</v>
      </c>
      <c r="I25" s="21">
        <v>0.13981555000000001</v>
      </c>
      <c r="J25" s="22">
        <f t="shared" si="1"/>
        <v>0.24263115297193441</v>
      </c>
      <c r="K25" s="22">
        <f t="shared" si="2"/>
        <v>0.33033547950968412</v>
      </c>
      <c r="L25" s="23">
        <f t="shared" si="3"/>
        <v>0.43220770165094868</v>
      </c>
      <c r="M25" s="4"/>
      <c r="N25" t="s">
        <v>253</v>
      </c>
      <c r="O25" s="5">
        <v>0.52469278004854591</v>
      </c>
      <c r="P25" s="71">
        <v>0.38181328516652513</v>
      </c>
    </row>
    <row r="26" spans="1:16" x14ac:dyDescent="0.25">
      <c r="A26" s="17"/>
      <c r="B26" s="55">
        <v>20</v>
      </c>
      <c r="C26" s="19" t="s">
        <v>268</v>
      </c>
      <c r="D26" s="20">
        <v>5.0289109999999999</v>
      </c>
      <c r="E26" s="21">
        <v>5.165273</v>
      </c>
      <c r="F26" s="21">
        <f t="shared" si="0"/>
        <v>2.8916435419582727</v>
      </c>
      <c r="G26" s="21">
        <v>2.3652652819582727</v>
      </c>
      <c r="H26" s="21">
        <v>0.25495247999999998</v>
      </c>
      <c r="I26" s="21">
        <v>0.27142578000000001</v>
      </c>
      <c r="J26" s="22">
        <f t="shared" si="1"/>
        <v>0.45791679974287375</v>
      </c>
      <c r="K26" s="22">
        <f t="shared" si="2"/>
        <v>0.50727575521337842</v>
      </c>
      <c r="L26" s="23">
        <f t="shared" si="3"/>
        <v>0.55982395160106202</v>
      </c>
      <c r="M26" s="4"/>
      <c r="N26" t="s">
        <v>255</v>
      </c>
      <c r="O26" s="5">
        <v>2.0047925335549976</v>
      </c>
      <c r="P26" s="71">
        <v>0.36993419722153387</v>
      </c>
    </row>
    <row r="27" spans="1:16" x14ac:dyDescent="0.25">
      <c r="A27" s="17"/>
      <c r="B27" s="55">
        <v>21</v>
      </c>
      <c r="C27" s="19" t="s">
        <v>269</v>
      </c>
      <c r="D27" s="20">
        <v>2.120886</v>
      </c>
      <c r="E27" s="21">
        <v>2.2139760000000002</v>
      </c>
      <c r="F27" s="21">
        <f t="shared" si="0"/>
        <v>0.92650526462265725</v>
      </c>
      <c r="G27" s="21">
        <v>0.58586890462265728</v>
      </c>
      <c r="H27" s="21">
        <v>0.16319516000000003</v>
      </c>
      <c r="I27" s="21">
        <v>0.17744120000000002</v>
      </c>
      <c r="J27" s="22">
        <f t="shared" si="1"/>
        <v>0.26462296999726159</v>
      </c>
      <c r="K27" s="22">
        <f t="shared" si="2"/>
        <v>0.33833432007513053</v>
      </c>
      <c r="L27" s="23">
        <f t="shared" si="3"/>
        <v>0.41848026564996965</v>
      </c>
      <c r="M27" s="4"/>
      <c r="N27" t="s">
        <v>272</v>
      </c>
      <c r="O27" s="5">
        <v>0.86572299839286682</v>
      </c>
      <c r="P27" s="71">
        <v>0.35802215832077167</v>
      </c>
    </row>
    <row r="28" spans="1:16" x14ac:dyDescent="0.25">
      <c r="A28" s="17"/>
      <c r="B28" s="55">
        <v>22</v>
      </c>
      <c r="C28" s="19" t="s">
        <v>270</v>
      </c>
      <c r="D28" s="20">
        <v>1.581696</v>
      </c>
      <c r="E28" s="21">
        <v>1.6032549999999999</v>
      </c>
      <c r="F28" s="21">
        <f t="shared" si="0"/>
        <v>0.71135906606867183</v>
      </c>
      <c r="G28" s="21">
        <v>0.45219012606867182</v>
      </c>
      <c r="H28" s="21">
        <v>0.12054035999999999</v>
      </c>
      <c r="I28" s="21">
        <v>0.13862857999999997</v>
      </c>
      <c r="J28" s="22">
        <f t="shared" si="1"/>
        <v>0.28204504340773728</v>
      </c>
      <c r="K28" s="22">
        <f t="shared" si="2"/>
        <v>0.35722981438927176</v>
      </c>
      <c r="L28" s="23">
        <f t="shared" si="3"/>
        <v>0.44369677067507779</v>
      </c>
      <c r="M28" s="4"/>
      <c r="N28" t="s">
        <v>251</v>
      </c>
      <c r="O28" s="5">
        <v>0.32808041890369799</v>
      </c>
      <c r="P28" s="71">
        <v>0.35586222711211363</v>
      </c>
    </row>
    <row r="29" spans="1:16" x14ac:dyDescent="0.25">
      <c r="A29" s="17"/>
      <c r="B29" s="55">
        <v>23</v>
      </c>
      <c r="C29" s="19" t="s">
        <v>271</v>
      </c>
      <c r="D29" s="20">
        <v>1.085405</v>
      </c>
      <c r="E29" s="21">
        <v>1.0982429999999999</v>
      </c>
      <c r="F29" s="21">
        <f t="shared" si="0"/>
        <v>0.42742857254579353</v>
      </c>
      <c r="G29" s="21">
        <v>0.2557832125457935</v>
      </c>
      <c r="H29" s="21">
        <v>9.3569380000000008E-2</v>
      </c>
      <c r="I29" s="21">
        <v>7.8075980000000003E-2</v>
      </c>
      <c r="J29" s="22">
        <f t="shared" si="1"/>
        <v>0.23290220155811922</v>
      </c>
      <c r="K29" s="22">
        <f t="shared" si="2"/>
        <v>0.31810136057848182</v>
      </c>
      <c r="L29" s="23">
        <f t="shared" si="3"/>
        <v>0.38919307707473993</v>
      </c>
      <c r="M29" s="4"/>
      <c r="N29" t="s">
        <v>260</v>
      </c>
      <c r="O29" s="5">
        <v>1.126330801281834</v>
      </c>
      <c r="P29" s="71">
        <v>0.31840415027366914</v>
      </c>
    </row>
    <row r="30" spans="1:16" x14ac:dyDescent="0.25">
      <c r="A30" s="17"/>
      <c r="B30" s="55">
        <v>24</v>
      </c>
      <c r="C30" s="19" t="s">
        <v>272</v>
      </c>
      <c r="D30" s="20">
        <v>2.3795170000000003</v>
      </c>
      <c r="E30" s="21">
        <v>2.4180710000000003</v>
      </c>
      <c r="F30" s="21">
        <f t="shared" si="0"/>
        <v>0.86572299839286682</v>
      </c>
      <c r="G30" s="21">
        <v>0.70460791839286685</v>
      </c>
      <c r="H30" s="21">
        <v>0.11495272000000001</v>
      </c>
      <c r="I30" s="21">
        <v>4.616236E-2</v>
      </c>
      <c r="J30" s="22">
        <f t="shared" si="1"/>
        <v>0.29139256803992386</v>
      </c>
      <c r="K30" s="22">
        <f t="shared" si="2"/>
        <v>0.33893158571144799</v>
      </c>
      <c r="L30" s="23">
        <f t="shared" si="3"/>
        <v>0.35802215832077167</v>
      </c>
      <c r="M30" s="4"/>
      <c r="N30" t="s">
        <v>257</v>
      </c>
      <c r="O30" s="5">
        <v>0.25556886824294994</v>
      </c>
      <c r="P30" s="71">
        <v>0.31493507461266029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1.4397830000000003</v>
      </c>
      <c r="E31" s="28">
        <v>1.539819</v>
      </c>
      <c r="F31" s="28">
        <f t="shared" si="0"/>
        <v>0.81032761098482409</v>
      </c>
      <c r="G31" s="28">
        <v>0.532935720984824</v>
      </c>
      <c r="H31" s="28">
        <v>0.13379602000000002</v>
      </c>
      <c r="I31" s="28">
        <v>0.14359587000000004</v>
      </c>
      <c r="J31" s="29">
        <f t="shared" si="1"/>
        <v>0.3461028348038464</v>
      </c>
      <c r="K31" s="29">
        <f t="shared" si="2"/>
        <v>0.43299357975503872</v>
      </c>
      <c r="L31" s="30">
        <f t="shared" si="3"/>
        <v>0.52624861167762194</v>
      </c>
      <c r="M31" s="4"/>
      <c r="N31" t="s">
        <v>263</v>
      </c>
      <c r="O31" s="5">
        <v>19.052915443001751</v>
      </c>
      <c r="P31" s="71">
        <v>0.27384002576435662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1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 x14ac:dyDescent="0.25">
      <c r="A1" s="50">
        <v>106</v>
      </c>
      <c r="B1" s="49" t="s">
        <v>67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1646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121.23649900000004</v>
      </c>
      <c r="E6" s="14">
        <v>128.70206900000005</v>
      </c>
      <c r="F6" s="14">
        <v>44.208336802399693</v>
      </c>
      <c r="G6" s="14">
        <v>27.58752624239969</v>
      </c>
      <c r="H6" s="14">
        <v>8.2243453400000011</v>
      </c>
      <c r="I6" s="14">
        <v>8.3964652200000014</v>
      </c>
      <c r="J6" s="15">
        <v>0.21435184730712975</v>
      </c>
      <c r="K6" s="15">
        <v>0.27825404720105684</v>
      </c>
      <c r="L6" s="16">
        <v>0.34349359840050181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121.23649900000007</v>
      </c>
      <c r="E7" s="38">
        <f ca="1">SUM(E8:OFFSET(E6,MATCH("PROYECTOS",$A$8:$A$50,0),0))</f>
        <v>128.70206899999999</v>
      </c>
      <c r="F7" s="38">
        <f ca="1">SUM(F8:OFFSET(F6,MATCH("PROYECTOS",$A$8:$A$50,0),0))</f>
        <v>44.208336802399678</v>
      </c>
      <c r="G7" s="38">
        <f ca="1">SUM(G8:OFFSET(G6,MATCH("PROYECTOS",$A$8:$A$50,0),0))</f>
        <v>27.58752624239969</v>
      </c>
      <c r="H7" s="38">
        <f ca="1">SUM(H8:OFFSET(H6,MATCH("PROYECTOS",$A$8:$A$50,0),0))</f>
        <v>8.2243453399999957</v>
      </c>
      <c r="I7" s="38">
        <f ca="1">SUM(I8:OFFSET(I6,MATCH("PROYECTOS",$A$8:$A$50,0),0))</f>
        <v>8.3964652199999996</v>
      </c>
      <c r="J7" s="39">
        <f ca="1">IFERROR(G7/E7,0)</f>
        <v>0.21435184730712986</v>
      </c>
      <c r="K7" s="39">
        <f ca="1">IFERROR(SUM(G7,H7)/E7,0)</f>
        <v>0.27825404720105695</v>
      </c>
      <c r="L7" s="40">
        <f ca="1">IFERROR(SUM(G7,H7,I7)/E7,0)</f>
        <v>0.34349359840050192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1.9265540000000001</v>
      </c>
      <c r="E8" s="21">
        <v>1.721465</v>
      </c>
      <c r="F8" s="21">
        <f t="shared" ref="F8:F11" si="0">SUM(G8,H8,I8)</f>
        <v>0.56474517121108536</v>
      </c>
      <c r="G8" s="21">
        <v>0.34675121121108532</v>
      </c>
      <c r="H8" s="21">
        <v>0.10922466000000002</v>
      </c>
      <c r="I8" s="21">
        <v>0.1087693</v>
      </c>
      <c r="J8" s="22">
        <f t="shared" ref="J8:J12" si="1">IFERROR(G8/E8,0)</f>
        <v>0.20142797629407819</v>
      </c>
      <c r="K8" s="22">
        <f t="shared" ref="K8:K12" si="2">IFERROR(SUM(G8,H8)/E8,0)</f>
        <v>0.26487664356294516</v>
      </c>
      <c r="L8" s="23">
        <f t="shared" ref="L8:L12" si="3">IFERROR(SUM(G8,H8,I8)/E8,0)</f>
        <v>0.32806079194818677</v>
      </c>
      <c r="M8" s="4"/>
    </row>
    <row r="9" spans="1:13" ht="51" x14ac:dyDescent="0.25">
      <c r="A9" s="17"/>
      <c r="B9" s="19">
        <v>3000573</v>
      </c>
      <c r="C9" s="19" t="s">
        <v>1648</v>
      </c>
      <c r="D9" s="20">
        <v>4.6527400000000005</v>
      </c>
      <c r="E9" s="21">
        <v>4.7853300000000001</v>
      </c>
      <c r="F9" s="21">
        <f t="shared" si="0"/>
        <v>1.2344113031178958</v>
      </c>
      <c r="G9" s="21">
        <v>0.72141378311789595</v>
      </c>
      <c r="H9" s="21">
        <v>0.27781346000000001</v>
      </c>
      <c r="I9" s="21">
        <v>0.23518405999999997</v>
      </c>
      <c r="J9" s="22">
        <f t="shared" si="1"/>
        <v>0.1507552839862446</v>
      </c>
      <c r="K9" s="22">
        <f t="shared" si="2"/>
        <v>0.20881051946634732</v>
      </c>
      <c r="L9" s="23">
        <f t="shared" si="3"/>
        <v>0.25795740379825338</v>
      </c>
      <c r="M9" s="4"/>
    </row>
    <row r="10" spans="1:13" ht="51" x14ac:dyDescent="0.25">
      <c r="A10" s="17"/>
      <c r="B10" s="19">
        <v>3000574</v>
      </c>
      <c r="C10" s="19" t="s">
        <v>1649</v>
      </c>
      <c r="D10" s="20">
        <v>108.21371700000006</v>
      </c>
      <c r="E10" s="21">
        <v>115.66995399999999</v>
      </c>
      <c r="F10" s="21">
        <f t="shared" si="0"/>
        <v>41.545042253332859</v>
      </c>
      <c r="G10" s="21">
        <v>25.906369843332868</v>
      </c>
      <c r="H10" s="21">
        <v>7.716441309999996</v>
      </c>
      <c r="I10" s="21">
        <v>7.9222310999999994</v>
      </c>
      <c r="J10" s="22">
        <f t="shared" si="1"/>
        <v>0.22396801371022307</v>
      </c>
      <c r="K10" s="22">
        <f t="shared" si="2"/>
        <v>0.29067886681560245</v>
      </c>
      <c r="L10" s="23">
        <f t="shared" si="3"/>
        <v>0.35916883180685683</v>
      </c>
      <c r="M10" s="4"/>
    </row>
    <row r="11" spans="1:13" ht="51" x14ac:dyDescent="0.25">
      <c r="A11" s="17"/>
      <c r="B11" s="19">
        <v>3000575</v>
      </c>
      <c r="C11" s="19" t="s">
        <v>1650</v>
      </c>
      <c r="D11" s="20">
        <v>6.4434879999999994</v>
      </c>
      <c r="E11" s="21">
        <v>6.5253199999999998</v>
      </c>
      <c r="F11" s="21">
        <f t="shared" si="0"/>
        <v>0.86413807473784066</v>
      </c>
      <c r="G11" s="21">
        <v>0.61299140473784064</v>
      </c>
      <c r="H11" s="21">
        <v>0.12086591000000001</v>
      </c>
      <c r="I11" s="21">
        <v>0.13028076</v>
      </c>
      <c r="J11" s="22">
        <f t="shared" si="1"/>
        <v>9.3940435831168539E-2</v>
      </c>
      <c r="K11" s="22">
        <f t="shared" si="2"/>
        <v>0.11246303855410013</v>
      </c>
      <c r="L11" s="23">
        <f t="shared" si="3"/>
        <v>0.13242845940702383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1666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ht="51" x14ac:dyDescent="0.25">
      <c r="A18" s="17"/>
      <c r="B18" s="19">
        <v>3000573</v>
      </c>
      <c r="C18" s="19" t="s">
        <v>1648</v>
      </c>
      <c r="D18" s="23">
        <v>0.25795740379825338</v>
      </c>
    </row>
    <row r="19" spans="1:4" ht="51.75" thickBot="1" x14ac:dyDescent="0.3">
      <c r="A19" s="24"/>
      <c r="B19" s="26">
        <v>3000575</v>
      </c>
      <c r="C19" s="26" t="s">
        <v>1650</v>
      </c>
      <c r="D19" s="30">
        <v>0.13242845940702383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workbookViewId="0">
      <selection activeCell="J4" sqref="J4:J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106</v>
      </c>
      <c r="B1" s="49" t="s">
        <v>67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1647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121.23649900000004</v>
      </c>
      <c r="I6" s="14">
        <v>128.70206900000005</v>
      </c>
      <c r="J6" s="14">
        <v>44.208336802399693</v>
      </c>
      <c r="K6" s="14">
        <v>27.58752624239969</v>
      </c>
      <c r="L6" s="14">
        <v>8.2243453400000011</v>
      </c>
      <c r="M6" s="14">
        <v>8.3964652200000014</v>
      </c>
      <c r="N6" s="15">
        <v>0.21435184730712975</v>
      </c>
      <c r="O6" s="15">
        <v>0.27825404720105684</v>
      </c>
      <c r="P6" s="16">
        <v>0.34349359840050181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SUM(H8:OFFSET(H6,MATCH("PROYECTOS",$A$8:$A$25,0),0))</f>
        <v>121.23649900000002</v>
      </c>
      <c r="I7" s="37">
        <f ca="1">SUM(I8:OFFSET(I6,MATCH("PROYECTOS",$A$8:$A$25,0),0))</f>
        <v>128.70206899999997</v>
      </c>
      <c r="J7" s="37">
        <f ca="1">SUM(J8:OFFSET(J6,MATCH("PROYECTOS",$A$8:$A$25,0),0))</f>
        <v>44.208336802399693</v>
      </c>
      <c r="K7" s="38">
        <f ca="1">SUM(K8:OFFSET(K6,MATCH("PROYECTOS",$A$8:$A$25,0),0))</f>
        <v>27.58752624239969</v>
      </c>
      <c r="L7" s="38">
        <f ca="1">SUM(L8:OFFSET(L6,MATCH("PROYECTOS",$A$8:$A$25,0),0))</f>
        <v>8.2243453399999957</v>
      </c>
      <c r="M7" s="38">
        <f ca="1">SUM(M8:OFFSET(M6,MATCH("PROYECTOS",$A$8:$A$25,0),0))</f>
        <v>8.3964652199999996</v>
      </c>
      <c r="N7" s="39">
        <f ca="1">IFERROR(K7/I7,0)</f>
        <v>0.21435184730712992</v>
      </c>
      <c r="O7" s="39">
        <f ca="1">IFERROR(SUM(K7,L7)/I7,0)</f>
        <v>0.27825404720105701</v>
      </c>
      <c r="P7" s="40">
        <f ca="1">IFERROR(SUM(K7,L7,M7)/I7,0)</f>
        <v>0.34349359840050198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1.9265540000000001</v>
      </c>
      <c r="I8" s="21">
        <v>1.721465</v>
      </c>
      <c r="J8" s="21">
        <f t="shared" ref="J8:J22" si="0">SUM(K8,L8,M8)</f>
        <v>0.56474517121108536</v>
      </c>
      <c r="K8" s="21">
        <v>0.34675121121108532</v>
      </c>
      <c r="L8" s="21">
        <v>0.10922466000000002</v>
      </c>
      <c r="M8" s="21">
        <v>0.1087693</v>
      </c>
      <c r="N8" s="22">
        <f t="shared" ref="N8:N23" si="1">IFERROR(K8/I8,0)</f>
        <v>0.20142797629407819</v>
      </c>
      <c r="O8" s="22">
        <f t="shared" ref="O8:O23" si="2">IFERROR(SUM(K8,L8)/I8,0)</f>
        <v>0.26487664356294516</v>
      </c>
      <c r="P8" s="23">
        <f t="shared" ref="P8:P23" si="3">IFERROR(SUM(K8,L8,M8)/I8,0)</f>
        <v>0.32806079194818677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5003164</v>
      </c>
      <c r="C9" s="19" t="s">
        <v>1651</v>
      </c>
      <c r="D9" s="68">
        <v>3000573</v>
      </c>
      <c r="E9" s="19" t="s">
        <v>1648</v>
      </c>
      <c r="F9" s="69">
        <v>77</v>
      </c>
      <c r="G9" s="19" t="s">
        <v>1163</v>
      </c>
      <c r="H9" s="20">
        <v>0.5893719999999999</v>
      </c>
      <c r="I9" s="21">
        <v>0.66809799999999986</v>
      </c>
      <c r="J9" s="21">
        <f t="shared" si="0"/>
        <v>0.1945739776641649</v>
      </c>
      <c r="K9" s="21">
        <v>0.1605206576641649</v>
      </c>
      <c r="L9" s="21">
        <v>2.7541549999999998E-2</v>
      </c>
      <c r="M9" s="21">
        <v>6.5117700000000001E-3</v>
      </c>
      <c r="N9" s="22">
        <f t="shared" si="1"/>
        <v>0.240265137246579</v>
      </c>
      <c r="O9" s="22">
        <f t="shared" si="2"/>
        <v>0.28148895471048402</v>
      </c>
      <c r="P9" s="23">
        <f t="shared" si="3"/>
        <v>0.29123568348380768</v>
      </c>
      <c r="Q9" s="70">
        <v>3</v>
      </c>
      <c r="R9" s="21">
        <v>0</v>
      </c>
      <c r="S9" s="23">
        <f t="shared" ref="S9:S22" si="4">IFERROR(R9/Q9,0)</f>
        <v>0</v>
      </c>
    </row>
    <row r="10" spans="1:19" ht="51" x14ac:dyDescent="0.25">
      <c r="A10" s="17"/>
      <c r="B10" s="19">
        <v>5003165</v>
      </c>
      <c r="C10" s="19" t="s">
        <v>1652</v>
      </c>
      <c r="D10" s="68">
        <v>3000574</v>
      </c>
      <c r="E10" s="19" t="s">
        <v>1649</v>
      </c>
      <c r="F10" s="69">
        <v>182</v>
      </c>
      <c r="G10" s="19" t="s">
        <v>578</v>
      </c>
      <c r="H10" s="20">
        <v>3.7411489999999996</v>
      </c>
      <c r="I10" s="21">
        <v>3.2688379999999992</v>
      </c>
      <c r="J10" s="21">
        <f t="shared" si="0"/>
        <v>0.87551157531282009</v>
      </c>
      <c r="K10" s="21">
        <v>0.50156569531282003</v>
      </c>
      <c r="L10" s="21">
        <v>0.22795187</v>
      </c>
      <c r="M10" s="21">
        <v>0.14599401000000001</v>
      </c>
      <c r="N10" s="22">
        <f t="shared" si="1"/>
        <v>0.15343852932229132</v>
      </c>
      <c r="O10" s="22">
        <f t="shared" si="2"/>
        <v>0.22317336170003538</v>
      </c>
      <c r="P10" s="23">
        <f t="shared" si="3"/>
        <v>0.26783571878227685</v>
      </c>
      <c r="Q10" s="70">
        <v>17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5003166</v>
      </c>
      <c r="C11" s="19" t="s">
        <v>1653</v>
      </c>
      <c r="D11" s="68">
        <v>3000574</v>
      </c>
      <c r="E11" s="19" t="s">
        <v>1649</v>
      </c>
      <c r="F11" s="69">
        <v>77</v>
      </c>
      <c r="G11" s="19" t="s">
        <v>1163</v>
      </c>
      <c r="H11" s="20">
        <v>7.4703869999999997</v>
      </c>
      <c r="I11" s="21">
        <v>13.102272000000003</v>
      </c>
      <c r="J11" s="21">
        <f t="shared" si="0"/>
        <v>0.92072477933683883</v>
      </c>
      <c r="K11" s="21">
        <v>0.89176185933683882</v>
      </c>
      <c r="L11" s="21">
        <v>2.3054760000000001E-2</v>
      </c>
      <c r="M11" s="21">
        <v>5.90816E-3</v>
      </c>
      <c r="N11" s="22">
        <f t="shared" si="1"/>
        <v>6.8061620101982204E-2</v>
      </c>
      <c r="O11" s="22">
        <f t="shared" si="2"/>
        <v>6.9821220269037199E-2</v>
      </c>
      <c r="P11" s="23">
        <f t="shared" si="3"/>
        <v>7.0272146642722619E-2</v>
      </c>
      <c r="Q11" s="70">
        <v>127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5003168</v>
      </c>
      <c r="C12" s="19" t="s">
        <v>1654</v>
      </c>
      <c r="D12" s="68">
        <v>3000575</v>
      </c>
      <c r="E12" s="19" t="s">
        <v>1650</v>
      </c>
      <c r="F12" s="69">
        <v>182</v>
      </c>
      <c r="G12" s="19" t="s">
        <v>578</v>
      </c>
      <c r="H12" s="20">
        <v>0.19774500000000003</v>
      </c>
      <c r="I12" s="21">
        <v>0.214591</v>
      </c>
      <c r="J12" s="21">
        <f t="shared" si="0"/>
        <v>7.9768999390016776E-3</v>
      </c>
      <c r="K12" s="21">
        <v>4.9822999390016776E-3</v>
      </c>
      <c r="L12" s="21">
        <v>2.0956E-3</v>
      </c>
      <c r="M12" s="21">
        <v>8.9899999999999995E-4</v>
      </c>
      <c r="N12" s="22">
        <f t="shared" si="1"/>
        <v>2.3217655628622252E-2</v>
      </c>
      <c r="O12" s="22">
        <f t="shared" si="2"/>
        <v>3.2983209636013054E-2</v>
      </c>
      <c r="P12" s="23">
        <f t="shared" si="3"/>
        <v>3.7172574520840468E-2</v>
      </c>
      <c r="Q12" s="70">
        <v>1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5003169</v>
      </c>
      <c r="C13" s="19" t="s">
        <v>1655</v>
      </c>
      <c r="D13" s="68">
        <v>3000575</v>
      </c>
      <c r="E13" s="19" t="s">
        <v>1650</v>
      </c>
      <c r="F13" s="69">
        <v>77</v>
      </c>
      <c r="G13" s="19" t="s">
        <v>1163</v>
      </c>
      <c r="H13" s="20">
        <v>1.2009539999999999</v>
      </c>
      <c r="I13" s="21">
        <v>1.3503509999999999</v>
      </c>
      <c r="J13" s="21">
        <f t="shared" si="0"/>
        <v>8.7714000000000004E-3</v>
      </c>
      <c r="K13" s="21">
        <v>0</v>
      </c>
      <c r="L13" s="21">
        <v>0</v>
      </c>
      <c r="M13" s="21">
        <v>8.7714000000000004E-3</v>
      </c>
      <c r="N13" s="22">
        <f t="shared" si="1"/>
        <v>0</v>
      </c>
      <c r="O13" s="22">
        <f t="shared" si="2"/>
        <v>0</v>
      </c>
      <c r="P13" s="23">
        <f t="shared" si="3"/>
        <v>6.4956444657722334E-3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5003170</v>
      </c>
      <c r="C14" s="19" t="s">
        <v>1656</v>
      </c>
      <c r="D14" s="68">
        <v>3000575</v>
      </c>
      <c r="E14" s="19" t="s">
        <v>1650</v>
      </c>
      <c r="F14" s="69">
        <v>86</v>
      </c>
      <c r="G14" s="19" t="s">
        <v>500</v>
      </c>
      <c r="H14" s="20">
        <v>1.9535859999999996</v>
      </c>
      <c r="I14" s="21">
        <v>1.8708809999999998</v>
      </c>
      <c r="J14" s="21">
        <f t="shared" si="0"/>
        <v>1.2000000104308128E-2</v>
      </c>
      <c r="K14" s="21">
        <v>1.2000000104308128E-2</v>
      </c>
      <c r="L14" s="21">
        <v>0</v>
      </c>
      <c r="M14" s="21">
        <v>0</v>
      </c>
      <c r="N14" s="22">
        <f t="shared" si="1"/>
        <v>6.4140905297066621E-3</v>
      </c>
      <c r="O14" s="22">
        <f t="shared" si="2"/>
        <v>6.4140905297066621E-3</v>
      </c>
      <c r="P14" s="23">
        <f t="shared" si="3"/>
        <v>6.4140905297066621E-3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5003171</v>
      </c>
      <c r="C15" s="19" t="s">
        <v>1657</v>
      </c>
      <c r="D15" s="68">
        <v>3000575</v>
      </c>
      <c r="E15" s="19" t="s">
        <v>1650</v>
      </c>
      <c r="F15" s="69">
        <v>56</v>
      </c>
      <c r="G15" s="19" t="s">
        <v>419</v>
      </c>
      <c r="H15" s="20">
        <v>0.24512200000000003</v>
      </c>
      <c r="I15" s="21">
        <v>0.17843000000000001</v>
      </c>
      <c r="J15" s="21">
        <f t="shared" si="0"/>
        <v>2.7020249999999996E-2</v>
      </c>
      <c r="K15" s="21">
        <v>0</v>
      </c>
      <c r="L15" s="21">
        <v>1.9246629999999997E-2</v>
      </c>
      <c r="M15" s="21">
        <v>7.7736200000000002E-3</v>
      </c>
      <c r="N15" s="22">
        <f t="shared" si="1"/>
        <v>0</v>
      </c>
      <c r="O15" s="22">
        <f t="shared" si="2"/>
        <v>0.10786655831418482</v>
      </c>
      <c r="P15" s="23">
        <f t="shared" si="3"/>
        <v>0.15143333520147953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5003173</v>
      </c>
      <c r="C16" s="19" t="s">
        <v>1658</v>
      </c>
      <c r="D16" s="68">
        <v>3000574</v>
      </c>
      <c r="E16" s="19" t="s">
        <v>1649</v>
      </c>
      <c r="F16" s="69">
        <v>86</v>
      </c>
      <c r="G16" s="19" t="s">
        <v>500</v>
      </c>
      <c r="H16" s="20">
        <v>2.1509939999999999</v>
      </c>
      <c r="I16" s="21">
        <v>2.0449380000000001</v>
      </c>
      <c r="J16" s="21">
        <f t="shared" si="0"/>
        <v>5.2539499639365078E-2</v>
      </c>
      <c r="K16" s="21">
        <v>3.1523699639365077E-2</v>
      </c>
      <c r="L16" s="21">
        <v>1.0507900000000001E-2</v>
      </c>
      <c r="M16" s="21">
        <v>1.0507900000000001E-2</v>
      </c>
      <c r="N16" s="22">
        <f t="shared" si="1"/>
        <v>1.5415479412757293E-2</v>
      </c>
      <c r="O16" s="22">
        <f t="shared" si="2"/>
        <v>2.055397260912804E-2</v>
      </c>
      <c r="P16" s="23">
        <f t="shared" si="3"/>
        <v>2.5692465805498783E-2</v>
      </c>
      <c r="Q16" s="70">
        <v>0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5004302</v>
      </c>
      <c r="C17" s="19" t="s">
        <v>1659</v>
      </c>
      <c r="D17" s="68">
        <v>3000573</v>
      </c>
      <c r="E17" s="19" t="s">
        <v>1648</v>
      </c>
      <c r="F17" s="69">
        <v>86</v>
      </c>
      <c r="G17" s="19" t="s">
        <v>500</v>
      </c>
      <c r="H17" s="20">
        <v>1.5387090000000003</v>
      </c>
      <c r="I17" s="21">
        <v>1.6663049999999999</v>
      </c>
      <c r="J17" s="21">
        <f t="shared" si="0"/>
        <v>0.83071356308127542</v>
      </c>
      <c r="K17" s="21">
        <v>0.48182207308127545</v>
      </c>
      <c r="L17" s="21">
        <v>0.20482029999999998</v>
      </c>
      <c r="M17" s="21">
        <v>0.14407118999999996</v>
      </c>
      <c r="N17" s="22">
        <f t="shared" si="1"/>
        <v>0.28915599069874692</v>
      </c>
      <c r="O17" s="22">
        <f t="shared" si="2"/>
        <v>0.41207484408993278</v>
      </c>
      <c r="P17" s="23">
        <f t="shared" si="3"/>
        <v>0.49853632023025524</v>
      </c>
      <c r="Q17" s="70">
        <v>7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5004303</v>
      </c>
      <c r="C18" s="19" t="s">
        <v>1660</v>
      </c>
      <c r="D18" s="68">
        <v>3000573</v>
      </c>
      <c r="E18" s="19" t="s">
        <v>1648</v>
      </c>
      <c r="F18" s="69">
        <v>182</v>
      </c>
      <c r="G18" s="19" t="s">
        <v>578</v>
      </c>
      <c r="H18" s="20">
        <v>2.2298590000000003</v>
      </c>
      <c r="I18" s="21">
        <v>2.2298590000000003</v>
      </c>
      <c r="J18" s="21">
        <f t="shared" si="0"/>
        <v>7.9071052372455597E-2</v>
      </c>
      <c r="K18" s="21">
        <v>7.9071052372455597E-2</v>
      </c>
      <c r="L18" s="21">
        <v>0</v>
      </c>
      <c r="M18" s="21">
        <v>0</v>
      </c>
      <c r="N18" s="22">
        <f t="shared" si="1"/>
        <v>3.546011311587665E-2</v>
      </c>
      <c r="O18" s="22">
        <f t="shared" si="2"/>
        <v>3.546011311587665E-2</v>
      </c>
      <c r="P18" s="23">
        <f t="shared" si="3"/>
        <v>3.546011311587665E-2</v>
      </c>
      <c r="Q18" s="70">
        <v>0</v>
      </c>
      <c r="R18" s="21">
        <v>0</v>
      </c>
      <c r="S18" s="23">
        <f t="shared" si="4"/>
        <v>0</v>
      </c>
    </row>
    <row r="19" spans="1:19" ht="51" x14ac:dyDescent="0.25">
      <c r="A19" s="17"/>
      <c r="B19" s="19">
        <v>5004305</v>
      </c>
      <c r="C19" s="19" t="s">
        <v>1661</v>
      </c>
      <c r="D19" s="68">
        <v>3000573</v>
      </c>
      <c r="E19" s="19" t="s">
        <v>1648</v>
      </c>
      <c r="F19" s="69">
        <v>56</v>
      </c>
      <c r="G19" s="19" t="s">
        <v>419</v>
      </c>
      <c r="H19" s="20">
        <v>0.29480000000000006</v>
      </c>
      <c r="I19" s="21">
        <v>0.22106799999999999</v>
      </c>
      <c r="J19" s="21">
        <f t="shared" si="0"/>
        <v>0.13005271000000002</v>
      </c>
      <c r="K19" s="21">
        <v>0</v>
      </c>
      <c r="L19" s="21">
        <v>4.5451610000000003E-2</v>
      </c>
      <c r="M19" s="21">
        <v>8.4601099999999999E-2</v>
      </c>
      <c r="N19" s="22">
        <f t="shared" si="1"/>
        <v>0</v>
      </c>
      <c r="O19" s="22">
        <f t="shared" si="2"/>
        <v>0.20560013208605499</v>
      </c>
      <c r="P19" s="23">
        <f t="shared" si="3"/>
        <v>0.58829278773951921</v>
      </c>
      <c r="Q19" s="70">
        <v>0</v>
      </c>
      <c r="R19" s="21">
        <v>0</v>
      </c>
      <c r="S19" s="23">
        <f t="shared" si="4"/>
        <v>0</v>
      </c>
    </row>
    <row r="20" spans="1:19" ht="51" x14ac:dyDescent="0.25">
      <c r="A20" s="17"/>
      <c r="B20" s="19">
        <v>5004306</v>
      </c>
      <c r="C20" s="19" t="s">
        <v>1662</v>
      </c>
      <c r="D20" s="68">
        <v>3000574</v>
      </c>
      <c r="E20" s="19" t="s">
        <v>1649</v>
      </c>
      <c r="F20" s="69">
        <v>86</v>
      </c>
      <c r="G20" s="19" t="s">
        <v>500</v>
      </c>
      <c r="H20" s="20">
        <v>94.053116000000031</v>
      </c>
      <c r="I20" s="21">
        <v>96.627657999999968</v>
      </c>
      <c r="J20" s="21">
        <f t="shared" si="0"/>
        <v>39.69539367905648</v>
      </c>
      <c r="K20" s="21">
        <v>24.481082229056483</v>
      </c>
      <c r="L20" s="21">
        <v>7.4547085999999965</v>
      </c>
      <c r="M20" s="21">
        <v>7.7596028499999994</v>
      </c>
      <c r="N20" s="22">
        <f t="shared" si="1"/>
        <v>0.25335481306042307</v>
      </c>
      <c r="O20" s="22">
        <f t="shared" si="2"/>
        <v>0.33050362070305472</v>
      </c>
      <c r="P20" s="23">
        <f t="shared" si="3"/>
        <v>0.41080778009808011</v>
      </c>
      <c r="Q20" s="70">
        <v>18859</v>
      </c>
      <c r="R20" s="21">
        <v>0</v>
      </c>
      <c r="S20" s="23">
        <f t="shared" si="4"/>
        <v>0</v>
      </c>
    </row>
    <row r="21" spans="1:19" ht="51" x14ac:dyDescent="0.25">
      <c r="A21" s="17"/>
      <c r="B21" s="19">
        <v>5004307</v>
      </c>
      <c r="C21" s="19" t="s">
        <v>1663</v>
      </c>
      <c r="D21" s="68">
        <v>3000574</v>
      </c>
      <c r="E21" s="19" t="s">
        <v>1649</v>
      </c>
      <c r="F21" s="69">
        <v>56</v>
      </c>
      <c r="G21" s="19" t="s">
        <v>419</v>
      </c>
      <c r="H21" s="20">
        <v>0.79807100000000009</v>
      </c>
      <c r="I21" s="21">
        <v>0.62624800000000003</v>
      </c>
      <c r="J21" s="21">
        <f t="shared" si="0"/>
        <v>8.7271998736135662E-4</v>
      </c>
      <c r="K21" s="21">
        <v>4.3635998736135662E-4</v>
      </c>
      <c r="L21" s="21">
        <v>2.1818E-4</v>
      </c>
      <c r="M21" s="21">
        <v>2.1818E-4</v>
      </c>
      <c r="N21" s="22">
        <f t="shared" si="1"/>
        <v>6.9678464020860205E-4</v>
      </c>
      <c r="O21" s="22">
        <f t="shared" si="2"/>
        <v>1.0451769704036685E-3</v>
      </c>
      <c r="P21" s="23">
        <f t="shared" si="3"/>
        <v>1.393569300598735E-3</v>
      </c>
      <c r="Q21" s="70">
        <v>0</v>
      </c>
      <c r="R21" s="21">
        <v>0</v>
      </c>
      <c r="S21" s="23">
        <f t="shared" si="4"/>
        <v>0</v>
      </c>
    </row>
    <row r="22" spans="1:19" ht="51" x14ac:dyDescent="0.25">
      <c r="A22" s="17"/>
      <c r="B22" s="19">
        <v>5004308</v>
      </c>
      <c r="C22" s="19" t="s">
        <v>1664</v>
      </c>
      <c r="D22" s="68">
        <v>3000575</v>
      </c>
      <c r="E22" s="19" t="s">
        <v>1650</v>
      </c>
      <c r="F22" s="69">
        <v>86</v>
      </c>
      <c r="G22" s="19" t="s">
        <v>500</v>
      </c>
      <c r="H22" s="20">
        <v>2.8460809999999999</v>
      </c>
      <c r="I22" s="21">
        <v>2.9110670000000001</v>
      </c>
      <c r="J22" s="21">
        <f t="shared" si="0"/>
        <v>0.80836952469453083</v>
      </c>
      <c r="K22" s="21">
        <v>0.59600910469453083</v>
      </c>
      <c r="L22" s="21">
        <v>9.9523680000000017E-2</v>
      </c>
      <c r="M22" s="21">
        <v>0.11283674</v>
      </c>
      <c r="N22" s="22">
        <f t="shared" si="1"/>
        <v>0.20473905433799044</v>
      </c>
      <c r="O22" s="22">
        <f t="shared" si="2"/>
        <v>0.23892709604228649</v>
      </c>
      <c r="P22" s="23">
        <f t="shared" si="3"/>
        <v>0.27768839559327585</v>
      </c>
      <c r="Q22" s="70">
        <v>0</v>
      </c>
      <c r="R22" s="21">
        <v>0</v>
      </c>
      <c r="S22" s="23">
        <f t="shared" si="4"/>
        <v>0</v>
      </c>
    </row>
    <row r="23" spans="1:19" ht="15.75" thickBot="1" x14ac:dyDescent="0.3">
      <c r="A23" s="41" t="s">
        <v>293</v>
      </c>
      <c r="B23" s="43"/>
      <c r="C23" s="43"/>
      <c r="D23" s="65"/>
      <c r="E23" s="43"/>
      <c r="F23" s="66"/>
      <c r="G23" s="43"/>
      <c r="H23" s="44">
        <f ca="1">OFFSET(H23,-MATCH("PROYECTOS",$A$8:$A$25,0)-1,0)-(OFFSET(H23,-MATCH("PROYECTOS",$A$8:$A$25,0),0))</f>
        <v>0</v>
      </c>
      <c r="I23" s="44">
        <f t="shared" ref="I23:J23" ca="1" si="5">OFFSET(I23,-MATCH("PROYECTOS",$A$8:$A$25,0)-1,0)-(OFFSET(I23,-MATCH("PROYECTOS",$A$8:$A$25,0),0))</f>
        <v>0</v>
      </c>
      <c r="J23" s="44">
        <f t="shared" ca="1" si="5"/>
        <v>0</v>
      </c>
      <c r="K23" s="45">
        <f ca="1">OFFSET(K23,-MATCH("PROYECTOS",$A$8:$A$25,0)-1,0)-(OFFSET(K23,-MATCH("PROYECTOS",$A$8:$A$25,0),0))</f>
        <v>0</v>
      </c>
      <c r="L23" s="45">
        <f t="shared" ref="L23:M23" ca="1" si="6">OFFSET(L23,-MATCH("PROYECTOS",$A$8:$A$25,0)-1,0)-(OFFSET(L23,-MATCH("PROYECTOS",$A$8:$A$25,0),0))</f>
        <v>0</v>
      </c>
      <c r="M23" s="45">
        <f t="shared" ca="1" si="6"/>
        <v>0</v>
      </c>
      <c r="N23" s="46">
        <f t="shared" ca="1" si="1"/>
        <v>0</v>
      </c>
      <c r="O23" s="46">
        <f t="shared" ca="1" si="2"/>
        <v>0</v>
      </c>
      <c r="P23" s="47">
        <f t="shared" ca="1" si="3"/>
        <v>0</v>
      </c>
      <c r="Q23" s="67"/>
      <c r="R23" s="45"/>
      <c r="S2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12" workbookViewId="0">
      <selection activeCell="A34" sqref="A34:L3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107</v>
      </c>
      <c r="B1" s="50" t="s">
        <v>1667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1668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109.09925599999998</v>
      </c>
      <c r="E6" s="14">
        <v>118.66540299999998</v>
      </c>
      <c r="F6" s="14">
        <v>41.43341234807216</v>
      </c>
      <c r="G6" s="14">
        <v>23.693937388072161</v>
      </c>
      <c r="H6" s="14">
        <v>8.6432434099999984</v>
      </c>
      <c r="I6" s="14">
        <v>9.0962315499999988</v>
      </c>
      <c r="J6" s="15">
        <v>0.19967013795985813</v>
      </c>
      <c r="K6" s="15">
        <v>0.27250723446388303</v>
      </c>
      <c r="L6" s="16">
        <v>0.3491616874049816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12.117322</v>
      </c>
      <c r="E7" s="38">
        <f ca="1">SUM(E8:OFFSET(E6,MATCH("GOBIERNOS REGIONALES",$A$8:$A$50,0),0))</f>
        <v>13.293901999999997</v>
      </c>
      <c r="F7" s="38">
        <f ca="1">SUM(F8:OFFSET(F6,MATCH("GOBIERNOS REGIONALES",$A$8:$A$50,0),0))</f>
        <v>2.5611982697090574</v>
      </c>
      <c r="G7" s="38">
        <f ca="1">SUM(G8:OFFSET(G6,MATCH("GOBIERNOS REGIONALES",$A$8:$A$50,0),0))</f>
        <v>1.4077637797090574</v>
      </c>
      <c r="H7" s="38">
        <f ca="1">SUM(H8:OFFSET(H6,MATCH("GOBIERNOS REGIONALES",$A$8:$A$50,0),0))</f>
        <v>0.67370953000000011</v>
      </c>
      <c r="I7" s="38">
        <f ca="1">SUM(I8:OFFSET(I6,MATCH("GOBIERNOS REGIONALES",$A$8:$A$50,0),0))</f>
        <v>0.47972496000000009</v>
      </c>
      <c r="J7" s="39">
        <f ca="1">IFERROR(G7/E7,0)</f>
        <v>0.10589545339728379</v>
      </c>
      <c r="K7" s="39">
        <f ca="1">IFERROR(SUM(G7,H7)/E7,0)</f>
        <v>0.156573540989625</v>
      </c>
      <c r="L7" s="40">
        <f ca="1">IFERROR(SUM(G7,H7,I7)/E7,0)</f>
        <v>0.19265963219144069</v>
      </c>
      <c r="M7" s="4"/>
    </row>
    <row r="8" spans="1:13" x14ac:dyDescent="0.25">
      <c r="A8" s="17"/>
      <c r="B8" s="18">
        <v>10</v>
      </c>
      <c r="C8" s="19" t="s">
        <v>110</v>
      </c>
      <c r="D8" s="20">
        <v>12.117322</v>
      </c>
      <c r="E8" s="21">
        <v>13.293901999999997</v>
      </c>
      <c r="F8" s="21">
        <f t="shared" ref="F8:F35" si="0">SUM(G8,H8,I8)</f>
        <v>2.5611982697090574</v>
      </c>
      <c r="G8" s="21">
        <v>1.4077637797090574</v>
      </c>
      <c r="H8" s="21">
        <v>0.67370953000000011</v>
      </c>
      <c r="I8" s="21">
        <v>0.47972496000000009</v>
      </c>
      <c r="J8" s="22">
        <f t="shared" ref="J8:J35" si="1">IFERROR(G8/E8,0)</f>
        <v>0.10589545339728379</v>
      </c>
      <c r="K8" s="22">
        <f t="shared" ref="K8:K35" si="2">IFERROR(SUM(G8,H8)/E8,0)</f>
        <v>0.156573540989625</v>
      </c>
      <c r="L8" s="23">
        <f t="shared" ref="L8:L35" si="3">IFERROR(SUM(G8,H8,I8)/E8,0)</f>
        <v>0.19265963219144069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96.981933999999995</v>
      </c>
      <c r="E9" s="38">
        <f ca="1">SUM(E10:OFFSET(E8,(MATCH("GOBIERNOS LOCALES",$A$8:$A$50,0)-MATCH("GOBIERNOS REGIONALES",$A$8:$A$50,0)),0))</f>
        <v>105.37150099999997</v>
      </c>
      <c r="F9" s="38">
        <f ca="1">SUM(F10:OFFSET(F8,(MATCH("GOBIERNOS LOCALES",$A$8:$A$50,0)-MATCH("GOBIERNOS REGIONALES",$A$8:$A$50,0)),0))</f>
        <v>38.872214078363093</v>
      </c>
      <c r="G9" s="38">
        <f ca="1">SUM(G10:OFFSET(G8,(MATCH("GOBIERNOS LOCALES",$A$8:$A$50,0)-MATCH("GOBIERNOS REGIONALES",$A$8:$A$50,0)),0))</f>
        <v>22.286173608363104</v>
      </c>
      <c r="H9" s="38">
        <f ca="1">SUM(H10:OFFSET(H8,(MATCH("GOBIERNOS LOCALES",$A$8:$A$50,0)-MATCH("GOBIERNOS REGIONALES",$A$8:$A$50,0)),0))</f>
        <v>7.9695338799999993</v>
      </c>
      <c r="I9" s="38">
        <f ca="1">SUM(I10:OFFSET(I8,(MATCH("GOBIERNOS LOCALES",$A$8:$A$50,0)-MATCH("GOBIERNOS REGIONALES",$A$8:$A$50,0)),0))</f>
        <v>8.6165065900000002</v>
      </c>
      <c r="J9" s="39">
        <f t="shared" ca="1" si="1"/>
        <v>0.21150095990720594</v>
      </c>
      <c r="K9" s="39">
        <f t="shared" ca="1" si="2"/>
        <v>0.28713368606529688</v>
      </c>
      <c r="L9" s="40">
        <f t="shared" ca="1" si="3"/>
        <v>0.36890633339619139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5.6929880000000006</v>
      </c>
      <c r="E10" s="21">
        <v>8.5622220000000002</v>
      </c>
      <c r="F10" s="21">
        <f t="shared" si="0"/>
        <v>2.66513908734361</v>
      </c>
      <c r="G10" s="21">
        <v>1.4620976273436099</v>
      </c>
      <c r="H10" s="21">
        <v>0.76569841000000005</v>
      </c>
      <c r="I10" s="21">
        <v>0.43734304999999996</v>
      </c>
      <c r="J10" s="22">
        <f t="shared" si="1"/>
        <v>0.17076147141987325</v>
      </c>
      <c r="K10" s="22">
        <f t="shared" si="2"/>
        <v>0.26018900670218664</v>
      </c>
      <c r="L10" s="23">
        <f t="shared" si="3"/>
        <v>0.31126722565049236</v>
      </c>
      <c r="M10" s="4"/>
    </row>
    <row r="11" spans="1:13" x14ac:dyDescent="0.25">
      <c r="A11" s="17"/>
      <c r="B11" s="18">
        <v>441</v>
      </c>
      <c r="C11" s="19" t="s">
        <v>207</v>
      </c>
      <c r="D11" s="20">
        <v>6.6691420000000008</v>
      </c>
      <c r="E11" s="21">
        <v>6.6691420000000008</v>
      </c>
      <c r="F11" s="21">
        <f t="shared" si="0"/>
        <v>2.186498969769628</v>
      </c>
      <c r="G11" s="21">
        <v>1.407358749769628</v>
      </c>
      <c r="H11" s="21">
        <v>0.50102362</v>
      </c>
      <c r="I11" s="21">
        <v>0.27811659999999999</v>
      </c>
      <c r="J11" s="22">
        <f t="shared" si="1"/>
        <v>0.21102545871262418</v>
      </c>
      <c r="K11" s="22">
        <f t="shared" si="2"/>
        <v>0.28615110755920742</v>
      </c>
      <c r="L11" s="23">
        <f t="shared" si="3"/>
        <v>0.32785311360436287</v>
      </c>
      <c r="M11" s="4"/>
    </row>
    <row r="12" spans="1:13" x14ac:dyDescent="0.25">
      <c r="A12" s="17"/>
      <c r="B12" s="18">
        <v>442</v>
      </c>
      <c r="C12" s="19" t="s">
        <v>208</v>
      </c>
      <c r="D12" s="20">
        <v>4.1026440000000006</v>
      </c>
      <c r="E12" s="21">
        <v>4.1026440000000006</v>
      </c>
      <c r="F12" s="21">
        <f t="shared" si="0"/>
        <v>1.4426373267441615</v>
      </c>
      <c r="G12" s="21">
        <v>0.84822796674416168</v>
      </c>
      <c r="H12" s="21">
        <v>0.31375830999999998</v>
      </c>
      <c r="I12" s="21">
        <v>0.28065105000000001</v>
      </c>
      <c r="J12" s="22">
        <f t="shared" si="1"/>
        <v>0.20675154040763993</v>
      </c>
      <c r="K12" s="22">
        <f t="shared" si="2"/>
        <v>0.28322863907864326</v>
      </c>
      <c r="L12" s="23">
        <f t="shared" si="3"/>
        <v>0.3516360002827838</v>
      </c>
      <c r="M12" s="4"/>
    </row>
    <row r="13" spans="1:13" x14ac:dyDescent="0.25">
      <c r="A13" s="17"/>
      <c r="B13" s="18">
        <v>443</v>
      </c>
      <c r="C13" s="19" t="s">
        <v>209</v>
      </c>
      <c r="D13" s="20">
        <v>9.7080640000000002</v>
      </c>
      <c r="E13" s="21">
        <v>9.7080640000000002</v>
      </c>
      <c r="F13" s="21">
        <f t="shared" si="0"/>
        <v>3.1080039368193657</v>
      </c>
      <c r="G13" s="21">
        <v>1.8728732868193656</v>
      </c>
      <c r="H13" s="21">
        <v>0.6088197500000001</v>
      </c>
      <c r="I13" s="21">
        <v>0.6263109</v>
      </c>
      <c r="J13" s="22">
        <f t="shared" si="1"/>
        <v>0.1929193386878543</v>
      </c>
      <c r="K13" s="22">
        <f t="shared" si="2"/>
        <v>0.25563212570697574</v>
      </c>
      <c r="L13" s="23">
        <f t="shared" si="3"/>
        <v>0.32014662622942797</v>
      </c>
      <c r="M13" s="4"/>
    </row>
    <row r="14" spans="1:13" x14ac:dyDescent="0.25">
      <c r="A14" s="17"/>
      <c r="B14" s="18">
        <v>444</v>
      </c>
      <c r="C14" s="19" t="s">
        <v>210</v>
      </c>
      <c r="D14" s="20">
        <v>3.829186</v>
      </c>
      <c r="E14" s="21">
        <v>3.829186</v>
      </c>
      <c r="F14" s="21">
        <f t="shared" si="0"/>
        <v>1.5918719369920815</v>
      </c>
      <c r="G14" s="21">
        <v>0.92624773699208163</v>
      </c>
      <c r="H14" s="21">
        <v>0.29307672000000001</v>
      </c>
      <c r="I14" s="21">
        <v>0.37254747999999999</v>
      </c>
      <c r="J14" s="22">
        <f t="shared" si="1"/>
        <v>0.24189155005582952</v>
      </c>
      <c r="K14" s="22">
        <f t="shared" si="2"/>
        <v>0.31842915360916957</v>
      </c>
      <c r="L14" s="23">
        <f t="shared" si="3"/>
        <v>0.41572071374753838</v>
      </c>
      <c r="M14" s="4"/>
    </row>
    <row r="15" spans="1:13" x14ac:dyDescent="0.25">
      <c r="A15" s="17"/>
      <c r="B15" s="18">
        <v>445</v>
      </c>
      <c r="C15" s="19" t="s">
        <v>211</v>
      </c>
      <c r="D15" s="20">
        <v>11.055571</v>
      </c>
      <c r="E15" s="21">
        <v>10.83459</v>
      </c>
      <c r="F15" s="21">
        <f t="shared" si="0"/>
        <v>4.0314307012838473</v>
      </c>
      <c r="G15" s="21">
        <v>2.4121105712838471</v>
      </c>
      <c r="H15" s="21">
        <v>0.6641428800000001</v>
      </c>
      <c r="I15" s="21">
        <v>0.95517724999999987</v>
      </c>
      <c r="J15" s="22">
        <f t="shared" si="1"/>
        <v>0.22263053528410831</v>
      </c>
      <c r="K15" s="22">
        <f t="shared" si="2"/>
        <v>0.2839289212867166</v>
      </c>
      <c r="L15" s="23">
        <f t="shared" si="3"/>
        <v>0.37208890242121273</v>
      </c>
      <c r="M15" s="4"/>
    </row>
    <row r="16" spans="1:13" x14ac:dyDescent="0.25">
      <c r="A16" s="17"/>
      <c r="B16" s="18">
        <v>446</v>
      </c>
      <c r="C16" s="19" t="s">
        <v>212</v>
      </c>
      <c r="D16" s="20">
        <v>5.3865489999999996</v>
      </c>
      <c r="E16" s="21">
        <v>5.3865489999999996</v>
      </c>
      <c r="F16" s="21">
        <f t="shared" si="0"/>
        <v>1.9891122787252484</v>
      </c>
      <c r="G16" s="21">
        <v>1.1418702587252483</v>
      </c>
      <c r="H16" s="21">
        <v>0.44958372000000002</v>
      </c>
      <c r="I16" s="21">
        <v>0.39765830000000002</v>
      </c>
      <c r="J16" s="22">
        <f t="shared" si="1"/>
        <v>0.21198549548611706</v>
      </c>
      <c r="K16" s="22">
        <f t="shared" si="2"/>
        <v>0.29544964293933806</v>
      </c>
      <c r="L16" s="23">
        <f t="shared" si="3"/>
        <v>0.36927395977002131</v>
      </c>
      <c r="M16" s="4"/>
    </row>
    <row r="17" spans="1:13" x14ac:dyDescent="0.25">
      <c r="A17" s="17"/>
      <c r="B17" s="18">
        <v>447</v>
      </c>
      <c r="C17" s="19" t="s">
        <v>213</v>
      </c>
      <c r="D17" s="20">
        <v>1.204434</v>
      </c>
      <c r="E17" s="21">
        <v>1.205063</v>
      </c>
      <c r="F17" s="21">
        <f t="shared" si="0"/>
        <v>0.50400377531809926</v>
      </c>
      <c r="G17" s="21">
        <v>0.3058260453180992</v>
      </c>
      <c r="H17" s="21">
        <v>0.10461446999999999</v>
      </c>
      <c r="I17" s="21">
        <v>9.3563259999999995E-2</v>
      </c>
      <c r="J17" s="22">
        <f t="shared" si="1"/>
        <v>0.25378427959210365</v>
      </c>
      <c r="K17" s="22">
        <f t="shared" si="2"/>
        <v>0.34059672840183397</v>
      </c>
      <c r="L17" s="23">
        <f t="shared" si="3"/>
        <v>0.41823852804218475</v>
      </c>
      <c r="M17" s="4"/>
    </row>
    <row r="18" spans="1:13" x14ac:dyDescent="0.25">
      <c r="A18" s="17"/>
      <c r="B18" s="18">
        <v>448</v>
      </c>
      <c r="C18" s="19" t="s">
        <v>214</v>
      </c>
      <c r="D18" s="20">
        <v>2.7895700000000003</v>
      </c>
      <c r="E18" s="21">
        <v>3.3317050000000004</v>
      </c>
      <c r="F18" s="21">
        <f t="shared" si="0"/>
        <v>1.0915815660858095</v>
      </c>
      <c r="G18" s="21">
        <v>0.63511729608580936</v>
      </c>
      <c r="H18" s="21">
        <v>0.22874448</v>
      </c>
      <c r="I18" s="21">
        <v>0.22771979000000001</v>
      </c>
      <c r="J18" s="22">
        <f t="shared" si="1"/>
        <v>0.19062831075554687</v>
      </c>
      <c r="K18" s="22">
        <f t="shared" si="2"/>
        <v>0.25928519364283731</v>
      </c>
      <c r="L18" s="23">
        <f t="shared" si="3"/>
        <v>0.32763451928841519</v>
      </c>
      <c r="M18" s="4"/>
    </row>
    <row r="19" spans="1:13" x14ac:dyDescent="0.25">
      <c r="A19" s="17"/>
      <c r="B19" s="18">
        <v>449</v>
      </c>
      <c r="C19" s="19" t="s">
        <v>215</v>
      </c>
      <c r="D19" s="20">
        <v>4.0580429999999987</v>
      </c>
      <c r="E19" s="21">
        <v>4.0580429999999987</v>
      </c>
      <c r="F19" s="21">
        <f t="shared" si="0"/>
        <v>1.6247509972346554</v>
      </c>
      <c r="G19" s="21">
        <v>1.0524270072346553</v>
      </c>
      <c r="H19" s="21">
        <v>0.23577399000000004</v>
      </c>
      <c r="I19" s="21">
        <v>0.33655000000000002</v>
      </c>
      <c r="J19" s="22">
        <f t="shared" si="1"/>
        <v>0.2593434833575336</v>
      </c>
      <c r="K19" s="22">
        <f t="shared" si="2"/>
        <v>0.31744390023335278</v>
      </c>
      <c r="L19" s="23">
        <f t="shared" si="3"/>
        <v>0.40037796475657256</v>
      </c>
      <c r="M19" s="4"/>
    </row>
    <row r="20" spans="1:13" x14ac:dyDescent="0.25">
      <c r="A20" s="17"/>
      <c r="B20" s="18">
        <v>450</v>
      </c>
      <c r="C20" s="19" t="s">
        <v>216</v>
      </c>
      <c r="D20" s="20">
        <v>4.2691439999999998</v>
      </c>
      <c r="E20" s="21">
        <v>4.2691439999999998</v>
      </c>
      <c r="F20" s="21">
        <f t="shared" si="0"/>
        <v>1.4681403994384581</v>
      </c>
      <c r="G20" s="21">
        <v>0.93232595943845809</v>
      </c>
      <c r="H20" s="21">
        <v>0.27542010000000006</v>
      </c>
      <c r="I20" s="21">
        <v>0.26039433999999995</v>
      </c>
      <c r="J20" s="22">
        <f t="shared" si="1"/>
        <v>0.21838709573592696</v>
      </c>
      <c r="K20" s="22">
        <f t="shared" si="2"/>
        <v>0.28290122315819244</v>
      </c>
      <c r="L20" s="23">
        <f t="shared" si="3"/>
        <v>0.34389573165919401</v>
      </c>
      <c r="M20" s="4"/>
    </row>
    <row r="21" spans="1:13" x14ac:dyDescent="0.25">
      <c r="A21" s="17"/>
      <c r="B21" s="18">
        <v>451</v>
      </c>
      <c r="C21" s="19" t="s">
        <v>217</v>
      </c>
      <c r="D21" s="20">
        <v>3.2805800000000001</v>
      </c>
      <c r="E21" s="21">
        <v>4.0805800000000003</v>
      </c>
      <c r="F21" s="21">
        <f t="shared" si="0"/>
        <v>1.956881250878439</v>
      </c>
      <c r="G21" s="21">
        <v>1.5045658908784389</v>
      </c>
      <c r="H21" s="21">
        <v>0.14867701</v>
      </c>
      <c r="I21" s="21">
        <v>0.30363835000000006</v>
      </c>
      <c r="J21" s="22">
        <f t="shared" si="1"/>
        <v>0.36871373453735468</v>
      </c>
      <c r="K21" s="22">
        <f t="shared" si="2"/>
        <v>0.4051489986419673</v>
      </c>
      <c r="L21" s="23">
        <f t="shared" si="3"/>
        <v>0.47955958488215861</v>
      </c>
      <c r="M21" s="4"/>
    </row>
    <row r="22" spans="1:13" x14ac:dyDescent="0.25">
      <c r="A22" s="17"/>
      <c r="B22" s="18">
        <v>452</v>
      </c>
      <c r="C22" s="19" t="s">
        <v>218</v>
      </c>
      <c r="D22" s="20">
        <v>2.7240489999999999</v>
      </c>
      <c r="E22" s="21">
        <v>2.7253989999999999</v>
      </c>
      <c r="F22" s="21">
        <f t="shared" si="0"/>
        <v>0.95448069006781133</v>
      </c>
      <c r="G22" s="21">
        <v>0.49503761006781133</v>
      </c>
      <c r="H22" s="21">
        <v>0.18809967</v>
      </c>
      <c r="I22" s="21">
        <v>0.27134341000000001</v>
      </c>
      <c r="J22" s="22">
        <f t="shared" si="1"/>
        <v>0.18163858211873246</v>
      </c>
      <c r="K22" s="22">
        <f t="shared" si="2"/>
        <v>0.25065587830178676</v>
      </c>
      <c r="L22" s="23">
        <f t="shared" si="3"/>
        <v>0.35021686368411059</v>
      </c>
      <c r="M22" s="4"/>
    </row>
    <row r="23" spans="1:13" x14ac:dyDescent="0.25">
      <c r="A23" s="17"/>
      <c r="B23" s="18">
        <v>453</v>
      </c>
      <c r="C23" s="19" t="s">
        <v>219</v>
      </c>
      <c r="D23" s="20">
        <v>4.0604849999999999</v>
      </c>
      <c r="E23" s="21">
        <v>4.0604849999999999</v>
      </c>
      <c r="F23" s="21">
        <f t="shared" si="0"/>
        <v>1.6007952407683734</v>
      </c>
      <c r="G23" s="21">
        <v>0.98045767076837365</v>
      </c>
      <c r="H23" s="21">
        <v>0.29892759999999996</v>
      </c>
      <c r="I23" s="21">
        <v>0.32140997000000004</v>
      </c>
      <c r="J23" s="22">
        <f t="shared" si="1"/>
        <v>0.24146319239410408</v>
      </c>
      <c r="K23" s="22">
        <f t="shared" si="2"/>
        <v>0.31508188572753587</v>
      </c>
      <c r="L23" s="23">
        <f t="shared" si="3"/>
        <v>0.3942374471937154</v>
      </c>
      <c r="M23" s="4"/>
    </row>
    <row r="24" spans="1:13" x14ac:dyDescent="0.25">
      <c r="A24" s="17"/>
      <c r="B24" s="18">
        <v>454</v>
      </c>
      <c r="C24" s="19" t="s">
        <v>220</v>
      </c>
      <c r="D24" s="20">
        <v>4.2571060000000003</v>
      </c>
      <c r="E24" s="21">
        <v>4.4919860000000007</v>
      </c>
      <c r="F24" s="21">
        <f t="shared" si="0"/>
        <v>0.9646375246767579</v>
      </c>
      <c r="G24" s="21">
        <v>0.4844525646767579</v>
      </c>
      <c r="H24" s="21">
        <v>0.17282786999999999</v>
      </c>
      <c r="I24" s="21">
        <v>0.30735709</v>
      </c>
      <c r="J24" s="22">
        <f t="shared" si="1"/>
        <v>0.10784819112899235</v>
      </c>
      <c r="K24" s="22">
        <f t="shared" si="2"/>
        <v>0.14632290365035816</v>
      </c>
      <c r="L24" s="23">
        <f t="shared" si="3"/>
        <v>0.2147463337322863</v>
      </c>
      <c r="M24" s="4"/>
    </row>
    <row r="25" spans="1:13" x14ac:dyDescent="0.25">
      <c r="A25" s="17"/>
      <c r="B25" s="18">
        <v>455</v>
      </c>
      <c r="C25" s="19" t="s">
        <v>221</v>
      </c>
      <c r="D25" s="20">
        <v>1.7112700000000001</v>
      </c>
      <c r="E25" s="21">
        <v>1.7137160000000002</v>
      </c>
      <c r="F25" s="21">
        <f t="shared" si="0"/>
        <v>0.61845630984386579</v>
      </c>
      <c r="G25" s="21">
        <v>0.42260898984386586</v>
      </c>
      <c r="H25" s="21">
        <v>6.4783320000000005E-2</v>
      </c>
      <c r="I25" s="21">
        <v>0.13106399999999999</v>
      </c>
      <c r="J25" s="22">
        <f t="shared" si="1"/>
        <v>0.24660386542686524</v>
      </c>
      <c r="K25" s="22">
        <f t="shared" si="2"/>
        <v>0.28440669856841261</v>
      </c>
      <c r="L25" s="23">
        <f t="shared" si="3"/>
        <v>0.36088611522788239</v>
      </c>
      <c r="M25" s="4"/>
    </row>
    <row r="26" spans="1:13" x14ac:dyDescent="0.25">
      <c r="A26" s="17"/>
      <c r="B26" s="18">
        <v>456</v>
      </c>
      <c r="C26" s="19" t="s">
        <v>222</v>
      </c>
      <c r="D26" s="20">
        <v>1.342492</v>
      </c>
      <c r="E26" s="21">
        <v>1.342492</v>
      </c>
      <c r="F26" s="21">
        <f t="shared" si="0"/>
        <v>0.58707116827394124</v>
      </c>
      <c r="G26" s="21">
        <v>0.35292430827394128</v>
      </c>
      <c r="H26" s="21">
        <v>0.10748143</v>
      </c>
      <c r="I26" s="21">
        <v>0.12666543</v>
      </c>
      <c r="J26" s="22">
        <f t="shared" si="1"/>
        <v>0.26288745726152651</v>
      </c>
      <c r="K26" s="22">
        <f t="shared" si="2"/>
        <v>0.34294858984183241</v>
      </c>
      <c r="L26" s="23">
        <f t="shared" si="3"/>
        <v>0.4372995654901044</v>
      </c>
      <c r="M26" s="4"/>
    </row>
    <row r="27" spans="1:13" x14ac:dyDescent="0.25">
      <c r="A27" s="17"/>
      <c r="B27" s="18">
        <v>457</v>
      </c>
      <c r="C27" s="19" t="s">
        <v>223</v>
      </c>
      <c r="D27" s="20">
        <v>2.6676820000000006</v>
      </c>
      <c r="E27" s="21">
        <v>2.8137340000000006</v>
      </c>
      <c r="F27" s="21">
        <f t="shared" si="0"/>
        <v>1.0994368389725873</v>
      </c>
      <c r="G27" s="21">
        <v>0.64079507897258736</v>
      </c>
      <c r="H27" s="21">
        <v>0.20926144999999999</v>
      </c>
      <c r="I27" s="21">
        <v>0.24938030999999999</v>
      </c>
      <c r="J27" s="22">
        <f t="shared" si="1"/>
        <v>0.22773832884437095</v>
      </c>
      <c r="K27" s="22">
        <f t="shared" si="2"/>
        <v>0.3021097690729071</v>
      </c>
      <c r="L27" s="23">
        <f t="shared" si="3"/>
        <v>0.39073943698039226</v>
      </c>
      <c r="M27" s="4"/>
    </row>
    <row r="28" spans="1:13" x14ac:dyDescent="0.25">
      <c r="A28" s="17"/>
      <c r="B28" s="18">
        <v>458</v>
      </c>
      <c r="C28" s="19" t="s">
        <v>224</v>
      </c>
      <c r="D28" s="20">
        <v>5.513128</v>
      </c>
      <c r="E28" s="21">
        <v>5.5953270000000002</v>
      </c>
      <c r="F28" s="21">
        <f t="shared" si="0"/>
        <v>2.1371219498815366</v>
      </c>
      <c r="G28" s="21">
        <v>1.3034729298815364</v>
      </c>
      <c r="H28" s="21">
        <v>0.40016063999999996</v>
      </c>
      <c r="I28" s="21">
        <v>0.43348838000000001</v>
      </c>
      <c r="J28" s="22">
        <f t="shared" si="1"/>
        <v>0.23295741783840987</v>
      </c>
      <c r="K28" s="22">
        <f t="shared" si="2"/>
        <v>0.30447435330974154</v>
      </c>
      <c r="L28" s="23">
        <f t="shared" si="3"/>
        <v>0.38194764128737008</v>
      </c>
      <c r="M28" s="4"/>
    </row>
    <row r="29" spans="1:13" x14ac:dyDescent="0.25">
      <c r="A29" s="17"/>
      <c r="B29" s="18">
        <v>459</v>
      </c>
      <c r="C29" s="19" t="s">
        <v>225</v>
      </c>
      <c r="D29" s="20">
        <v>3.5085919999999997</v>
      </c>
      <c r="E29" s="21">
        <v>6.4214159999999998</v>
      </c>
      <c r="F29" s="21">
        <f t="shared" si="0"/>
        <v>3.2168286129705574</v>
      </c>
      <c r="G29" s="21">
        <v>1.4082010929705575</v>
      </c>
      <c r="H29" s="21">
        <v>1.3825227199999999</v>
      </c>
      <c r="I29" s="21">
        <v>0.42610480000000001</v>
      </c>
      <c r="J29" s="22">
        <f t="shared" si="1"/>
        <v>0.21929759619538083</v>
      </c>
      <c r="K29" s="22">
        <f t="shared" si="2"/>
        <v>0.43459632781469965</v>
      </c>
      <c r="L29" s="23">
        <f t="shared" si="3"/>
        <v>0.50095315627745618</v>
      </c>
      <c r="M29" s="4"/>
    </row>
    <row r="30" spans="1:13" x14ac:dyDescent="0.25">
      <c r="A30" s="17"/>
      <c r="B30" s="18">
        <v>460</v>
      </c>
      <c r="C30" s="19" t="s">
        <v>226</v>
      </c>
      <c r="D30" s="20">
        <v>1.0307980000000001</v>
      </c>
      <c r="E30" s="21">
        <v>1.0307980000000001</v>
      </c>
      <c r="F30" s="21">
        <f t="shared" si="0"/>
        <v>0.37829365517501595</v>
      </c>
      <c r="G30" s="21">
        <v>0.20376029517501593</v>
      </c>
      <c r="H30" s="21">
        <v>6.4116699999999999E-2</v>
      </c>
      <c r="I30" s="21">
        <v>0.11041666</v>
      </c>
      <c r="J30" s="22">
        <f t="shared" si="1"/>
        <v>0.19767238117945116</v>
      </c>
      <c r="K30" s="22">
        <f t="shared" si="2"/>
        <v>0.25987341377749656</v>
      </c>
      <c r="L30" s="23">
        <f t="shared" si="3"/>
        <v>0.36699106437441276</v>
      </c>
      <c r="M30" s="4"/>
    </row>
    <row r="31" spans="1:13" x14ac:dyDescent="0.25">
      <c r="A31" s="17"/>
      <c r="B31" s="18">
        <v>461</v>
      </c>
      <c r="C31" s="19" t="s">
        <v>227</v>
      </c>
      <c r="D31" s="20">
        <v>5.2508859999999995</v>
      </c>
      <c r="E31" s="21">
        <v>5.2508859999999995</v>
      </c>
      <c r="F31" s="21">
        <f t="shared" si="0"/>
        <v>1.5653212183992578</v>
      </c>
      <c r="G31" s="21">
        <v>0.85697849839925766</v>
      </c>
      <c r="H31" s="21">
        <v>0.32158892</v>
      </c>
      <c r="I31" s="21">
        <v>0.38675380000000004</v>
      </c>
      <c r="J31" s="22">
        <f t="shared" si="1"/>
        <v>0.16320645666260089</v>
      </c>
      <c r="K31" s="22">
        <f t="shared" si="2"/>
        <v>0.22445115327189691</v>
      </c>
      <c r="L31" s="23">
        <f t="shared" si="3"/>
        <v>0.29810611359668787</v>
      </c>
      <c r="M31" s="4"/>
    </row>
    <row r="32" spans="1:13" x14ac:dyDescent="0.25">
      <c r="A32" s="17"/>
      <c r="B32" s="18">
        <v>462</v>
      </c>
      <c r="C32" s="19" t="s">
        <v>228</v>
      </c>
      <c r="D32" s="20">
        <v>1.208364</v>
      </c>
      <c r="E32" s="21">
        <v>2.2271630000000004</v>
      </c>
      <c r="F32" s="21">
        <f t="shared" si="0"/>
        <v>1.3495993383783382</v>
      </c>
      <c r="G32" s="21">
        <v>0.18445899837833829</v>
      </c>
      <c r="H32" s="21">
        <v>8.7569999999999995E-2</v>
      </c>
      <c r="I32" s="21">
        <v>1.0775703400000001</v>
      </c>
      <c r="J32" s="22">
        <f t="shared" si="1"/>
        <v>8.2822406073708235E-2</v>
      </c>
      <c r="K32" s="22">
        <f t="shared" si="2"/>
        <v>0.12214148599735997</v>
      </c>
      <c r="L32" s="23">
        <f t="shared" si="3"/>
        <v>0.60597241350468645</v>
      </c>
      <c r="M32" s="4"/>
    </row>
    <row r="33" spans="1:13" x14ac:dyDescent="0.25">
      <c r="A33" s="17"/>
      <c r="B33" s="18">
        <v>463</v>
      </c>
      <c r="C33" s="19" t="s">
        <v>229</v>
      </c>
      <c r="D33" s="20">
        <v>0.7244529999999999</v>
      </c>
      <c r="E33" s="21">
        <v>0.7244529999999999</v>
      </c>
      <c r="F33" s="21">
        <f t="shared" si="0"/>
        <v>0.50947189520994252</v>
      </c>
      <c r="G33" s="21">
        <v>0.31478570520994253</v>
      </c>
      <c r="H33" s="21">
        <v>5.3371309999999998E-2</v>
      </c>
      <c r="I33" s="21">
        <v>0.14131487999999998</v>
      </c>
      <c r="J33" s="22">
        <f t="shared" si="1"/>
        <v>0.43451501368610879</v>
      </c>
      <c r="K33" s="22">
        <f t="shared" si="2"/>
        <v>0.50818619732397075</v>
      </c>
      <c r="L33" s="23">
        <f t="shared" si="3"/>
        <v>0.70325044579833695</v>
      </c>
      <c r="M33" s="4"/>
    </row>
    <row r="34" spans="1:13" ht="15.75" thickBot="1" x14ac:dyDescent="0.3">
      <c r="A34" s="24"/>
      <c r="B34" s="25">
        <v>464</v>
      </c>
      <c r="C34" s="26" t="s">
        <v>230</v>
      </c>
      <c r="D34" s="27">
        <v>0.93671400000000016</v>
      </c>
      <c r="E34" s="28">
        <v>0.93671400000000027</v>
      </c>
      <c r="F34" s="28">
        <f t="shared" si="0"/>
        <v>0.23064740911171264</v>
      </c>
      <c r="G34" s="28">
        <v>0.13719146911171265</v>
      </c>
      <c r="H34" s="28">
        <v>2.9488790000000001E-2</v>
      </c>
      <c r="I34" s="28">
        <v>6.396715E-2</v>
      </c>
      <c r="J34" s="29">
        <f t="shared" si="1"/>
        <v>0.14646035941782937</v>
      </c>
      <c r="K34" s="29">
        <f t="shared" si="2"/>
        <v>0.17794146250799348</v>
      </c>
      <c r="L34" s="30">
        <f t="shared" si="3"/>
        <v>0.24623034257170553</v>
      </c>
      <c r="M34" s="4"/>
    </row>
    <row r="35" spans="1:13" x14ac:dyDescent="0.25">
      <c r="A35" t="s">
        <v>232</v>
      </c>
      <c r="D35" s="5"/>
      <c r="E35" s="5"/>
      <c r="F35" s="5">
        <f t="shared" si="0"/>
        <v>0</v>
      </c>
      <c r="G35" s="5"/>
      <c r="H35" s="5"/>
      <c r="I35" s="5"/>
      <c r="J35" s="4">
        <f t="shared" si="1"/>
        <v>0</v>
      </c>
      <c r="K35" s="4">
        <f t="shared" si="2"/>
        <v>0</v>
      </c>
      <c r="L35" s="4">
        <f t="shared" si="3"/>
        <v>0</v>
      </c>
      <c r="M35" s="4"/>
    </row>
    <row r="36" spans="1:13" x14ac:dyDescent="0.25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107</v>
      </c>
      <c r="B1" s="51" t="s">
        <v>1667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1669</v>
      </c>
      <c r="N2" s="72" t="s">
        <v>1689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109.09925599999998</v>
      </c>
      <c r="E6" s="14">
        <f ca="1">SUM(E7:OFFSET(E7,50,0))</f>
        <v>118.66540299999998</v>
      </c>
      <c r="F6" s="14">
        <f ca="1">SUM(F7:OFFSET(F7,50,0))</f>
        <v>41.43341234807216</v>
      </c>
      <c r="G6" s="14">
        <f ca="1">SUM(G7:OFFSET(G7,50,0))</f>
        <v>23.693937388072161</v>
      </c>
      <c r="H6" s="14">
        <f ca="1">SUM(H7:OFFSET(H7,50,0))</f>
        <v>8.6432434099999984</v>
      </c>
      <c r="I6" s="14">
        <f ca="1">SUM(I7:OFFSET(I7,50,0))</f>
        <v>9.0962315499999988</v>
      </c>
      <c r="J6" s="15">
        <f ca="1">IFERROR(G6/E6,0)</f>
        <v>0.19967013795985813</v>
      </c>
      <c r="K6" s="15">
        <f ca="1">IFERROR(SUM(G6,H6)/E6,0)</f>
        <v>0.27250723446388303</v>
      </c>
      <c r="L6" s="16">
        <f ca="1">IFERROR(SUM(G6,H6,I6)/E6,0)</f>
        <v>0.3491616874049816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5.6929880000000006</v>
      </c>
      <c r="E7" s="21">
        <v>8.5622220000000002</v>
      </c>
      <c r="F7" s="21">
        <f t="shared" ref="F7:F31" si="0">SUM(G7,H7,I7)</f>
        <v>2.66513908734361</v>
      </c>
      <c r="G7" s="21">
        <v>1.4620976273436099</v>
      </c>
      <c r="H7" s="21">
        <v>0.76569841000000005</v>
      </c>
      <c r="I7" s="21">
        <v>0.43734304999999996</v>
      </c>
      <c r="J7" s="22">
        <f t="shared" ref="J7:J31" si="1">IFERROR(G7/E7,0)</f>
        <v>0.17076147141987325</v>
      </c>
      <c r="K7" s="22">
        <f t="shared" ref="K7:K31" si="2">IFERROR(SUM(G7,H7)/E7,0)</f>
        <v>0.26018900670218664</v>
      </c>
      <c r="L7" s="23">
        <f t="shared" ref="L7:L31" si="3">IFERROR(SUM(G7,H7,I7)/E7,0)</f>
        <v>0.31126722565049236</v>
      </c>
      <c r="M7" s="4"/>
      <c r="N7" t="s">
        <v>273</v>
      </c>
      <c r="O7" s="5">
        <v>1.3495993383783382</v>
      </c>
      <c r="P7" s="71">
        <v>0.60597241350468656</v>
      </c>
    </row>
    <row r="8" spans="1:16" x14ac:dyDescent="0.25">
      <c r="A8" s="17"/>
      <c r="B8" s="55">
        <v>2</v>
      </c>
      <c r="C8" s="19" t="s">
        <v>250</v>
      </c>
      <c r="D8" s="20">
        <v>6.6691420000000008</v>
      </c>
      <c r="E8" s="21">
        <v>6.6691420000000008</v>
      </c>
      <c r="F8" s="21">
        <f t="shared" si="0"/>
        <v>2.186498969769628</v>
      </c>
      <c r="G8" s="21">
        <v>1.407358749769628</v>
      </c>
      <c r="H8" s="21">
        <v>0.50102362</v>
      </c>
      <c r="I8" s="21">
        <v>0.27811659999999999</v>
      </c>
      <c r="J8" s="22">
        <f t="shared" si="1"/>
        <v>0.21102545871262418</v>
      </c>
      <c r="K8" s="22">
        <f t="shared" si="2"/>
        <v>0.28615110755920742</v>
      </c>
      <c r="L8" s="23">
        <f t="shared" si="3"/>
        <v>0.32785311360436287</v>
      </c>
      <c r="M8" s="4"/>
      <c r="N8" t="s">
        <v>270</v>
      </c>
      <c r="O8" s="5">
        <v>3.2168286129705574</v>
      </c>
      <c r="P8" s="71">
        <v>0.50095315627745618</v>
      </c>
    </row>
    <row r="9" spans="1:16" x14ac:dyDescent="0.25">
      <c r="A9" s="17"/>
      <c r="B9" s="55">
        <v>3</v>
      </c>
      <c r="C9" s="19" t="s">
        <v>251</v>
      </c>
      <c r="D9" s="20">
        <v>4.1026440000000006</v>
      </c>
      <c r="E9" s="21">
        <v>4.1026440000000006</v>
      </c>
      <c r="F9" s="21">
        <f t="shared" si="0"/>
        <v>1.4426373267441615</v>
      </c>
      <c r="G9" s="21">
        <v>0.84822796674416168</v>
      </c>
      <c r="H9" s="21">
        <v>0.31375830999999993</v>
      </c>
      <c r="I9" s="21">
        <v>0.28065105000000001</v>
      </c>
      <c r="J9" s="22">
        <f t="shared" si="1"/>
        <v>0.20675154040763993</v>
      </c>
      <c r="K9" s="22">
        <f t="shared" si="2"/>
        <v>0.28322863907864326</v>
      </c>
      <c r="L9" s="23">
        <f t="shared" si="3"/>
        <v>0.3516360002827838</v>
      </c>
      <c r="M9" s="4"/>
      <c r="N9" t="s">
        <v>261</v>
      </c>
      <c r="O9" s="5">
        <v>1.956881250878439</v>
      </c>
      <c r="P9" s="71">
        <v>0.47955958488215861</v>
      </c>
    </row>
    <row r="10" spans="1:16" x14ac:dyDescent="0.25">
      <c r="A10" s="17"/>
      <c r="B10" s="55">
        <v>4</v>
      </c>
      <c r="C10" s="19" t="s">
        <v>252</v>
      </c>
      <c r="D10" s="20">
        <v>9.7080640000000002</v>
      </c>
      <c r="E10" s="21">
        <v>9.7080640000000002</v>
      </c>
      <c r="F10" s="21">
        <f t="shared" si="0"/>
        <v>3.1080039368193657</v>
      </c>
      <c r="G10" s="21">
        <v>1.8728732868193656</v>
      </c>
      <c r="H10" s="21">
        <v>0.6088197500000001</v>
      </c>
      <c r="I10" s="21">
        <v>0.6263109</v>
      </c>
      <c r="J10" s="22">
        <f t="shared" si="1"/>
        <v>0.1929193386878543</v>
      </c>
      <c r="K10" s="22">
        <f t="shared" si="2"/>
        <v>0.25563212570697574</v>
      </c>
      <c r="L10" s="23">
        <f t="shared" si="3"/>
        <v>0.32014662622942797</v>
      </c>
      <c r="M10" s="4"/>
      <c r="N10" t="s">
        <v>267</v>
      </c>
      <c r="O10" s="5">
        <v>0.58707116827394124</v>
      </c>
      <c r="P10" s="71">
        <v>0.4372995654901044</v>
      </c>
    </row>
    <row r="11" spans="1:16" x14ac:dyDescent="0.25">
      <c r="A11" s="17"/>
      <c r="B11" s="55">
        <v>5</v>
      </c>
      <c r="C11" s="19" t="s">
        <v>253</v>
      </c>
      <c r="D11" s="20">
        <v>3.829186</v>
      </c>
      <c r="E11" s="21">
        <v>3.829186</v>
      </c>
      <c r="F11" s="21">
        <f t="shared" si="0"/>
        <v>1.5918719369920815</v>
      </c>
      <c r="G11" s="21">
        <v>0.92624773699208163</v>
      </c>
      <c r="H11" s="21">
        <v>0.29307672000000001</v>
      </c>
      <c r="I11" s="21">
        <v>0.37254747999999999</v>
      </c>
      <c r="J11" s="22">
        <f t="shared" si="1"/>
        <v>0.24189155005582952</v>
      </c>
      <c r="K11" s="22">
        <f t="shared" si="2"/>
        <v>0.31842915360916957</v>
      </c>
      <c r="L11" s="23">
        <f t="shared" si="3"/>
        <v>0.41572071374753838</v>
      </c>
      <c r="M11" s="4"/>
      <c r="N11" t="s">
        <v>257</v>
      </c>
      <c r="O11" s="5">
        <v>0.50400377531809926</v>
      </c>
      <c r="P11" s="71">
        <v>0.41823852804218475</v>
      </c>
    </row>
    <row r="12" spans="1:16" x14ac:dyDescent="0.25">
      <c r="A12" s="17"/>
      <c r="B12" s="55">
        <v>6</v>
      </c>
      <c r="C12" s="19" t="s">
        <v>254</v>
      </c>
      <c r="D12" s="20">
        <v>11.055571</v>
      </c>
      <c r="E12" s="21">
        <v>10.83459</v>
      </c>
      <c r="F12" s="21">
        <f t="shared" si="0"/>
        <v>4.0314307012838473</v>
      </c>
      <c r="G12" s="21">
        <v>2.4121105712838471</v>
      </c>
      <c r="H12" s="21">
        <v>0.6641428800000001</v>
      </c>
      <c r="I12" s="21">
        <v>0.95517724999999987</v>
      </c>
      <c r="J12" s="22">
        <f t="shared" si="1"/>
        <v>0.22263053528410831</v>
      </c>
      <c r="K12" s="22">
        <f t="shared" si="2"/>
        <v>0.2839289212867166</v>
      </c>
      <c r="L12" s="23">
        <f t="shared" si="3"/>
        <v>0.37208890242121273</v>
      </c>
      <c r="M12" s="4"/>
      <c r="N12" t="s">
        <v>253</v>
      </c>
      <c r="O12" s="5">
        <v>1.5918719369920815</v>
      </c>
      <c r="P12" s="71">
        <v>0.41572071374753838</v>
      </c>
    </row>
    <row r="13" spans="1:16" x14ac:dyDescent="0.25">
      <c r="A13" s="17"/>
      <c r="B13" s="55">
        <v>7</v>
      </c>
      <c r="C13" s="19" t="s">
        <v>255</v>
      </c>
      <c r="D13" s="20">
        <v>0.93671400000000016</v>
      </c>
      <c r="E13" s="21">
        <v>0.93671400000000027</v>
      </c>
      <c r="F13" s="21">
        <f t="shared" si="0"/>
        <v>0.23064740911171264</v>
      </c>
      <c r="G13" s="21">
        <v>0.13719146911171265</v>
      </c>
      <c r="H13" s="21">
        <v>2.9488790000000001E-2</v>
      </c>
      <c r="I13" s="21">
        <v>6.396715E-2</v>
      </c>
      <c r="J13" s="22">
        <f t="shared" si="1"/>
        <v>0.14646035941782937</v>
      </c>
      <c r="K13" s="22">
        <f t="shared" si="2"/>
        <v>0.17794146250799348</v>
      </c>
      <c r="L13" s="23">
        <f t="shared" si="3"/>
        <v>0.24623034257170553</v>
      </c>
      <c r="M13" s="4"/>
      <c r="N13" t="s">
        <v>259</v>
      </c>
      <c r="O13" s="5">
        <v>1.6247509972346554</v>
      </c>
      <c r="P13" s="71">
        <v>0.40037796475657245</v>
      </c>
    </row>
    <row r="14" spans="1:16" x14ac:dyDescent="0.25">
      <c r="A14" s="17"/>
      <c r="B14" s="55">
        <v>8</v>
      </c>
      <c r="C14" s="19" t="s">
        <v>256</v>
      </c>
      <c r="D14" s="20">
        <v>5.3865489999999996</v>
      </c>
      <c r="E14" s="21">
        <v>5.3865489999999996</v>
      </c>
      <c r="F14" s="21">
        <f t="shared" si="0"/>
        <v>1.9891122787252482</v>
      </c>
      <c r="G14" s="21">
        <v>1.1418702587252483</v>
      </c>
      <c r="H14" s="21">
        <v>0.44958371999999991</v>
      </c>
      <c r="I14" s="21">
        <v>0.39765830000000002</v>
      </c>
      <c r="J14" s="22">
        <f t="shared" si="1"/>
        <v>0.21198549548611706</v>
      </c>
      <c r="K14" s="22">
        <f t="shared" si="2"/>
        <v>0.29544964293933801</v>
      </c>
      <c r="L14" s="23">
        <f t="shared" si="3"/>
        <v>0.36927395977002125</v>
      </c>
      <c r="M14" s="4"/>
      <c r="N14" t="s">
        <v>264</v>
      </c>
      <c r="O14" s="5">
        <v>1.6007952407683739</v>
      </c>
      <c r="P14" s="71">
        <v>0.39423744719371551</v>
      </c>
    </row>
    <row r="15" spans="1:16" x14ac:dyDescent="0.25">
      <c r="A15" s="17"/>
      <c r="B15" s="55">
        <v>9</v>
      </c>
      <c r="C15" s="19" t="s">
        <v>257</v>
      </c>
      <c r="D15" s="20">
        <v>1.204434</v>
      </c>
      <c r="E15" s="21">
        <v>1.205063</v>
      </c>
      <c r="F15" s="21">
        <f t="shared" si="0"/>
        <v>0.50400377531809926</v>
      </c>
      <c r="G15" s="21">
        <v>0.3058260453180992</v>
      </c>
      <c r="H15" s="21">
        <v>0.10461446999999999</v>
      </c>
      <c r="I15" s="21">
        <v>9.3563259999999995E-2</v>
      </c>
      <c r="J15" s="22">
        <f t="shared" si="1"/>
        <v>0.25378427959210365</v>
      </c>
      <c r="K15" s="22">
        <f t="shared" si="2"/>
        <v>0.34059672840183397</v>
      </c>
      <c r="L15" s="23">
        <f t="shared" si="3"/>
        <v>0.41823852804218475</v>
      </c>
      <c r="M15" s="4"/>
      <c r="N15" t="s">
        <v>268</v>
      </c>
      <c r="O15" s="5">
        <v>1.0994368389725873</v>
      </c>
      <c r="P15" s="71">
        <v>0.39073943698039226</v>
      </c>
    </row>
    <row r="16" spans="1:16" x14ac:dyDescent="0.25">
      <c r="A16" s="17"/>
      <c r="B16" s="55">
        <v>10</v>
      </c>
      <c r="C16" s="19" t="s">
        <v>258</v>
      </c>
      <c r="D16" s="20">
        <v>2.7895700000000003</v>
      </c>
      <c r="E16" s="21">
        <v>3.3317050000000004</v>
      </c>
      <c r="F16" s="21">
        <f t="shared" si="0"/>
        <v>1.0915815660858095</v>
      </c>
      <c r="G16" s="21">
        <v>0.63511729608580936</v>
      </c>
      <c r="H16" s="21">
        <v>0.22874448</v>
      </c>
      <c r="I16" s="21">
        <v>0.22771979000000001</v>
      </c>
      <c r="J16" s="22">
        <f t="shared" si="1"/>
        <v>0.19062831075554687</v>
      </c>
      <c r="K16" s="22">
        <f t="shared" si="2"/>
        <v>0.25928519364283731</v>
      </c>
      <c r="L16" s="23">
        <f t="shared" si="3"/>
        <v>0.32763451928841519</v>
      </c>
      <c r="M16" s="4"/>
      <c r="N16" t="s">
        <v>269</v>
      </c>
      <c r="O16" s="5">
        <v>2.1371219498815366</v>
      </c>
      <c r="P16" s="71">
        <v>0.38194764128737008</v>
      </c>
    </row>
    <row r="17" spans="1:16" x14ac:dyDescent="0.25">
      <c r="A17" s="17"/>
      <c r="B17" s="55">
        <v>11</v>
      </c>
      <c r="C17" s="19" t="s">
        <v>259</v>
      </c>
      <c r="D17" s="20">
        <v>4.0580429999999996</v>
      </c>
      <c r="E17" s="21">
        <v>4.0580429999999996</v>
      </c>
      <c r="F17" s="21">
        <f t="shared" si="0"/>
        <v>1.6247509972346554</v>
      </c>
      <c r="G17" s="21">
        <v>1.0524270072346553</v>
      </c>
      <c r="H17" s="21">
        <v>0.23577398999999999</v>
      </c>
      <c r="I17" s="21">
        <v>0.33655000000000002</v>
      </c>
      <c r="J17" s="22">
        <f t="shared" si="1"/>
        <v>0.25934348335753354</v>
      </c>
      <c r="K17" s="22">
        <f t="shared" si="2"/>
        <v>0.31744390023335273</v>
      </c>
      <c r="L17" s="23">
        <f t="shared" si="3"/>
        <v>0.40037796475657245</v>
      </c>
      <c r="M17" s="4"/>
      <c r="N17" t="s">
        <v>254</v>
      </c>
      <c r="O17" s="5">
        <v>4.0314307012838473</v>
      </c>
      <c r="P17" s="71">
        <v>0.37208890242121273</v>
      </c>
    </row>
    <row r="18" spans="1:16" x14ac:dyDescent="0.25">
      <c r="A18" s="17"/>
      <c r="B18" s="55">
        <v>12</v>
      </c>
      <c r="C18" s="19" t="s">
        <v>260</v>
      </c>
      <c r="D18" s="20">
        <v>4.2691439999999998</v>
      </c>
      <c r="E18" s="21">
        <v>4.2691439999999998</v>
      </c>
      <c r="F18" s="21">
        <f t="shared" si="0"/>
        <v>1.4681403994384581</v>
      </c>
      <c r="G18" s="21">
        <v>0.93232595943845809</v>
      </c>
      <c r="H18" s="21">
        <v>0.27542010000000006</v>
      </c>
      <c r="I18" s="21">
        <v>0.26039433999999995</v>
      </c>
      <c r="J18" s="22">
        <f t="shared" si="1"/>
        <v>0.21838709573592696</v>
      </c>
      <c r="K18" s="22">
        <f t="shared" si="2"/>
        <v>0.28290122315819244</v>
      </c>
      <c r="L18" s="23">
        <f t="shared" si="3"/>
        <v>0.34389573165919401</v>
      </c>
      <c r="M18" s="4"/>
      <c r="N18" t="s">
        <v>256</v>
      </c>
      <c r="O18" s="5">
        <v>1.9891122787252482</v>
      </c>
      <c r="P18" s="71">
        <v>0.36927395977002125</v>
      </c>
    </row>
    <row r="19" spans="1:16" x14ac:dyDescent="0.25">
      <c r="A19" s="17"/>
      <c r="B19" s="55">
        <v>13</v>
      </c>
      <c r="C19" s="19" t="s">
        <v>261</v>
      </c>
      <c r="D19" s="20">
        <v>3.2805800000000001</v>
      </c>
      <c r="E19" s="21">
        <v>4.0805800000000003</v>
      </c>
      <c r="F19" s="21">
        <f t="shared" si="0"/>
        <v>1.956881250878439</v>
      </c>
      <c r="G19" s="21">
        <v>1.5045658908784389</v>
      </c>
      <c r="H19" s="21">
        <v>0.14867701</v>
      </c>
      <c r="I19" s="21">
        <v>0.30363835000000006</v>
      </c>
      <c r="J19" s="22">
        <f t="shared" si="1"/>
        <v>0.36871373453735468</v>
      </c>
      <c r="K19" s="22">
        <f t="shared" si="2"/>
        <v>0.4051489986419673</v>
      </c>
      <c r="L19" s="23">
        <f t="shared" si="3"/>
        <v>0.47955958488215861</v>
      </c>
      <c r="M19" s="4"/>
      <c r="N19" t="s">
        <v>271</v>
      </c>
      <c r="O19" s="5">
        <v>0.37829365517501595</v>
      </c>
      <c r="P19" s="71">
        <v>0.36699106437441276</v>
      </c>
    </row>
    <row r="20" spans="1:16" x14ac:dyDescent="0.25">
      <c r="A20" s="17"/>
      <c r="B20" s="55">
        <v>14</v>
      </c>
      <c r="C20" s="19" t="s">
        <v>262</v>
      </c>
      <c r="D20" s="20">
        <v>2.7240489999999999</v>
      </c>
      <c r="E20" s="21">
        <v>2.7253989999999999</v>
      </c>
      <c r="F20" s="21">
        <f t="shared" si="0"/>
        <v>0.95448069006781133</v>
      </c>
      <c r="G20" s="21">
        <v>0.49503761006781133</v>
      </c>
      <c r="H20" s="21">
        <v>0.18809966999999997</v>
      </c>
      <c r="I20" s="21">
        <v>0.27134341000000001</v>
      </c>
      <c r="J20" s="22">
        <f t="shared" si="1"/>
        <v>0.18163858211873246</v>
      </c>
      <c r="K20" s="22">
        <f t="shared" si="2"/>
        <v>0.25065587830178676</v>
      </c>
      <c r="L20" s="23">
        <f t="shared" si="3"/>
        <v>0.35021686368411059</v>
      </c>
      <c r="M20" s="4"/>
      <c r="N20" t="s">
        <v>266</v>
      </c>
      <c r="O20" s="5">
        <v>0.61845630984386579</v>
      </c>
      <c r="P20" s="71">
        <v>0.36088611522788239</v>
      </c>
    </row>
    <row r="21" spans="1:16" x14ac:dyDescent="0.25">
      <c r="A21" s="17"/>
      <c r="B21" s="55">
        <v>15</v>
      </c>
      <c r="C21" s="19" t="s">
        <v>263</v>
      </c>
      <c r="D21" s="20">
        <v>12.841775</v>
      </c>
      <c r="E21" s="21">
        <v>14.018355</v>
      </c>
      <c r="F21" s="21">
        <f t="shared" si="0"/>
        <v>3.070670164919</v>
      </c>
      <c r="G21" s="21">
        <v>1.722549484919</v>
      </c>
      <c r="H21" s="21">
        <v>0.72708083999999995</v>
      </c>
      <c r="I21" s="21">
        <v>0.62103984000000001</v>
      </c>
      <c r="J21" s="22">
        <f t="shared" si="1"/>
        <v>0.12287814689519562</v>
      </c>
      <c r="K21" s="22">
        <f t="shared" si="2"/>
        <v>0.17474449212614462</v>
      </c>
      <c r="L21" s="23">
        <f t="shared" si="3"/>
        <v>0.21904639773489828</v>
      </c>
      <c r="M21" s="4"/>
      <c r="N21" t="s">
        <v>251</v>
      </c>
      <c r="O21" s="5">
        <v>1.4426373267441615</v>
      </c>
      <c r="P21" s="71">
        <v>0.3516360002827838</v>
      </c>
    </row>
    <row r="22" spans="1:16" x14ac:dyDescent="0.25">
      <c r="A22" s="17"/>
      <c r="B22" s="55">
        <v>16</v>
      </c>
      <c r="C22" s="19" t="s">
        <v>264</v>
      </c>
      <c r="D22" s="20">
        <v>4.0604849999999999</v>
      </c>
      <c r="E22" s="21">
        <v>4.0604849999999999</v>
      </c>
      <c r="F22" s="21">
        <f t="shared" si="0"/>
        <v>1.6007952407683739</v>
      </c>
      <c r="G22" s="21">
        <v>0.98045767076837365</v>
      </c>
      <c r="H22" s="21">
        <v>0.29892760000000002</v>
      </c>
      <c r="I22" s="21">
        <v>0.32140997000000004</v>
      </c>
      <c r="J22" s="22">
        <f t="shared" si="1"/>
        <v>0.24146319239410408</v>
      </c>
      <c r="K22" s="22">
        <f t="shared" si="2"/>
        <v>0.31508188572753593</v>
      </c>
      <c r="L22" s="23">
        <f t="shared" si="3"/>
        <v>0.39423744719371551</v>
      </c>
      <c r="M22" s="4"/>
      <c r="N22" t="s">
        <v>262</v>
      </c>
      <c r="O22" s="5">
        <v>0.95448069006781133</v>
      </c>
      <c r="P22" s="71">
        <v>0.35021686368411059</v>
      </c>
    </row>
    <row r="23" spans="1:16" x14ac:dyDescent="0.25">
      <c r="A23" s="17"/>
      <c r="B23" s="55">
        <v>17</v>
      </c>
      <c r="C23" s="19" t="s">
        <v>265</v>
      </c>
      <c r="D23" s="20">
        <v>4.2571060000000003</v>
      </c>
      <c r="E23" s="21">
        <v>4.4919860000000007</v>
      </c>
      <c r="F23" s="21">
        <f t="shared" si="0"/>
        <v>0.9646375246767579</v>
      </c>
      <c r="G23" s="21">
        <v>0.4844525646767579</v>
      </c>
      <c r="H23" s="21">
        <v>0.17282786999999999</v>
      </c>
      <c r="I23" s="21">
        <v>0.30735709</v>
      </c>
      <c r="J23" s="22">
        <f t="shared" si="1"/>
        <v>0.10784819112899235</v>
      </c>
      <c r="K23" s="22">
        <f t="shared" si="2"/>
        <v>0.14632290365035816</v>
      </c>
      <c r="L23" s="23">
        <f t="shared" si="3"/>
        <v>0.2147463337322863</v>
      </c>
      <c r="M23" s="4"/>
      <c r="N23" t="s">
        <v>260</v>
      </c>
      <c r="O23" s="5">
        <v>1.4681403994384581</v>
      </c>
      <c r="P23" s="71">
        <v>0.34389573165919401</v>
      </c>
    </row>
    <row r="24" spans="1:16" x14ac:dyDescent="0.25">
      <c r="A24" s="17"/>
      <c r="B24" s="55">
        <v>18</v>
      </c>
      <c r="C24" s="19" t="s">
        <v>266</v>
      </c>
      <c r="D24" s="20">
        <v>1.7112700000000001</v>
      </c>
      <c r="E24" s="21">
        <v>1.7137160000000002</v>
      </c>
      <c r="F24" s="21">
        <f t="shared" si="0"/>
        <v>0.61845630984386579</v>
      </c>
      <c r="G24" s="21">
        <v>0.42260898984386586</v>
      </c>
      <c r="H24" s="21">
        <v>6.4783320000000005E-2</v>
      </c>
      <c r="I24" s="21">
        <v>0.13106399999999999</v>
      </c>
      <c r="J24" s="22">
        <f t="shared" si="1"/>
        <v>0.24660386542686524</v>
      </c>
      <c r="K24" s="22">
        <f t="shared" si="2"/>
        <v>0.28440669856841261</v>
      </c>
      <c r="L24" s="23">
        <f t="shared" si="3"/>
        <v>0.36088611522788239</v>
      </c>
      <c r="M24" s="4"/>
      <c r="N24" t="s">
        <v>250</v>
      </c>
      <c r="O24" s="5">
        <v>2.186498969769628</v>
      </c>
      <c r="P24" s="71">
        <v>0.32785311360436287</v>
      </c>
    </row>
    <row r="25" spans="1:16" x14ac:dyDescent="0.25">
      <c r="A25" s="17"/>
      <c r="B25" s="55">
        <v>19</v>
      </c>
      <c r="C25" s="19" t="s">
        <v>267</v>
      </c>
      <c r="D25" s="20">
        <v>1.342492</v>
      </c>
      <c r="E25" s="21">
        <v>1.342492</v>
      </c>
      <c r="F25" s="21">
        <f t="shared" si="0"/>
        <v>0.58707116827394124</v>
      </c>
      <c r="G25" s="21">
        <v>0.35292430827394128</v>
      </c>
      <c r="H25" s="21">
        <v>0.10748143</v>
      </c>
      <c r="I25" s="21">
        <v>0.12666543</v>
      </c>
      <c r="J25" s="22">
        <f t="shared" si="1"/>
        <v>0.26288745726152651</v>
      </c>
      <c r="K25" s="22">
        <f t="shared" si="2"/>
        <v>0.34294858984183241</v>
      </c>
      <c r="L25" s="23">
        <f t="shared" si="3"/>
        <v>0.4372995654901044</v>
      </c>
      <c r="M25" s="4"/>
      <c r="N25" t="s">
        <v>258</v>
      </c>
      <c r="O25" s="5">
        <v>1.0915815660858095</v>
      </c>
      <c r="P25" s="71">
        <v>0.32763451928841519</v>
      </c>
    </row>
    <row r="26" spans="1:16" x14ac:dyDescent="0.25">
      <c r="A26" s="17"/>
      <c r="B26" s="55">
        <v>20</v>
      </c>
      <c r="C26" s="19" t="s">
        <v>268</v>
      </c>
      <c r="D26" s="20">
        <v>2.6676820000000006</v>
      </c>
      <c r="E26" s="21">
        <v>2.8137340000000006</v>
      </c>
      <c r="F26" s="21">
        <f t="shared" si="0"/>
        <v>1.0994368389725873</v>
      </c>
      <c r="G26" s="21">
        <v>0.64079507897258736</v>
      </c>
      <c r="H26" s="21">
        <v>0.20926144999999999</v>
      </c>
      <c r="I26" s="21">
        <v>0.24938030999999999</v>
      </c>
      <c r="J26" s="22">
        <f t="shared" si="1"/>
        <v>0.22773832884437095</v>
      </c>
      <c r="K26" s="22">
        <f t="shared" si="2"/>
        <v>0.3021097690729071</v>
      </c>
      <c r="L26" s="23">
        <f t="shared" si="3"/>
        <v>0.39073943698039226</v>
      </c>
      <c r="M26" s="4"/>
      <c r="N26" t="s">
        <v>252</v>
      </c>
      <c r="O26" s="5">
        <v>3.1080039368193657</v>
      </c>
      <c r="P26" s="71">
        <v>0.32014662622942797</v>
      </c>
    </row>
    <row r="27" spans="1:16" x14ac:dyDescent="0.25">
      <c r="A27" s="17"/>
      <c r="B27" s="55">
        <v>21</v>
      </c>
      <c r="C27" s="19" t="s">
        <v>269</v>
      </c>
      <c r="D27" s="20">
        <v>5.513128</v>
      </c>
      <c r="E27" s="21">
        <v>5.5953270000000002</v>
      </c>
      <c r="F27" s="21">
        <f t="shared" si="0"/>
        <v>2.1371219498815366</v>
      </c>
      <c r="G27" s="21">
        <v>1.3034729298815364</v>
      </c>
      <c r="H27" s="21">
        <v>0.40016063999999996</v>
      </c>
      <c r="I27" s="21">
        <v>0.43348838000000001</v>
      </c>
      <c r="J27" s="22">
        <f t="shared" si="1"/>
        <v>0.23295741783840987</v>
      </c>
      <c r="K27" s="22">
        <f t="shared" si="2"/>
        <v>0.30447435330974154</v>
      </c>
      <c r="L27" s="23">
        <f t="shared" si="3"/>
        <v>0.38194764128737008</v>
      </c>
      <c r="M27" s="4"/>
      <c r="N27" t="s">
        <v>249</v>
      </c>
      <c r="O27" s="5">
        <v>2.66513908734361</v>
      </c>
      <c r="P27" s="71">
        <v>0.31126722565049236</v>
      </c>
    </row>
    <row r="28" spans="1:16" x14ac:dyDescent="0.25">
      <c r="A28" s="17"/>
      <c r="B28" s="55">
        <v>22</v>
      </c>
      <c r="C28" s="19" t="s">
        <v>270</v>
      </c>
      <c r="D28" s="20">
        <v>3.5085919999999997</v>
      </c>
      <c r="E28" s="21">
        <v>6.4214159999999998</v>
      </c>
      <c r="F28" s="21">
        <f t="shared" si="0"/>
        <v>3.2168286129705574</v>
      </c>
      <c r="G28" s="21">
        <v>1.4082010929705575</v>
      </c>
      <c r="H28" s="21">
        <v>1.3825227199999999</v>
      </c>
      <c r="I28" s="21">
        <v>0.42610480000000001</v>
      </c>
      <c r="J28" s="22">
        <f t="shared" si="1"/>
        <v>0.21929759619538083</v>
      </c>
      <c r="K28" s="22">
        <f t="shared" si="2"/>
        <v>0.43459632781469965</v>
      </c>
      <c r="L28" s="23">
        <f t="shared" si="3"/>
        <v>0.50095315627745618</v>
      </c>
      <c r="M28" s="4"/>
      <c r="N28" t="s">
        <v>272</v>
      </c>
      <c r="O28" s="5">
        <v>1.5653212183992578</v>
      </c>
      <c r="P28" s="71">
        <v>0.29810611359668787</v>
      </c>
    </row>
    <row r="29" spans="1:16" x14ac:dyDescent="0.25">
      <c r="A29" s="17"/>
      <c r="B29" s="55">
        <v>23</v>
      </c>
      <c r="C29" s="19" t="s">
        <v>271</v>
      </c>
      <c r="D29" s="20">
        <v>1.0307980000000001</v>
      </c>
      <c r="E29" s="21">
        <v>1.0307980000000001</v>
      </c>
      <c r="F29" s="21">
        <f t="shared" si="0"/>
        <v>0.37829365517501595</v>
      </c>
      <c r="G29" s="21">
        <v>0.20376029517501593</v>
      </c>
      <c r="H29" s="21">
        <v>6.4116699999999999E-2</v>
      </c>
      <c r="I29" s="21">
        <v>0.11041666</v>
      </c>
      <c r="J29" s="22">
        <f t="shared" si="1"/>
        <v>0.19767238117945116</v>
      </c>
      <c r="K29" s="22">
        <f t="shared" si="2"/>
        <v>0.25987341377749656</v>
      </c>
      <c r="L29" s="23">
        <f t="shared" si="3"/>
        <v>0.36699106437441276</v>
      </c>
      <c r="M29" s="4"/>
      <c r="N29" t="s">
        <v>255</v>
      </c>
      <c r="O29" s="5">
        <v>0.23064740911171264</v>
      </c>
      <c r="P29" s="71">
        <v>0.24623034257170553</v>
      </c>
    </row>
    <row r="30" spans="1:16" x14ac:dyDescent="0.25">
      <c r="A30" s="17"/>
      <c r="B30" s="55">
        <v>24</v>
      </c>
      <c r="C30" s="19" t="s">
        <v>272</v>
      </c>
      <c r="D30" s="20">
        <v>5.2508859999999995</v>
      </c>
      <c r="E30" s="21">
        <v>5.2508859999999995</v>
      </c>
      <c r="F30" s="21">
        <f t="shared" si="0"/>
        <v>1.5653212183992578</v>
      </c>
      <c r="G30" s="21">
        <v>0.85697849839925766</v>
      </c>
      <c r="H30" s="21">
        <v>0.32158892</v>
      </c>
      <c r="I30" s="21">
        <v>0.38675380000000004</v>
      </c>
      <c r="J30" s="22">
        <f t="shared" si="1"/>
        <v>0.16320645666260089</v>
      </c>
      <c r="K30" s="22">
        <f t="shared" si="2"/>
        <v>0.22445115327189691</v>
      </c>
      <c r="L30" s="23">
        <f t="shared" si="3"/>
        <v>0.29810611359668787</v>
      </c>
      <c r="M30" s="4"/>
      <c r="N30" t="s">
        <v>263</v>
      </c>
      <c r="O30" s="5">
        <v>3.070670164919</v>
      </c>
      <c r="P30" s="71">
        <v>0.21904639773489828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1.208364</v>
      </c>
      <c r="E31" s="28">
        <v>2.227163</v>
      </c>
      <c r="F31" s="28">
        <f t="shared" si="0"/>
        <v>1.3495993383783382</v>
      </c>
      <c r="G31" s="28">
        <v>0.18445899837833829</v>
      </c>
      <c r="H31" s="28">
        <v>8.7569999999999995E-2</v>
      </c>
      <c r="I31" s="28">
        <v>1.0775703400000001</v>
      </c>
      <c r="J31" s="29">
        <f t="shared" si="1"/>
        <v>8.2822406073708249E-2</v>
      </c>
      <c r="K31" s="29">
        <f t="shared" si="2"/>
        <v>0.12214148599735999</v>
      </c>
      <c r="L31" s="30">
        <f t="shared" si="3"/>
        <v>0.60597241350468656</v>
      </c>
      <c r="M31" s="4"/>
      <c r="N31" t="s">
        <v>265</v>
      </c>
      <c r="O31" s="5">
        <v>0.9646375246767579</v>
      </c>
      <c r="P31" s="71">
        <v>0.2147463337322863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topLeftCell="A13" workbookViewId="0">
      <selection activeCell="A24" sqref="A24:D2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7109375" customWidth="1"/>
    <col min="6" max="6" width="13.5703125" customWidth="1"/>
    <col min="7" max="9" width="0" hidden="1" customWidth="1"/>
  </cols>
  <sheetData>
    <row r="1" spans="1:13" ht="15.75" x14ac:dyDescent="0.25">
      <c r="A1" s="50">
        <v>107</v>
      </c>
      <c r="B1" s="49" t="s">
        <v>1667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1670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109.09925599999998</v>
      </c>
      <c r="E6" s="14">
        <v>118.66540299999998</v>
      </c>
      <c r="F6" s="14">
        <v>41.43341234807216</v>
      </c>
      <c r="G6" s="14">
        <v>23.693937388072161</v>
      </c>
      <c r="H6" s="14">
        <v>8.6432434099999984</v>
      </c>
      <c r="I6" s="14">
        <v>9.0962315499999988</v>
      </c>
      <c r="J6" s="15">
        <v>0.19967013795985813</v>
      </c>
      <c r="K6" s="15">
        <v>0.27250723446388303</v>
      </c>
      <c r="L6" s="16">
        <v>0.3491616874049816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105.39458099999996</v>
      </c>
      <c r="E7" s="38">
        <f ca="1">SUM(E8:OFFSET(E6,MATCH("PROYECTOS",$A$8:$A$50,0),0))</f>
        <v>107.24239199999995</v>
      </c>
      <c r="F7" s="38">
        <f ca="1">SUM(F8:OFFSET(F6,MATCH("PROYECTOS",$A$8:$A$50,0),0))</f>
        <v>36.703002764958448</v>
      </c>
      <c r="G7" s="38">
        <f ca="1">SUM(G8:OFFSET(G6,MATCH("PROYECTOS",$A$8:$A$50,0),0))</f>
        <v>22.185922744958447</v>
      </c>
      <c r="H7" s="38">
        <f ca="1">SUM(H8:OFFSET(H6,MATCH("PROYECTOS",$A$8:$A$50,0),0))</f>
        <v>6.9449215599999992</v>
      </c>
      <c r="I7" s="38">
        <f ca="1">SUM(I8:OFFSET(I6,MATCH("PROYECTOS",$A$8:$A$50,0),0))</f>
        <v>7.5721584599999998</v>
      </c>
      <c r="J7" s="39">
        <f ca="1">IFERROR(G7/E7,0)</f>
        <v>0.20687642574177623</v>
      </c>
      <c r="K7" s="39">
        <f ca="1">IFERROR(SUM(G7,H7)/E7,0)</f>
        <v>0.27163553294259285</v>
      </c>
      <c r="L7" s="40">
        <f ca="1">IFERROR(SUM(G7,H7,I7)/E7,0)</f>
        <v>0.34224341774247685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1.618047</v>
      </c>
      <c r="E8" s="21">
        <v>2.340730999999999</v>
      </c>
      <c r="F8" s="21">
        <f t="shared" ref="F8:F13" si="0">SUM(G8,H8,I8)</f>
        <v>0.52758405321891011</v>
      </c>
      <c r="G8" s="21">
        <v>0.27074823321891017</v>
      </c>
      <c r="H8" s="21">
        <v>9.5992600000000011E-2</v>
      </c>
      <c r="I8" s="21">
        <v>0.16084321999999998</v>
      </c>
      <c r="J8" s="22">
        <f t="shared" ref="J8:J14" si="1">IFERROR(G8/E8,0)</f>
        <v>0.11566823920344127</v>
      </c>
      <c r="K8" s="22">
        <f t="shared" ref="K8:K14" si="2">IFERROR(SUM(G8,H8)/E8,0)</f>
        <v>0.15667790669620316</v>
      </c>
      <c r="L8" s="23">
        <f t="shared" ref="L8:L14" si="3">IFERROR(SUM(G8,H8,I8)/E8,0)</f>
        <v>0.22539285941823745</v>
      </c>
      <c r="M8" s="4"/>
    </row>
    <row r="9" spans="1:13" ht="38.25" x14ac:dyDescent="0.25">
      <c r="A9" s="17"/>
      <c r="B9" s="19">
        <v>3000391</v>
      </c>
      <c r="C9" s="19" t="s">
        <v>1672</v>
      </c>
      <c r="D9" s="20">
        <v>2.84626</v>
      </c>
      <c r="E9" s="21">
        <v>2.84626</v>
      </c>
      <c r="F9" s="21">
        <f t="shared" si="0"/>
        <v>0.71610225512421632</v>
      </c>
      <c r="G9" s="21">
        <v>0.37283844512421638</v>
      </c>
      <c r="H9" s="21">
        <v>0.32555705999999995</v>
      </c>
      <c r="I9" s="21">
        <v>1.770675E-2</v>
      </c>
      <c r="J9" s="22">
        <f t="shared" si="1"/>
        <v>0.13099240586742475</v>
      </c>
      <c r="K9" s="22">
        <f t="shared" si="2"/>
        <v>0.24537305275140581</v>
      </c>
      <c r="L9" s="23">
        <f t="shared" si="3"/>
        <v>0.25159411126327752</v>
      </c>
      <c r="M9" s="4"/>
    </row>
    <row r="10" spans="1:13" ht="51" x14ac:dyDescent="0.25">
      <c r="A10" s="17"/>
      <c r="B10" s="19">
        <v>3000392</v>
      </c>
      <c r="C10" s="19" t="s">
        <v>1673</v>
      </c>
      <c r="D10" s="20">
        <v>1.20346</v>
      </c>
      <c r="E10" s="21">
        <v>1.20346</v>
      </c>
      <c r="F10" s="21">
        <f t="shared" si="0"/>
        <v>3.2342380531600712E-2</v>
      </c>
      <c r="G10" s="21">
        <v>2.9749670531600714E-2</v>
      </c>
      <c r="H10" s="21">
        <v>2.5927100000000002E-3</v>
      </c>
      <c r="I10" s="21">
        <v>0</v>
      </c>
      <c r="J10" s="22">
        <f t="shared" si="1"/>
        <v>2.4720115775846905E-2</v>
      </c>
      <c r="K10" s="22">
        <f t="shared" si="2"/>
        <v>2.6874495647217781E-2</v>
      </c>
      <c r="L10" s="23">
        <f t="shared" si="3"/>
        <v>2.6874495647217781E-2</v>
      </c>
      <c r="M10" s="4"/>
    </row>
    <row r="11" spans="1:13" ht="25.5" x14ac:dyDescent="0.25">
      <c r="A11" s="17"/>
      <c r="B11" s="19">
        <v>3000545</v>
      </c>
      <c r="C11" s="19" t="s">
        <v>1674</v>
      </c>
      <c r="D11" s="20">
        <v>1.9863899999999997</v>
      </c>
      <c r="E11" s="21">
        <v>1.9863899999999997</v>
      </c>
      <c r="F11" s="21">
        <f t="shared" si="0"/>
        <v>0.1039674004977505</v>
      </c>
      <c r="G11" s="21">
        <v>3.1098270497750491E-2</v>
      </c>
      <c r="H11" s="21">
        <v>2.0661229999999996E-2</v>
      </c>
      <c r="I11" s="21">
        <v>5.2207900000000002E-2</v>
      </c>
      <c r="J11" s="22">
        <f t="shared" si="1"/>
        <v>1.5655672097498727E-2</v>
      </c>
      <c r="K11" s="22">
        <f t="shared" si="2"/>
        <v>2.6057068600703032E-2</v>
      </c>
      <c r="L11" s="23">
        <f t="shared" si="3"/>
        <v>5.233987308522018E-2</v>
      </c>
      <c r="M11" s="4"/>
    </row>
    <row r="12" spans="1:13" ht="38.25" x14ac:dyDescent="0.25">
      <c r="A12" s="17"/>
      <c r="B12" s="19">
        <v>3000546</v>
      </c>
      <c r="C12" s="19" t="s">
        <v>1675</v>
      </c>
      <c r="D12" s="20">
        <v>97.227312999999967</v>
      </c>
      <c r="E12" s="21">
        <v>98.352439999999959</v>
      </c>
      <c r="F12" s="21">
        <f t="shared" si="0"/>
        <v>35.252014305713402</v>
      </c>
      <c r="G12" s="21">
        <v>21.4436348757134</v>
      </c>
      <c r="H12" s="21">
        <v>6.4887100599999989</v>
      </c>
      <c r="I12" s="21">
        <v>7.3196693699999997</v>
      </c>
      <c r="J12" s="22">
        <f t="shared" si="1"/>
        <v>0.21802849909685423</v>
      </c>
      <c r="K12" s="22">
        <f t="shared" si="2"/>
        <v>0.2840025619670789</v>
      </c>
      <c r="L12" s="23">
        <f t="shared" si="3"/>
        <v>0.35842541685507157</v>
      </c>
      <c r="M12" s="4"/>
    </row>
    <row r="13" spans="1:13" ht="25.5" x14ac:dyDescent="0.25">
      <c r="A13" s="17"/>
      <c r="B13" s="19">
        <v>3000567</v>
      </c>
      <c r="C13" s="19" t="s">
        <v>1676</v>
      </c>
      <c r="D13" s="20">
        <v>0.51311099999999998</v>
      </c>
      <c r="E13" s="21">
        <v>0.51311100000000009</v>
      </c>
      <c r="F13" s="21">
        <f t="shared" si="0"/>
        <v>7.0992369872568989E-2</v>
      </c>
      <c r="G13" s="21">
        <v>3.7853249872568995E-2</v>
      </c>
      <c r="H13" s="21">
        <v>1.14079E-2</v>
      </c>
      <c r="I13" s="21">
        <v>2.1731219999999999E-2</v>
      </c>
      <c r="J13" s="22">
        <f t="shared" si="1"/>
        <v>7.3772049074311383E-2</v>
      </c>
      <c r="K13" s="22">
        <f t="shared" si="2"/>
        <v>9.6004860298393488E-2</v>
      </c>
      <c r="L13" s="23">
        <f t="shared" si="3"/>
        <v>0.13835674907099824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3.704675000000023</v>
      </c>
      <c r="E14" s="45">
        <f t="shared" ref="E14:I14" ca="1" si="4">OFFSET(E14,-MATCH("PROYECTOS",$A$8:$A$50,0)-1,0)-(OFFSET(E14,-MATCH("PROYECTOS",$A$8:$A$50,0),0))</f>
        <v>11.423011000000031</v>
      </c>
      <c r="F14" s="45">
        <f t="shared" ca="1" si="4"/>
        <v>4.7304095831137118</v>
      </c>
      <c r="G14" s="45">
        <f t="shared" ca="1" si="4"/>
        <v>1.5080146431137145</v>
      </c>
      <c r="H14" s="45">
        <f t="shared" ca="1" si="4"/>
        <v>1.6983218499999992</v>
      </c>
      <c r="I14" s="45">
        <f t="shared" ca="1" si="4"/>
        <v>1.524073089999999</v>
      </c>
      <c r="J14" s="46">
        <f t="shared" ca="1" si="1"/>
        <v>0.13201551176950721</v>
      </c>
      <c r="K14" s="46">
        <f t="shared" ca="1" si="2"/>
        <v>0.28069100984965389</v>
      </c>
      <c r="L14" s="47">
        <f t="shared" ca="1" si="3"/>
        <v>0.41411231969519247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1690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x14ac:dyDescent="0.25">
      <c r="A20" s="17"/>
      <c r="B20" s="19">
        <v>3000001</v>
      </c>
      <c r="C20" s="19" t="s">
        <v>275</v>
      </c>
      <c r="D20" s="23">
        <v>0.22539285941823745</v>
      </c>
    </row>
    <row r="21" spans="1:4" ht="38.25" x14ac:dyDescent="0.25">
      <c r="A21" s="17"/>
      <c r="B21" s="19">
        <v>3000391</v>
      </c>
      <c r="C21" s="19" t="s">
        <v>1672</v>
      </c>
      <c r="D21" s="23">
        <v>0.25159411126327752</v>
      </c>
    </row>
    <row r="22" spans="1:4" ht="51" x14ac:dyDescent="0.25">
      <c r="A22" s="17"/>
      <c r="B22" s="19">
        <v>3000392</v>
      </c>
      <c r="C22" s="19" t="s">
        <v>1673</v>
      </c>
      <c r="D22" s="23">
        <v>2.6874495647217781E-2</v>
      </c>
    </row>
    <row r="23" spans="1:4" ht="25.5" x14ac:dyDescent="0.25">
      <c r="A23" s="17"/>
      <c r="B23" s="19">
        <v>3000545</v>
      </c>
      <c r="C23" s="19" t="s">
        <v>1674</v>
      </c>
      <c r="D23" s="23">
        <v>5.233987308522018E-2</v>
      </c>
    </row>
    <row r="24" spans="1:4" ht="26.25" thickBot="1" x14ac:dyDescent="0.3">
      <c r="A24" s="24"/>
      <c r="B24" s="26">
        <v>3000567</v>
      </c>
      <c r="C24" s="26" t="s">
        <v>1676</v>
      </c>
      <c r="D24" s="30">
        <v>0.13835674907099824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workbookViewId="0">
      <selection activeCell="H6" sqref="H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107</v>
      </c>
      <c r="B1" s="49" t="s">
        <v>1667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1671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109.09925599999998</v>
      </c>
      <c r="I6" s="14">
        <v>118.66540299999998</v>
      </c>
      <c r="J6" s="14">
        <v>41.43341234807216</v>
      </c>
      <c r="K6" s="14">
        <v>23.693937388072161</v>
      </c>
      <c r="L6" s="14">
        <v>8.6432434099999984</v>
      </c>
      <c r="M6" s="14">
        <v>9.0962315499999988</v>
      </c>
      <c r="N6" s="15">
        <v>0.19967013795985813</v>
      </c>
      <c r="O6" s="15">
        <v>0.27250723446388303</v>
      </c>
      <c r="P6" s="16">
        <v>0.3491616874049816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SUM(H8:OFFSET(H6,MATCH("PROYECTOS",$A$8:$A$25,0),0))</f>
        <v>105.39458099999999</v>
      </c>
      <c r="I7" s="37">
        <f ca="1">SUM(I8:OFFSET(I6,MATCH("PROYECTOS",$A$8:$A$25,0),0))</f>
        <v>107.24239200000002</v>
      </c>
      <c r="J7" s="37">
        <f ca="1">SUM(J8:OFFSET(J6,MATCH("PROYECTOS",$A$8:$A$25,0),0))</f>
        <v>36.703002764958455</v>
      </c>
      <c r="K7" s="38">
        <f ca="1">SUM(K8:OFFSET(K6,MATCH("PROYECTOS",$A$8:$A$25,0),0))</f>
        <v>22.18592274495845</v>
      </c>
      <c r="L7" s="38">
        <f ca="1">SUM(L8:OFFSET(L6,MATCH("PROYECTOS",$A$8:$A$25,0),0))</f>
        <v>6.9449215600000009</v>
      </c>
      <c r="M7" s="38">
        <f ca="1">SUM(M8:OFFSET(M6,MATCH("PROYECTOS",$A$8:$A$25,0),0))</f>
        <v>7.5721584600000007</v>
      </c>
      <c r="N7" s="39">
        <f ca="1">IFERROR(K7/I7,0)</f>
        <v>0.20687642574177612</v>
      </c>
      <c r="O7" s="39">
        <f ca="1">IFERROR(SUM(K7,L7)/I7,0)</f>
        <v>0.27163553294259274</v>
      </c>
      <c r="P7" s="40">
        <f ca="1">IFERROR(SUM(K7,L7,M7)/I7,0)</f>
        <v>0.34224341774247674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1.618047</v>
      </c>
      <c r="I8" s="21">
        <v>2.340730999999999</v>
      </c>
      <c r="J8" s="21">
        <f t="shared" ref="J8:J20" si="0">SUM(K8,L8,M8)</f>
        <v>0.52758405321891011</v>
      </c>
      <c r="K8" s="21">
        <v>0.27074823321891017</v>
      </c>
      <c r="L8" s="21">
        <v>9.5992600000000011E-2</v>
      </c>
      <c r="M8" s="21">
        <v>0.16084321999999998</v>
      </c>
      <c r="N8" s="22">
        <f t="shared" ref="N8:N21" si="1">IFERROR(K8/I8,0)</f>
        <v>0.11566823920344127</v>
      </c>
      <c r="O8" s="22">
        <f t="shared" ref="O8:O21" si="2">IFERROR(SUM(K8,L8)/I8,0)</f>
        <v>0.15667790669620316</v>
      </c>
      <c r="P8" s="23">
        <f t="shared" ref="P8:P21" si="3">IFERROR(SUM(K8,L8,M8)/I8,0)</f>
        <v>0.22539285941823745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5003152</v>
      </c>
      <c r="C9" s="19" t="s">
        <v>1677</v>
      </c>
      <c r="D9" s="68">
        <v>3000545</v>
      </c>
      <c r="E9" s="19" t="s">
        <v>1674</v>
      </c>
      <c r="F9" s="69">
        <v>408</v>
      </c>
      <c r="G9" s="19" t="s">
        <v>857</v>
      </c>
      <c r="H9" s="20">
        <v>0.83350000000000002</v>
      </c>
      <c r="I9" s="21">
        <v>1.2660499999999999</v>
      </c>
      <c r="J9" s="21">
        <f t="shared" si="0"/>
        <v>5.5199999999999999E-2</v>
      </c>
      <c r="K9" s="21">
        <v>0</v>
      </c>
      <c r="L9" s="21">
        <v>1.12E-2</v>
      </c>
      <c r="M9" s="21">
        <v>4.3999999999999997E-2</v>
      </c>
      <c r="N9" s="22">
        <f t="shared" si="1"/>
        <v>0</v>
      </c>
      <c r="O9" s="22">
        <f t="shared" si="2"/>
        <v>8.8464120690336084E-3</v>
      </c>
      <c r="P9" s="23">
        <f t="shared" si="3"/>
        <v>4.3600173768808502E-2</v>
      </c>
      <c r="Q9" s="70">
        <v>0</v>
      </c>
      <c r="R9" s="21">
        <v>0</v>
      </c>
      <c r="S9" s="23">
        <f t="shared" ref="S9:S20" si="4">IFERROR(R9/Q9,0)</f>
        <v>0</v>
      </c>
    </row>
    <row r="10" spans="1:19" ht="51" x14ac:dyDescent="0.25">
      <c r="A10" s="17"/>
      <c r="B10" s="19">
        <v>5003154</v>
      </c>
      <c r="C10" s="19" t="s">
        <v>1678</v>
      </c>
      <c r="D10" s="68">
        <v>3000391</v>
      </c>
      <c r="E10" s="19" t="s">
        <v>1672</v>
      </c>
      <c r="F10" s="69">
        <v>240</v>
      </c>
      <c r="G10" s="19" t="s">
        <v>1080</v>
      </c>
      <c r="H10" s="20">
        <v>1.38296</v>
      </c>
      <c r="I10" s="21">
        <v>1.7742100000000001</v>
      </c>
      <c r="J10" s="21">
        <f t="shared" si="0"/>
        <v>0.47194701601235239</v>
      </c>
      <c r="K10" s="21">
        <v>0.33771474601235241</v>
      </c>
      <c r="L10" s="21">
        <v>0.12823341999999999</v>
      </c>
      <c r="M10" s="21">
        <v>5.99885E-3</v>
      </c>
      <c r="N10" s="22">
        <f t="shared" si="1"/>
        <v>0.19034654635716877</v>
      </c>
      <c r="O10" s="22">
        <f t="shared" si="2"/>
        <v>0.26262289470375683</v>
      </c>
      <c r="P10" s="23">
        <f t="shared" si="3"/>
        <v>0.26600403335138029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5003155</v>
      </c>
      <c r="C11" s="19" t="s">
        <v>1679</v>
      </c>
      <c r="D11" s="68">
        <v>3000391</v>
      </c>
      <c r="E11" s="19" t="s">
        <v>1672</v>
      </c>
      <c r="F11" s="69">
        <v>240</v>
      </c>
      <c r="G11" s="19" t="s">
        <v>1080</v>
      </c>
      <c r="H11" s="20">
        <v>0.59244000000000008</v>
      </c>
      <c r="I11" s="21">
        <v>0.27868999999999999</v>
      </c>
      <c r="J11" s="21">
        <f t="shared" si="0"/>
        <v>2.8019749898658693E-2</v>
      </c>
      <c r="K11" s="21">
        <v>1.6811849898658693E-2</v>
      </c>
      <c r="L11" s="21">
        <v>5.6039499999999999E-3</v>
      </c>
      <c r="M11" s="21">
        <v>5.6039499999999999E-3</v>
      </c>
      <c r="N11" s="22">
        <f t="shared" si="1"/>
        <v>6.0324553800490482E-2</v>
      </c>
      <c r="O11" s="22">
        <f t="shared" si="2"/>
        <v>8.0432738521865485E-2</v>
      </c>
      <c r="P11" s="23">
        <f t="shared" si="3"/>
        <v>0.10054092324324049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5003156</v>
      </c>
      <c r="C12" s="19" t="s">
        <v>1680</v>
      </c>
      <c r="D12" s="68">
        <v>3000391</v>
      </c>
      <c r="E12" s="19" t="s">
        <v>1672</v>
      </c>
      <c r="F12" s="69">
        <v>240</v>
      </c>
      <c r="G12" s="19" t="s">
        <v>1080</v>
      </c>
      <c r="H12" s="20">
        <v>0.52886</v>
      </c>
      <c r="I12" s="21">
        <v>0.49136000000000002</v>
      </c>
      <c r="J12" s="21">
        <f t="shared" si="0"/>
        <v>3.0519749213205279E-2</v>
      </c>
      <c r="K12" s="21">
        <v>1.8311849213205278E-2</v>
      </c>
      <c r="L12" s="21">
        <v>6.1039500000000003E-3</v>
      </c>
      <c r="M12" s="21">
        <v>6.1039500000000003E-3</v>
      </c>
      <c r="N12" s="22">
        <f t="shared" si="1"/>
        <v>3.7267684006034835E-2</v>
      </c>
      <c r="O12" s="22">
        <f t="shared" si="2"/>
        <v>4.9690245875132849E-2</v>
      </c>
      <c r="P12" s="23">
        <f t="shared" si="3"/>
        <v>6.2112807744230863E-2</v>
      </c>
      <c r="Q12" s="70">
        <v>0</v>
      </c>
      <c r="R12" s="21">
        <v>0</v>
      </c>
      <c r="S12" s="23">
        <f t="shared" si="4"/>
        <v>0</v>
      </c>
    </row>
    <row r="13" spans="1:19" ht="63.75" x14ac:dyDescent="0.25">
      <c r="A13" s="17"/>
      <c r="B13" s="19">
        <v>5003158</v>
      </c>
      <c r="C13" s="19" t="s">
        <v>1681</v>
      </c>
      <c r="D13" s="68">
        <v>3000391</v>
      </c>
      <c r="E13" s="19" t="s">
        <v>1672</v>
      </c>
      <c r="F13" s="69">
        <v>86</v>
      </c>
      <c r="G13" s="19" t="s">
        <v>500</v>
      </c>
      <c r="H13" s="20">
        <v>0.34200000000000003</v>
      </c>
      <c r="I13" s="21">
        <v>0.30199999999999999</v>
      </c>
      <c r="J13" s="21">
        <f t="shared" si="0"/>
        <v>0.18561574</v>
      </c>
      <c r="K13" s="21">
        <v>0</v>
      </c>
      <c r="L13" s="21">
        <v>0.18561574</v>
      </c>
      <c r="M13" s="21">
        <v>0</v>
      </c>
      <c r="N13" s="22">
        <f t="shared" si="1"/>
        <v>0</v>
      </c>
      <c r="O13" s="22">
        <f t="shared" si="2"/>
        <v>0.61462165562913906</v>
      </c>
      <c r="P13" s="23">
        <f t="shared" si="3"/>
        <v>0.61462165562913906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5003160</v>
      </c>
      <c r="C14" s="19" t="s">
        <v>1682</v>
      </c>
      <c r="D14" s="68">
        <v>3000392</v>
      </c>
      <c r="E14" s="19" t="s">
        <v>1673</v>
      </c>
      <c r="F14" s="69">
        <v>408</v>
      </c>
      <c r="G14" s="19" t="s">
        <v>857</v>
      </c>
      <c r="H14" s="20">
        <v>0.94020999999999988</v>
      </c>
      <c r="I14" s="21">
        <v>1.03701</v>
      </c>
      <c r="J14" s="21">
        <f t="shared" si="0"/>
        <v>3.0149670531600715E-2</v>
      </c>
      <c r="K14" s="21">
        <v>2.9749670531600714E-2</v>
      </c>
      <c r="L14" s="21">
        <v>4.0000000000000002E-4</v>
      </c>
      <c r="M14" s="21">
        <v>0</v>
      </c>
      <c r="N14" s="22">
        <f t="shared" si="1"/>
        <v>2.8687930233653208E-2</v>
      </c>
      <c r="O14" s="22">
        <f t="shared" si="2"/>
        <v>2.9073654575752127E-2</v>
      </c>
      <c r="P14" s="23">
        <f t="shared" si="3"/>
        <v>2.9073654575752127E-2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5003161</v>
      </c>
      <c r="C15" s="19" t="s">
        <v>1683</v>
      </c>
      <c r="D15" s="68">
        <v>3000392</v>
      </c>
      <c r="E15" s="19" t="s">
        <v>1673</v>
      </c>
      <c r="F15" s="69">
        <v>408</v>
      </c>
      <c r="G15" s="19" t="s">
        <v>857</v>
      </c>
      <c r="H15" s="20">
        <v>0.26324999999999998</v>
      </c>
      <c r="I15" s="21">
        <v>0.16645000000000001</v>
      </c>
      <c r="J15" s="21">
        <f t="shared" si="0"/>
        <v>2.1927100000000001E-3</v>
      </c>
      <c r="K15" s="21">
        <v>0</v>
      </c>
      <c r="L15" s="21">
        <v>2.1927100000000001E-3</v>
      </c>
      <c r="M15" s="21">
        <v>0</v>
      </c>
      <c r="N15" s="22">
        <f t="shared" si="1"/>
        <v>0</v>
      </c>
      <c r="O15" s="22">
        <f t="shared" si="2"/>
        <v>1.3173385401021327E-2</v>
      </c>
      <c r="P15" s="23">
        <f t="shared" si="3"/>
        <v>1.3173385401021327E-2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5004211</v>
      </c>
      <c r="C16" s="19" t="s">
        <v>1684</v>
      </c>
      <c r="D16" s="68">
        <v>3000545</v>
      </c>
      <c r="E16" s="19" t="s">
        <v>1674</v>
      </c>
      <c r="F16" s="69">
        <v>544</v>
      </c>
      <c r="G16" s="19" t="s">
        <v>1085</v>
      </c>
      <c r="H16" s="20">
        <v>0.75517999999999996</v>
      </c>
      <c r="I16" s="21">
        <v>0.31387999999999999</v>
      </c>
      <c r="J16" s="21">
        <f t="shared" si="0"/>
        <v>2.7947650405376702E-2</v>
      </c>
      <c r="K16" s="21">
        <v>1.8786420405376703E-2</v>
      </c>
      <c r="L16" s="21">
        <v>5.0572799999999999E-3</v>
      </c>
      <c r="M16" s="21">
        <v>4.1039500000000003E-3</v>
      </c>
      <c r="N16" s="22">
        <f t="shared" si="1"/>
        <v>5.9852237815014343E-2</v>
      </c>
      <c r="O16" s="22">
        <f t="shared" si="2"/>
        <v>7.5964382583715767E-2</v>
      </c>
      <c r="P16" s="23">
        <f t="shared" si="3"/>
        <v>8.9039283819856957E-2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5004213</v>
      </c>
      <c r="C17" s="19" t="s">
        <v>1685</v>
      </c>
      <c r="D17" s="68">
        <v>3000545</v>
      </c>
      <c r="E17" s="19" t="s">
        <v>1674</v>
      </c>
      <c r="F17" s="69">
        <v>236</v>
      </c>
      <c r="G17" s="19" t="s">
        <v>1424</v>
      </c>
      <c r="H17" s="20">
        <v>0.39771000000000001</v>
      </c>
      <c r="I17" s="21">
        <v>0.40646000000000004</v>
      </c>
      <c r="J17" s="21">
        <f t="shared" si="0"/>
        <v>2.0819750092373787E-2</v>
      </c>
      <c r="K17" s="21">
        <v>1.2311850092373788E-2</v>
      </c>
      <c r="L17" s="21">
        <v>4.4039500000000002E-3</v>
      </c>
      <c r="M17" s="21">
        <v>4.1039500000000003E-3</v>
      </c>
      <c r="N17" s="22">
        <f t="shared" si="1"/>
        <v>3.0290434710362118E-2</v>
      </c>
      <c r="O17" s="22">
        <f t="shared" si="2"/>
        <v>4.1125326212600961E-2</v>
      </c>
      <c r="P17" s="23">
        <f t="shared" si="3"/>
        <v>5.1222137706966944E-2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5004214</v>
      </c>
      <c r="C18" s="19" t="s">
        <v>1686</v>
      </c>
      <c r="D18" s="68">
        <v>3000546</v>
      </c>
      <c r="E18" s="19" t="s">
        <v>1675</v>
      </c>
      <c r="F18" s="69">
        <v>236</v>
      </c>
      <c r="G18" s="19" t="s">
        <v>1424</v>
      </c>
      <c r="H18" s="20">
        <v>92.350144</v>
      </c>
      <c r="I18" s="21">
        <v>93.406824000000029</v>
      </c>
      <c r="J18" s="21">
        <f t="shared" si="0"/>
        <v>34.515859933957699</v>
      </c>
      <c r="K18" s="21">
        <v>21.027551993957694</v>
      </c>
      <c r="L18" s="21">
        <v>6.3488181000000008</v>
      </c>
      <c r="M18" s="21">
        <v>7.1394898400000004</v>
      </c>
      <c r="N18" s="22">
        <f t="shared" si="1"/>
        <v>0.22511794206767685</v>
      </c>
      <c r="O18" s="22">
        <f t="shared" si="2"/>
        <v>0.29308747392971723</v>
      </c>
      <c r="P18" s="23">
        <f t="shared" si="3"/>
        <v>0.36952182352284763</v>
      </c>
      <c r="Q18" s="70">
        <v>19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5004215</v>
      </c>
      <c r="C19" s="19" t="s">
        <v>1687</v>
      </c>
      <c r="D19" s="68">
        <v>3000546</v>
      </c>
      <c r="E19" s="19" t="s">
        <v>1675</v>
      </c>
      <c r="F19" s="69">
        <v>236</v>
      </c>
      <c r="G19" s="19" t="s">
        <v>1424</v>
      </c>
      <c r="H19" s="20">
        <v>4.8771689999999994</v>
      </c>
      <c r="I19" s="21">
        <v>4.9456160000000002</v>
      </c>
      <c r="J19" s="21">
        <f t="shared" si="0"/>
        <v>0.73615437175570853</v>
      </c>
      <c r="K19" s="21">
        <v>0.41608288175570851</v>
      </c>
      <c r="L19" s="21">
        <v>0.13989196000000001</v>
      </c>
      <c r="M19" s="21">
        <v>0.18017952999999998</v>
      </c>
      <c r="N19" s="22">
        <f t="shared" si="1"/>
        <v>8.4131659586128102E-2</v>
      </c>
      <c r="O19" s="22">
        <f t="shared" si="2"/>
        <v>0.11241771333554981</v>
      </c>
      <c r="P19" s="23">
        <f t="shared" si="3"/>
        <v>0.1488498847778939</v>
      </c>
      <c r="Q19" s="70">
        <v>16</v>
      </c>
      <c r="R19" s="21">
        <v>0</v>
      </c>
      <c r="S19" s="23">
        <f t="shared" si="4"/>
        <v>0</v>
      </c>
    </row>
    <row r="20" spans="1:19" ht="25.5" x14ac:dyDescent="0.25">
      <c r="A20" s="17"/>
      <c r="B20" s="19">
        <v>5004282</v>
      </c>
      <c r="C20" s="19" t="s">
        <v>1688</v>
      </c>
      <c r="D20" s="68">
        <v>3000567</v>
      </c>
      <c r="E20" s="19" t="s">
        <v>1676</v>
      </c>
      <c r="F20" s="69">
        <v>236</v>
      </c>
      <c r="G20" s="19" t="s">
        <v>1424</v>
      </c>
      <c r="H20" s="20">
        <v>0.51311099999999998</v>
      </c>
      <c r="I20" s="21">
        <v>0.51311099999999998</v>
      </c>
      <c r="J20" s="21">
        <f t="shared" si="0"/>
        <v>7.0992369872568989E-2</v>
      </c>
      <c r="K20" s="21">
        <v>3.7853249872568995E-2</v>
      </c>
      <c r="L20" s="21">
        <v>1.14079E-2</v>
      </c>
      <c r="M20" s="21">
        <v>2.1731219999999999E-2</v>
      </c>
      <c r="N20" s="22">
        <f t="shared" si="1"/>
        <v>7.3772049074311397E-2</v>
      </c>
      <c r="O20" s="22">
        <f t="shared" si="2"/>
        <v>9.6004860298393516E-2</v>
      </c>
      <c r="P20" s="23">
        <f t="shared" si="3"/>
        <v>0.13835674907099826</v>
      </c>
      <c r="Q20" s="70">
        <v>0</v>
      </c>
      <c r="R20" s="21">
        <v>0</v>
      </c>
      <c r="S20" s="23">
        <f t="shared" si="4"/>
        <v>0</v>
      </c>
    </row>
    <row r="21" spans="1:19" ht="15.75" thickBot="1" x14ac:dyDescent="0.3">
      <c r="A21" s="41" t="s">
        <v>293</v>
      </c>
      <c r="B21" s="43"/>
      <c r="C21" s="43"/>
      <c r="D21" s="65"/>
      <c r="E21" s="43"/>
      <c r="F21" s="66"/>
      <c r="G21" s="43"/>
      <c r="H21" s="44">
        <f ca="1">OFFSET(H21,-MATCH("PROYECTOS",$A$8:$A$25,0)-1,0)-(OFFSET(H21,-MATCH("PROYECTOS",$A$8:$A$25,0),0))</f>
        <v>3.7046749999999946</v>
      </c>
      <c r="I21" s="44">
        <f t="shared" ref="I21:J21" ca="1" si="5">OFFSET(I21,-MATCH("PROYECTOS",$A$8:$A$25,0)-1,0)-(OFFSET(I21,-MATCH("PROYECTOS",$A$8:$A$25,0),0))</f>
        <v>11.42301099999996</v>
      </c>
      <c r="J21" s="44">
        <f t="shared" ca="1" si="5"/>
        <v>4.7304095831137047</v>
      </c>
      <c r="K21" s="45">
        <f ca="1">OFFSET(K21,-MATCH("PROYECTOS",$A$8:$A$25,0)-1,0)-(OFFSET(K21,-MATCH("PROYECTOS",$A$8:$A$25,0),0))</f>
        <v>1.5080146431137109</v>
      </c>
      <c r="L21" s="45">
        <f t="shared" ref="L21:M21" ca="1" si="6">OFFSET(L21,-MATCH("PROYECTOS",$A$8:$A$25,0)-1,0)-(OFFSET(L21,-MATCH("PROYECTOS",$A$8:$A$25,0),0))</f>
        <v>1.6983218499999975</v>
      </c>
      <c r="M21" s="45">
        <f t="shared" ca="1" si="6"/>
        <v>1.5240730899999981</v>
      </c>
      <c r="N21" s="46">
        <f t="shared" ca="1" si="1"/>
        <v>0.13201551176950774</v>
      </c>
      <c r="O21" s="46">
        <f t="shared" ca="1" si="2"/>
        <v>0.28069100984965517</v>
      </c>
      <c r="P21" s="47">
        <f t="shared" ca="1" si="3"/>
        <v>0.41411231969519446</v>
      </c>
      <c r="Q21" s="67"/>
      <c r="R21" s="45"/>
      <c r="S2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5" sqref="A15:L1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108</v>
      </c>
      <c r="B1" s="50" t="s">
        <v>69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1691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872.67892599999982</v>
      </c>
      <c r="E6" s="14">
        <v>1308.7360119999996</v>
      </c>
      <c r="F6" s="14">
        <v>212.40762147604562</v>
      </c>
      <c r="G6" s="14">
        <v>97.51670300604566</v>
      </c>
      <c r="H6" s="14">
        <v>60.058021879999998</v>
      </c>
      <c r="I6" s="14">
        <v>54.832896589999997</v>
      </c>
      <c r="J6" s="15">
        <v>7.4512126289717845E-2</v>
      </c>
      <c r="K6" s="15">
        <v>0.12040222278688675</v>
      </c>
      <c r="L6" s="16">
        <v>0.16229982175812988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582.77067199999988</v>
      </c>
      <c r="E7" s="38">
        <f ca="1">SUM(E8:OFFSET(E6,MATCH("GOBIERNOS REGIONALES",$A$8:$A$50,0),0))</f>
        <v>466.84839599999998</v>
      </c>
      <c r="F7" s="38">
        <f ca="1">SUM(F8:OFFSET(F6,MATCH("GOBIERNOS REGIONALES",$A$8:$A$50,0),0))</f>
        <v>2.9552684244530418</v>
      </c>
      <c r="G7" s="38">
        <f ca="1">SUM(G8:OFFSET(G6,MATCH("GOBIERNOS REGIONALES",$A$8:$A$50,0),0))</f>
        <v>1.7566345344530419</v>
      </c>
      <c r="H7" s="38">
        <f ca="1">SUM(H8:OFFSET(H6,MATCH("GOBIERNOS REGIONALES",$A$8:$A$50,0),0))</f>
        <v>0.58464517999999999</v>
      </c>
      <c r="I7" s="38">
        <f ca="1">SUM(I8:OFFSET(I6,MATCH("GOBIERNOS REGIONALES",$A$8:$A$50,0),0))</f>
        <v>0.6139887100000001</v>
      </c>
      <c r="J7" s="39">
        <f ca="1">IFERROR(G7/E7,0)</f>
        <v>3.7627515688263002E-3</v>
      </c>
      <c r="K7" s="39">
        <f ca="1">IFERROR(SUM(G7,H7)/E7,0)</f>
        <v>5.0150749890400005E-3</v>
      </c>
      <c r="L7" s="40">
        <f ca="1">IFERROR(SUM(G7,H7,I7)/E7,0)</f>
        <v>6.3302529253052029E-3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582.77067199999988</v>
      </c>
      <c r="E8" s="21">
        <v>466.84839599999998</v>
      </c>
      <c r="F8" s="21">
        <f t="shared" ref="F8:F16" si="0">SUM(G8,H8,I8)</f>
        <v>2.9552684244530418</v>
      </c>
      <c r="G8" s="21">
        <v>1.7566345344530419</v>
      </c>
      <c r="H8" s="21">
        <v>0.58464517999999999</v>
      </c>
      <c r="I8" s="21">
        <v>0.6139887100000001</v>
      </c>
      <c r="J8" s="22">
        <f t="shared" ref="J8:J16" si="1">IFERROR(G8/E8,0)</f>
        <v>3.7627515688263002E-3</v>
      </c>
      <c r="K8" s="22">
        <f t="shared" ref="K8:K16" si="2">IFERROR(SUM(G8,H8)/E8,0)</f>
        <v>5.0150749890400005E-3</v>
      </c>
      <c r="L8" s="23">
        <f t="shared" ref="L8:L16" si="3">IFERROR(SUM(G8,H8,I8)/E8,0)</f>
        <v>6.3302529253052029E-3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24.474176999999997</v>
      </c>
      <c r="E9" s="38">
        <f ca="1">SUM(E10:OFFSET(E8,(MATCH("GOBIERNOS LOCALES",$A$8:$A$50,0)-MATCH("GOBIERNOS REGIONALES",$A$8:$A$50,0)),0))</f>
        <v>47.964557999999997</v>
      </c>
      <c r="F9" s="38">
        <f ca="1">SUM(F10:OFFSET(F8,(MATCH("GOBIERNOS LOCALES",$A$8:$A$50,0)-MATCH("GOBIERNOS REGIONALES",$A$8:$A$50,0)),0))</f>
        <v>15.665567643841078</v>
      </c>
      <c r="G9" s="38">
        <f ca="1">SUM(G10:OFFSET(G8,(MATCH("GOBIERNOS LOCALES",$A$8:$A$50,0)-MATCH("GOBIERNOS REGIONALES",$A$8:$A$50,0)),0))</f>
        <v>10.374700263841078</v>
      </c>
      <c r="H9" s="38">
        <f ca="1">SUM(H10:OFFSET(H8,(MATCH("GOBIERNOS LOCALES",$A$8:$A$50,0)-MATCH("GOBIERNOS REGIONALES",$A$8:$A$50,0)),0))</f>
        <v>0.38102382000000012</v>
      </c>
      <c r="I9" s="38">
        <f ca="1">SUM(I10:OFFSET(I8,(MATCH("GOBIERNOS LOCALES",$A$8:$A$50,0)-MATCH("GOBIERNOS REGIONALES",$A$8:$A$50,0)),0))</f>
        <v>4.9098435600000006</v>
      </c>
      <c r="J9" s="39">
        <f t="shared" ca="1" si="1"/>
        <v>0.21629929882479224</v>
      </c>
      <c r="K9" s="39">
        <f t="shared" ca="1" si="2"/>
        <v>0.22424316062374802</v>
      </c>
      <c r="L9" s="40">
        <f t="shared" ca="1" si="3"/>
        <v>0.32660715113524197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</v>
      </c>
      <c r="E10" s="21">
        <v>0.996896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x14ac:dyDescent="0.25">
      <c r="A11" s="17"/>
      <c r="B11" s="18">
        <v>444</v>
      </c>
      <c r="C11" s="19" t="s">
        <v>210</v>
      </c>
      <c r="D11" s="20">
        <v>5.8884419999999995</v>
      </c>
      <c r="E11" s="21">
        <v>4.9433689999999997</v>
      </c>
      <c r="F11" s="21">
        <f t="shared" si="0"/>
        <v>1.5546087555197245</v>
      </c>
      <c r="G11" s="21">
        <v>0.35920704551972449</v>
      </c>
      <c r="H11" s="21">
        <v>0.42442244000000001</v>
      </c>
      <c r="I11" s="21">
        <v>0.77097926999999999</v>
      </c>
      <c r="J11" s="22">
        <f t="shared" si="1"/>
        <v>7.2664420867575227E-2</v>
      </c>
      <c r="K11" s="22">
        <f t="shared" si="2"/>
        <v>0.15852134152229475</v>
      </c>
      <c r="L11" s="23">
        <f t="shared" si="3"/>
        <v>0.31448365588725519</v>
      </c>
      <c r="M11" s="4"/>
    </row>
    <row r="12" spans="1:13" x14ac:dyDescent="0.25">
      <c r="A12" s="17"/>
      <c r="B12" s="18">
        <v>452</v>
      </c>
      <c r="C12" s="19" t="s">
        <v>218</v>
      </c>
      <c r="D12" s="20">
        <v>0</v>
      </c>
      <c r="E12" s="21">
        <v>9.9262689999999996</v>
      </c>
      <c r="F12" s="21">
        <f t="shared" si="0"/>
        <v>4.0662795154405513</v>
      </c>
      <c r="G12" s="21">
        <v>1.626387205440551</v>
      </c>
      <c r="H12" s="21">
        <v>0.42865053000000003</v>
      </c>
      <c r="I12" s="21">
        <v>2.0112417800000002</v>
      </c>
      <c r="J12" s="22">
        <f t="shared" si="1"/>
        <v>0.16384677923201066</v>
      </c>
      <c r="K12" s="22">
        <f t="shared" si="2"/>
        <v>0.20703022811899932</v>
      </c>
      <c r="L12" s="23">
        <f t="shared" si="3"/>
        <v>0.40964832964334852</v>
      </c>
      <c r="M12" s="4"/>
    </row>
    <row r="13" spans="1:13" x14ac:dyDescent="0.25">
      <c r="A13" s="17"/>
      <c r="B13" s="18">
        <v>453</v>
      </c>
      <c r="C13" s="19" t="s">
        <v>219</v>
      </c>
      <c r="D13" s="20">
        <v>2.1770110000000003</v>
      </c>
      <c r="E13" s="21">
        <v>0.57331500000000002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</row>
    <row r="14" spans="1:13" x14ac:dyDescent="0.25">
      <c r="A14" s="17"/>
      <c r="B14" s="18">
        <v>454</v>
      </c>
      <c r="C14" s="19" t="s">
        <v>220</v>
      </c>
      <c r="D14" s="20">
        <v>2.4087239999999999</v>
      </c>
      <c r="E14" s="21">
        <v>9.7684610000000003</v>
      </c>
      <c r="F14" s="21">
        <f t="shared" si="0"/>
        <v>0.35781293956436155</v>
      </c>
      <c r="G14" s="21">
        <v>4.0740549564361572E-2</v>
      </c>
      <c r="H14" s="21">
        <v>0.12640387</v>
      </c>
      <c r="I14" s="21">
        <v>0.19066851999999998</v>
      </c>
      <c r="J14" s="22">
        <f t="shared" si="1"/>
        <v>4.1706211003311134E-3</v>
      </c>
      <c r="K14" s="22">
        <f t="shared" si="2"/>
        <v>1.7110619529971158E-2</v>
      </c>
      <c r="L14" s="23">
        <f t="shared" si="3"/>
        <v>3.6629407596996247E-2</v>
      </c>
      <c r="M14" s="4"/>
    </row>
    <row r="15" spans="1:13" x14ac:dyDescent="0.25">
      <c r="A15" s="17"/>
      <c r="B15" s="18">
        <v>462</v>
      </c>
      <c r="C15" s="19" t="s">
        <v>228</v>
      </c>
      <c r="D15" s="20">
        <v>14</v>
      </c>
      <c r="E15" s="21">
        <v>21.756247999999999</v>
      </c>
      <c r="F15" s="21">
        <f t="shared" si="0"/>
        <v>9.6868664333164407</v>
      </c>
      <c r="G15" s="21">
        <v>8.3483654633164406</v>
      </c>
      <c r="H15" s="21">
        <v>-0.59845301999999989</v>
      </c>
      <c r="I15" s="21">
        <v>1.9369539899999999</v>
      </c>
      <c r="J15" s="22">
        <f t="shared" si="1"/>
        <v>0.38372266501634111</v>
      </c>
      <c r="K15" s="22">
        <f t="shared" si="2"/>
        <v>0.35621548546957366</v>
      </c>
      <c r="L15" s="23">
        <f t="shared" si="3"/>
        <v>0.44524526624795052</v>
      </c>
      <c r="M15" s="4"/>
    </row>
    <row r="16" spans="1:13" ht="15.75" thickBot="1" x14ac:dyDescent="0.3">
      <c r="A16" s="41" t="s">
        <v>232</v>
      </c>
      <c r="B16" s="58"/>
      <c r="C16" s="43"/>
      <c r="D16" s="44">
        <v>265.43407700000023</v>
      </c>
      <c r="E16" s="45">
        <v>793.92305799999644</v>
      </c>
      <c r="F16" s="45">
        <f t="shared" si="0"/>
        <v>193.78678540775149</v>
      </c>
      <c r="G16" s="45">
        <v>85.38536820775154</v>
      </c>
      <c r="H16" s="45">
        <v>59.092352879999979</v>
      </c>
      <c r="I16" s="45">
        <v>49.30906431999999</v>
      </c>
      <c r="J16" s="46">
        <f t="shared" si="1"/>
        <v>0.10754866903960349</v>
      </c>
      <c r="K16" s="46">
        <f t="shared" si="2"/>
        <v>0.18197949994261556</v>
      </c>
      <c r="L16" s="47">
        <f t="shared" si="3"/>
        <v>0.2440876146057876</v>
      </c>
      <c r="M16" s="4"/>
    </row>
    <row r="17" spans="4:13" x14ac:dyDescent="0.25">
      <c r="D17" s="5"/>
      <c r="E17" s="5"/>
      <c r="F17" s="5"/>
      <c r="G17" s="5"/>
      <c r="H17" s="5"/>
      <c r="I17" s="5"/>
      <c r="J17" s="4"/>
      <c r="K17" s="4"/>
      <c r="L17" s="4"/>
      <c r="M1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108</v>
      </c>
      <c r="B1" s="51" t="s">
        <v>69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1692</v>
      </c>
      <c r="N2" s="72" t="s">
        <v>1698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872.67892599999982</v>
      </c>
      <c r="E6" s="14">
        <f ca="1">SUM(E7:OFFSET(E7,50,0))</f>
        <v>1308.7360119999996</v>
      </c>
      <c r="F6" s="14">
        <f ca="1">SUM(F7:OFFSET(F7,50,0))</f>
        <v>212.40762147604562</v>
      </c>
      <c r="G6" s="14">
        <f ca="1">SUM(G7:OFFSET(G7,50,0))</f>
        <v>97.51670300604566</v>
      </c>
      <c r="H6" s="14">
        <f ca="1">SUM(H7:OFFSET(H7,50,0))</f>
        <v>60.058021879999998</v>
      </c>
      <c r="I6" s="14">
        <f ca="1">SUM(I7:OFFSET(I7,50,0))</f>
        <v>54.832896589999997</v>
      </c>
      <c r="J6" s="15">
        <f ca="1">IFERROR(G6/E6,0)</f>
        <v>7.4512126289717845E-2</v>
      </c>
      <c r="K6" s="15">
        <f ca="1">IFERROR(SUM(G6,H6)/E6,0)</f>
        <v>0.12040222278688675</v>
      </c>
      <c r="L6" s="16">
        <f ca="1">IFERROR(SUM(G6,H6,I6)/E6,0)</f>
        <v>0.16229982175812988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9.2209389999999996</v>
      </c>
      <c r="E7" s="21">
        <v>13.809753000000001</v>
      </c>
      <c r="F7" s="21">
        <f t="shared" ref="F7:F31" si="0">SUM(G7,H7,I7)</f>
        <v>2.630954565194831</v>
      </c>
      <c r="G7" s="21">
        <v>0.61939095519483089</v>
      </c>
      <c r="H7" s="21">
        <v>0.27807956</v>
      </c>
      <c r="I7" s="21">
        <v>1.7334840499999999</v>
      </c>
      <c r="J7" s="22">
        <f t="shared" ref="J7:J31" si="1">IFERROR(G7/E7,0)</f>
        <v>4.4851704095998736E-2</v>
      </c>
      <c r="K7" s="22">
        <f t="shared" ref="K7:K31" si="2">IFERROR(SUM(G7,H7)/E7,0)</f>
        <v>6.4988165624311367E-2</v>
      </c>
      <c r="L7" s="23">
        <f t="shared" ref="L7:L31" si="3">IFERROR(SUM(G7,H7,I7)/E7,0)</f>
        <v>0.19051423766919154</v>
      </c>
      <c r="M7" s="4"/>
      <c r="N7" t="s">
        <v>271</v>
      </c>
      <c r="O7" s="5">
        <v>0.22297602687773227</v>
      </c>
      <c r="P7" s="71">
        <v>0.49168787666730379</v>
      </c>
    </row>
    <row r="8" spans="1:16" x14ac:dyDescent="0.25">
      <c r="A8" s="17"/>
      <c r="B8" s="55">
        <v>2</v>
      </c>
      <c r="C8" s="19" t="s">
        <v>250</v>
      </c>
      <c r="D8" s="20">
        <v>9.2585509999999953</v>
      </c>
      <c r="E8" s="21">
        <v>34.237409999999976</v>
      </c>
      <c r="F8" s="21">
        <f t="shared" si="0"/>
        <v>5.6305374338078691</v>
      </c>
      <c r="G8" s="21">
        <v>2.0675148238078691</v>
      </c>
      <c r="H8" s="21">
        <v>2.6057978000000004</v>
      </c>
      <c r="I8" s="21">
        <v>0.95722480999999981</v>
      </c>
      <c r="J8" s="22">
        <f t="shared" si="1"/>
        <v>6.0387594266268114E-2</v>
      </c>
      <c r="K8" s="22">
        <f t="shared" si="2"/>
        <v>0.13649725910364927</v>
      </c>
      <c r="L8" s="23">
        <f t="shared" si="3"/>
        <v>0.16445570601888032</v>
      </c>
      <c r="M8" s="4"/>
      <c r="N8" t="s">
        <v>268</v>
      </c>
      <c r="O8" s="5">
        <v>24.834621636695115</v>
      </c>
      <c r="P8" s="71">
        <v>0.4159651522031908</v>
      </c>
    </row>
    <row r="9" spans="1:16" x14ac:dyDescent="0.25">
      <c r="A9" s="17"/>
      <c r="B9" s="55">
        <v>3</v>
      </c>
      <c r="C9" s="19" t="s">
        <v>251</v>
      </c>
      <c r="D9" s="20">
        <v>9.0364529999999998</v>
      </c>
      <c r="E9" s="21">
        <v>38.971435</v>
      </c>
      <c r="F9" s="21">
        <f t="shared" si="0"/>
        <v>4.7971037300188089</v>
      </c>
      <c r="G9" s="21">
        <v>3.7527100900188088</v>
      </c>
      <c r="H9" s="21">
        <v>0.45346701</v>
      </c>
      <c r="I9" s="21">
        <v>0.59092663000000001</v>
      </c>
      <c r="J9" s="22">
        <f t="shared" si="1"/>
        <v>9.6293864724735154E-2</v>
      </c>
      <c r="K9" s="22">
        <f t="shared" si="2"/>
        <v>0.10792974649300978</v>
      </c>
      <c r="L9" s="23">
        <f t="shared" si="3"/>
        <v>0.12309281734220998</v>
      </c>
      <c r="M9" s="4"/>
      <c r="N9" t="s">
        <v>254</v>
      </c>
      <c r="O9" s="5">
        <v>9.369603901704167</v>
      </c>
      <c r="P9" s="71">
        <v>0.36564056776445819</v>
      </c>
    </row>
    <row r="10" spans="1:16" x14ac:dyDescent="0.25">
      <c r="A10" s="17"/>
      <c r="B10" s="55">
        <v>4</v>
      </c>
      <c r="C10" s="19" t="s">
        <v>252</v>
      </c>
      <c r="D10" s="20">
        <v>31.679084999999993</v>
      </c>
      <c r="E10" s="21">
        <v>66.503381000000005</v>
      </c>
      <c r="F10" s="21">
        <f t="shared" si="0"/>
        <v>16.919595549128864</v>
      </c>
      <c r="G10" s="21">
        <v>6.4931140591288665</v>
      </c>
      <c r="H10" s="21">
        <v>4.5020590900000004</v>
      </c>
      <c r="I10" s="21">
        <v>5.9244223999999992</v>
      </c>
      <c r="J10" s="22">
        <f t="shared" si="1"/>
        <v>9.7635848907123471E-2</v>
      </c>
      <c r="K10" s="22">
        <f t="shared" si="2"/>
        <v>0.1653325437563673</v>
      </c>
      <c r="L10" s="23">
        <f t="shared" si="3"/>
        <v>0.25441707315796264</v>
      </c>
      <c r="M10" s="4"/>
      <c r="N10" t="s">
        <v>257</v>
      </c>
      <c r="O10" s="5">
        <v>3.8354984707106849</v>
      </c>
      <c r="P10" s="71">
        <v>0.32012509469677869</v>
      </c>
    </row>
    <row r="11" spans="1:16" x14ac:dyDescent="0.25">
      <c r="A11" s="17"/>
      <c r="B11" s="55">
        <v>5</v>
      </c>
      <c r="C11" s="19" t="s">
        <v>253</v>
      </c>
      <c r="D11" s="20">
        <v>28.333385999999997</v>
      </c>
      <c r="E11" s="21">
        <v>38.697392999999984</v>
      </c>
      <c r="F11" s="21">
        <f t="shared" si="0"/>
        <v>8.3515257907066811</v>
      </c>
      <c r="G11" s="21">
        <v>3.4231633807066828</v>
      </c>
      <c r="H11" s="21">
        <v>1.7452788799999994</v>
      </c>
      <c r="I11" s="21">
        <v>3.1830835299999998</v>
      </c>
      <c r="J11" s="22">
        <f t="shared" si="1"/>
        <v>8.8459793162466632E-2</v>
      </c>
      <c r="K11" s="22">
        <f t="shared" si="2"/>
        <v>0.13356047681833977</v>
      </c>
      <c r="L11" s="23">
        <f t="shared" si="3"/>
        <v>0.21581623833695165</v>
      </c>
      <c r="M11" s="4"/>
      <c r="N11" t="s">
        <v>260</v>
      </c>
      <c r="O11" s="5">
        <v>8.3346938067507512</v>
      </c>
      <c r="P11" s="71">
        <v>0.31764576195254218</v>
      </c>
    </row>
    <row r="12" spans="1:16" x14ac:dyDescent="0.25">
      <c r="A12" s="17"/>
      <c r="B12" s="55">
        <v>6</v>
      </c>
      <c r="C12" s="19" t="s">
        <v>254</v>
      </c>
      <c r="D12" s="20">
        <v>8.9058889999999984</v>
      </c>
      <c r="E12" s="21">
        <v>25.625176</v>
      </c>
      <c r="F12" s="21">
        <f t="shared" si="0"/>
        <v>9.369603901704167</v>
      </c>
      <c r="G12" s="21">
        <v>4.2598168617041665</v>
      </c>
      <c r="H12" s="21">
        <v>2.5104172199999999</v>
      </c>
      <c r="I12" s="21">
        <v>2.5993698199999997</v>
      </c>
      <c r="J12" s="22">
        <f t="shared" si="1"/>
        <v>0.1662356138238491</v>
      </c>
      <c r="K12" s="22">
        <f t="shared" si="2"/>
        <v>0.26420244222729111</v>
      </c>
      <c r="L12" s="23">
        <f t="shared" si="3"/>
        <v>0.36564056776445819</v>
      </c>
      <c r="M12" s="4"/>
      <c r="N12" t="s">
        <v>273</v>
      </c>
      <c r="O12" s="5">
        <v>19.29805787365666</v>
      </c>
      <c r="P12" s="71">
        <v>0.31397070214813444</v>
      </c>
    </row>
    <row r="13" spans="1:16" x14ac:dyDescent="0.25">
      <c r="A13" s="17"/>
      <c r="B13" s="55">
        <v>7</v>
      </c>
      <c r="C13" s="19" t="s">
        <v>255</v>
      </c>
      <c r="D13" s="20">
        <v>24.235424000000005</v>
      </c>
      <c r="E13" s="21">
        <v>37.871743000000016</v>
      </c>
      <c r="F13" s="21">
        <f t="shared" si="0"/>
        <v>1.4344080594072817</v>
      </c>
      <c r="G13" s="21">
        <v>3.7798259407281876E-2</v>
      </c>
      <c r="H13" s="21">
        <v>0.37982532000000002</v>
      </c>
      <c r="I13" s="21">
        <v>1.0167844799999999</v>
      </c>
      <c r="J13" s="22">
        <f t="shared" si="1"/>
        <v>9.9805967228077828E-4</v>
      </c>
      <c r="K13" s="22">
        <f t="shared" si="2"/>
        <v>1.1027313409031153E-2</v>
      </c>
      <c r="L13" s="23">
        <f t="shared" si="3"/>
        <v>3.7875417020211639E-2</v>
      </c>
      <c r="M13" s="4"/>
      <c r="N13" t="s">
        <v>259</v>
      </c>
      <c r="O13" s="5">
        <v>7.2511587343586568</v>
      </c>
      <c r="P13" s="71">
        <v>0.28850179156282052</v>
      </c>
    </row>
    <row r="14" spans="1:16" x14ac:dyDescent="0.25">
      <c r="A14" s="17"/>
      <c r="B14" s="55">
        <v>8</v>
      </c>
      <c r="C14" s="19" t="s">
        <v>256</v>
      </c>
      <c r="D14" s="20">
        <v>70.080635999999956</v>
      </c>
      <c r="E14" s="21">
        <v>92.007257000000052</v>
      </c>
      <c r="F14" s="21">
        <f t="shared" si="0"/>
        <v>16.693157994517072</v>
      </c>
      <c r="G14" s="21">
        <v>4.7114168245170731</v>
      </c>
      <c r="H14" s="21">
        <v>6.4500991100000009</v>
      </c>
      <c r="I14" s="21">
        <v>5.5316420599999985</v>
      </c>
      <c r="J14" s="22">
        <f t="shared" si="1"/>
        <v>5.1207013208937099E-2</v>
      </c>
      <c r="K14" s="22">
        <f t="shared" si="2"/>
        <v>0.12131125629054529</v>
      </c>
      <c r="L14" s="23">
        <f t="shared" si="3"/>
        <v>0.18143305798712228</v>
      </c>
      <c r="M14" s="4"/>
      <c r="N14" t="s">
        <v>261</v>
      </c>
      <c r="O14" s="5">
        <v>12.646384438194167</v>
      </c>
      <c r="P14" s="71">
        <v>0.28554836248082099</v>
      </c>
    </row>
    <row r="15" spans="1:16" x14ac:dyDescent="0.25">
      <c r="A15" s="17"/>
      <c r="B15" s="55">
        <v>9</v>
      </c>
      <c r="C15" s="19" t="s">
        <v>257</v>
      </c>
      <c r="D15" s="20">
        <v>4.0370809999999997</v>
      </c>
      <c r="E15" s="21">
        <v>11.981249</v>
      </c>
      <c r="F15" s="21">
        <f t="shared" si="0"/>
        <v>3.8354984707106849</v>
      </c>
      <c r="G15" s="21">
        <v>0.89604337071068585</v>
      </c>
      <c r="H15" s="21">
        <v>1.4036743099999998</v>
      </c>
      <c r="I15" s="21">
        <v>1.5357807899999998</v>
      </c>
      <c r="J15" s="22">
        <f t="shared" si="1"/>
        <v>7.4787142034247509E-2</v>
      </c>
      <c r="K15" s="22">
        <f t="shared" si="2"/>
        <v>0.19194306709681816</v>
      </c>
      <c r="L15" s="23">
        <f t="shared" si="3"/>
        <v>0.32012509469677869</v>
      </c>
      <c r="M15" s="4"/>
      <c r="N15" t="s">
        <v>262</v>
      </c>
      <c r="O15" s="5">
        <v>15.121486822759721</v>
      </c>
      <c r="P15" s="71">
        <v>0.26485429135279054</v>
      </c>
    </row>
    <row r="16" spans="1:16" x14ac:dyDescent="0.25">
      <c r="A16" s="17"/>
      <c r="B16" s="55">
        <v>10</v>
      </c>
      <c r="C16" s="19" t="s">
        <v>258</v>
      </c>
      <c r="D16" s="20">
        <v>0.28129599999999999</v>
      </c>
      <c r="E16" s="21">
        <v>11.138056000000001</v>
      </c>
      <c r="F16" s="21">
        <f t="shared" si="0"/>
        <v>1.0964628708889819</v>
      </c>
      <c r="G16" s="21">
        <v>0.38603896088898182</v>
      </c>
      <c r="H16" s="21">
        <v>0.80579692000000003</v>
      </c>
      <c r="I16" s="21">
        <v>-9.5373009999999994E-2</v>
      </c>
      <c r="J16" s="22">
        <f t="shared" si="1"/>
        <v>3.4659455913041003E-2</v>
      </c>
      <c r="K16" s="22">
        <f t="shared" si="2"/>
        <v>0.10700573608976126</v>
      </c>
      <c r="L16" s="23">
        <f t="shared" si="3"/>
        <v>9.8442930336225795E-2</v>
      </c>
      <c r="M16" s="4"/>
      <c r="N16" t="s">
        <v>270</v>
      </c>
      <c r="O16" s="5">
        <v>6.7732094619814784</v>
      </c>
      <c r="P16" s="71">
        <v>0.25836246526324252</v>
      </c>
    </row>
    <row r="17" spans="1:16" x14ac:dyDescent="0.25">
      <c r="A17" s="17"/>
      <c r="B17" s="55">
        <v>11</v>
      </c>
      <c r="C17" s="19" t="s">
        <v>259</v>
      </c>
      <c r="D17" s="20">
        <v>17.226386999999999</v>
      </c>
      <c r="E17" s="21">
        <v>25.133843000000002</v>
      </c>
      <c r="F17" s="21">
        <f t="shared" si="0"/>
        <v>7.2511587343586568</v>
      </c>
      <c r="G17" s="21">
        <v>5.300593824358657</v>
      </c>
      <c r="H17" s="21">
        <v>0.70864746000000001</v>
      </c>
      <c r="I17" s="21">
        <v>1.2419174500000001</v>
      </c>
      <c r="J17" s="22">
        <f t="shared" si="1"/>
        <v>0.21089468189797544</v>
      </c>
      <c r="K17" s="22">
        <f t="shared" si="2"/>
        <v>0.2390896324274269</v>
      </c>
      <c r="L17" s="23">
        <f t="shared" si="3"/>
        <v>0.28850179156282052</v>
      </c>
      <c r="M17" s="4"/>
      <c r="N17" t="s">
        <v>252</v>
      </c>
      <c r="O17" s="5">
        <v>16.919595549128864</v>
      </c>
      <c r="P17" s="71">
        <v>0.25441707315796264</v>
      </c>
    </row>
    <row r="18" spans="1:16" x14ac:dyDescent="0.25">
      <c r="A18" s="17"/>
      <c r="B18" s="55">
        <v>12</v>
      </c>
      <c r="C18" s="19" t="s">
        <v>260</v>
      </c>
      <c r="D18" s="20">
        <v>4.6998069999999998</v>
      </c>
      <c r="E18" s="21">
        <v>26.238957999999997</v>
      </c>
      <c r="F18" s="21">
        <f t="shared" si="0"/>
        <v>8.3346938067507512</v>
      </c>
      <c r="G18" s="21">
        <v>4.3815250267507508</v>
      </c>
      <c r="H18" s="21">
        <v>1.8864734700000001</v>
      </c>
      <c r="I18" s="21">
        <v>2.0666953100000001</v>
      </c>
      <c r="J18" s="22">
        <f t="shared" si="1"/>
        <v>0.16698548115937956</v>
      </c>
      <c r="K18" s="22">
        <f t="shared" si="2"/>
        <v>0.23888137999804535</v>
      </c>
      <c r="L18" s="23">
        <f t="shared" si="3"/>
        <v>0.31764576195254218</v>
      </c>
      <c r="M18" s="4"/>
      <c r="N18" t="s">
        <v>267</v>
      </c>
      <c r="O18" s="5">
        <v>1.4924122201647951</v>
      </c>
      <c r="P18" s="71">
        <v>0.2294686822810075</v>
      </c>
    </row>
    <row r="19" spans="1:16" x14ac:dyDescent="0.25">
      <c r="A19" s="17"/>
      <c r="B19" s="55">
        <v>13</v>
      </c>
      <c r="C19" s="19" t="s">
        <v>261</v>
      </c>
      <c r="D19" s="20">
        <v>23.370010999999995</v>
      </c>
      <c r="E19" s="21">
        <v>44.288065000000017</v>
      </c>
      <c r="F19" s="21">
        <f t="shared" si="0"/>
        <v>12.646384438194167</v>
      </c>
      <c r="G19" s="21">
        <v>7.8196212681941688</v>
      </c>
      <c r="H19" s="21">
        <v>2.5650227199999991</v>
      </c>
      <c r="I19" s="21">
        <v>2.26174045</v>
      </c>
      <c r="J19" s="22">
        <f t="shared" si="1"/>
        <v>0.17656272108962462</v>
      </c>
      <c r="K19" s="22">
        <f t="shared" si="2"/>
        <v>0.23447951469982178</v>
      </c>
      <c r="L19" s="23">
        <f t="shared" si="3"/>
        <v>0.28554836248082099</v>
      </c>
      <c r="M19" s="4"/>
      <c r="N19" t="s">
        <v>253</v>
      </c>
      <c r="O19" s="5">
        <v>8.3515257907066811</v>
      </c>
      <c r="P19" s="71">
        <v>0.21581623833695165</v>
      </c>
    </row>
    <row r="20" spans="1:16" x14ac:dyDescent="0.25">
      <c r="A20" s="17"/>
      <c r="B20" s="55">
        <v>14</v>
      </c>
      <c r="C20" s="19" t="s">
        <v>262</v>
      </c>
      <c r="D20" s="20">
        <v>31.709847999999997</v>
      </c>
      <c r="E20" s="21">
        <v>57.093606999999999</v>
      </c>
      <c r="F20" s="21">
        <f t="shared" si="0"/>
        <v>15.121486822759721</v>
      </c>
      <c r="G20" s="21">
        <v>4.6752536927597248</v>
      </c>
      <c r="H20" s="21">
        <v>5.1761555099999983</v>
      </c>
      <c r="I20" s="21">
        <v>5.2700776199999977</v>
      </c>
      <c r="J20" s="22">
        <f t="shared" si="1"/>
        <v>8.1887516631410681E-2</v>
      </c>
      <c r="K20" s="22">
        <f t="shared" si="2"/>
        <v>0.17254837661175834</v>
      </c>
      <c r="L20" s="23">
        <f t="shared" si="3"/>
        <v>0.26485429135279054</v>
      </c>
      <c r="M20" s="4"/>
      <c r="N20" t="s">
        <v>249</v>
      </c>
      <c r="O20" s="5">
        <v>2.630954565194831</v>
      </c>
      <c r="P20" s="71">
        <v>0.19051423766919154</v>
      </c>
    </row>
    <row r="21" spans="1:16" x14ac:dyDescent="0.25">
      <c r="A21" s="17"/>
      <c r="B21" s="55">
        <v>15</v>
      </c>
      <c r="C21" s="19" t="s">
        <v>263</v>
      </c>
      <c r="D21" s="20">
        <v>316.67010099999999</v>
      </c>
      <c r="E21" s="21">
        <v>496.06127699999985</v>
      </c>
      <c r="F21" s="21">
        <f t="shared" si="0"/>
        <v>29.962990585002487</v>
      </c>
      <c r="G21" s="21">
        <v>12.869124135002494</v>
      </c>
      <c r="H21" s="21">
        <v>12.048710189999996</v>
      </c>
      <c r="I21" s="21">
        <v>5.0451562599999997</v>
      </c>
      <c r="J21" s="22">
        <f t="shared" si="1"/>
        <v>2.5942609777627326E-2</v>
      </c>
      <c r="K21" s="22">
        <f t="shared" si="2"/>
        <v>5.0231363503510262E-2</v>
      </c>
      <c r="L21" s="23">
        <f t="shared" si="3"/>
        <v>6.0401793032925033E-2</v>
      </c>
      <c r="M21" s="4"/>
      <c r="N21" t="s">
        <v>272</v>
      </c>
      <c r="O21" s="5">
        <v>1.8308591580841787</v>
      </c>
      <c r="P21" s="71">
        <v>0.18548050624007856</v>
      </c>
    </row>
    <row r="22" spans="1:16" x14ac:dyDescent="0.25">
      <c r="A22" s="17"/>
      <c r="B22" s="55">
        <v>16</v>
      </c>
      <c r="C22" s="19" t="s">
        <v>264</v>
      </c>
      <c r="D22" s="20">
        <v>148.925197</v>
      </c>
      <c r="E22" s="21">
        <v>55.219944000000005</v>
      </c>
      <c r="F22" s="21">
        <f t="shared" si="0"/>
        <v>7.0010633347205342</v>
      </c>
      <c r="G22" s="21">
        <v>4.0106829347205348</v>
      </c>
      <c r="H22" s="21">
        <v>0.96418657999999979</v>
      </c>
      <c r="I22" s="21">
        <v>2.02619382</v>
      </c>
      <c r="J22" s="22">
        <f t="shared" si="1"/>
        <v>7.2631057625131501E-2</v>
      </c>
      <c r="K22" s="22">
        <f t="shared" si="2"/>
        <v>9.0091897136305207E-2</v>
      </c>
      <c r="L22" s="23">
        <f t="shared" si="3"/>
        <v>0.12678504952342098</v>
      </c>
      <c r="M22" s="4"/>
      <c r="N22" t="s">
        <v>256</v>
      </c>
      <c r="O22" s="5">
        <v>16.693157994517072</v>
      </c>
      <c r="P22" s="71">
        <v>0.18143305798712228</v>
      </c>
    </row>
    <row r="23" spans="1:16" x14ac:dyDescent="0.25">
      <c r="A23" s="17"/>
      <c r="B23" s="55">
        <v>17</v>
      </c>
      <c r="C23" s="19" t="s">
        <v>265</v>
      </c>
      <c r="D23" s="20">
        <v>2.6461599999999996</v>
      </c>
      <c r="E23" s="21">
        <v>13.161196</v>
      </c>
      <c r="F23" s="21">
        <f t="shared" si="0"/>
        <v>1.5074590396788325</v>
      </c>
      <c r="G23" s="21">
        <v>4.4302549678832293E-2</v>
      </c>
      <c r="H23" s="21">
        <v>0.85673904000000012</v>
      </c>
      <c r="I23" s="21">
        <v>0.60641745000000014</v>
      </c>
      <c r="J23" s="22">
        <f t="shared" si="1"/>
        <v>3.366149222215997E-3</v>
      </c>
      <c r="K23" s="22">
        <f t="shared" si="2"/>
        <v>6.8461983977659208E-2</v>
      </c>
      <c r="L23" s="23">
        <f t="shared" si="3"/>
        <v>0.11453814985194602</v>
      </c>
      <c r="M23" s="4"/>
      <c r="N23" t="s">
        <v>250</v>
      </c>
      <c r="O23" s="5">
        <v>5.6305374338078691</v>
      </c>
      <c r="P23" s="71">
        <v>0.16445570601888032</v>
      </c>
    </row>
    <row r="24" spans="1:16" x14ac:dyDescent="0.25">
      <c r="A24" s="17"/>
      <c r="B24" s="55">
        <v>18</v>
      </c>
      <c r="C24" s="19" t="s">
        <v>266</v>
      </c>
      <c r="D24" s="20">
        <v>1.6358979999999999</v>
      </c>
      <c r="E24" s="21">
        <v>1.5115049999999999</v>
      </c>
      <c r="F24" s="21">
        <f t="shared" si="0"/>
        <v>1.2488229999999999E-2</v>
      </c>
      <c r="G24" s="21">
        <v>0</v>
      </c>
      <c r="H24" s="21">
        <v>0</v>
      </c>
      <c r="I24" s="21">
        <v>1.2488229999999999E-2</v>
      </c>
      <c r="J24" s="22">
        <f t="shared" si="1"/>
        <v>0</v>
      </c>
      <c r="K24" s="22">
        <f t="shared" si="2"/>
        <v>0</v>
      </c>
      <c r="L24" s="23">
        <f t="shared" si="3"/>
        <v>8.2621162351431184E-3</v>
      </c>
      <c r="M24" s="4"/>
      <c r="N24" t="s">
        <v>264</v>
      </c>
      <c r="O24" s="5">
        <v>7.0010633347205342</v>
      </c>
      <c r="P24" s="71">
        <v>0.12678504952342098</v>
      </c>
    </row>
    <row r="25" spans="1:16" x14ac:dyDescent="0.25">
      <c r="A25" s="17"/>
      <c r="B25" s="55">
        <v>19</v>
      </c>
      <c r="C25" s="19" t="s">
        <v>267</v>
      </c>
      <c r="D25" s="20">
        <v>1.982593</v>
      </c>
      <c r="E25" s="21">
        <v>6.5037730000000007</v>
      </c>
      <c r="F25" s="21">
        <f t="shared" si="0"/>
        <v>1.4924122201647951</v>
      </c>
      <c r="G25" s="21">
        <v>0.28361845016479492</v>
      </c>
      <c r="H25" s="21">
        <v>0.45347905000000005</v>
      </c>
      <c r="I25" s="21">
        <v>0.75531472</v>
      </c>
      <c r="J25" s="22">
        <f t="shared" si="1"/>
        <v>4.3608294779783195E-2</v>
      </c>
      <c r="K25" s="22">
        <f t="shared" si="2"/>
        <v>0.11333382948094821</v>
      </c>
      <c r="L25" s="23">
        <f t="shared" si="3"/>
        <v>0.2294686822810075</v>
      </c>
      <c r="M25" s="4"/>
      <c r="N25" t="s">
        <v>251</v>
      </c>
      <c r="O25" s="5">
        <v>4.7971037300188089</v>
      </c>
      <c r="P25" s="71">
        <v>0.12309281734220998</v>
      </c>
    </row>
    <row r="26" spans="1:16" x14ac:dyDescent="0.25">
      <c r="A26" s="17"/>
      <c r="B26" s="55">
        <v>20</v>
      </c>
      <c r="C26" s="19" t="s">
        <v>268</v>
      </c>
      <c r="D26" s="20">
        <v>31.608637999999992</v>
      </c>
      <c r="E26" s="21">
        <v>59.703611000000045</v>
      </c>
      <c r="F26" s="21">
        <f t="shared" si="0"/>
        <v>24.834621636695115</v>
      </c>
      <c r="G26" s="21">
        <v>12.572133546695113</v>
      </c>
      <c r="H26" s="21">
        <v>7.90179192</v>
      </c>
      <c r="I26" s="21">
        <v>4.3606961700000006</v>
      </c>
      <c r="J26" s="22">
        <f t="shared" si="1"/>
        <v>0.21057576478406145</v>
      </c>
      <c r="K26" s="22">
        <f t="shared" si="2"/>
        <v>0.34292608309227895</v>
      </c>
      <c r="L26" s="23">
        <f t="shared" si="3"/>
        <v>0.4159651522031908</v>
      </c>
      <c r="M26" s="4"/>
      <c r="N26" t="s">
        <v>265</v>
      </c>
      <c r="O26" s="5">
        <v>1.5074590396788325</v>
      </c>
      <c r="P26" s="71">
        <v>0.11453814985194602</v>
      </c>
    </row>
    <row r="27" spans="1:16" x14ac:dyDescent="0.25">
      <c r="A27" s="17"/>
      <c r="B27" s="55">
        <v>21</v>
      </c>
      <c r="C27" s="19" t="s">
        <v>269</v>
      </c>
      <c r="D27" s="20">
        <v>28.255515999999993</v>
      </c>
      <c r="E27" s="21">
        <v>54.972554000000002</v>
      </c>
      <c r="F27" s="21">
        <f t="shared" si="0"/>
        <v>5.3589117410352891</v>
      </c>
      <c r="G27" s="21">
        <v>0.77511303103528917</v>
      </c>
      <c r="H27" s="21">
        <v>2.2127183499999998</v>
      </c>
      <c r="I27" s="21">
        <v>2.3710803600000006</v>
      </c>
      <c r="J27" s="22">
        <f t="shared" si="1"/>
        <v>1.4100000357183498E-2</v>
      </c>
      <c r="K27" s="22">
        <f t="shared" si="2"/>
        <v>5.4351329229405804E-2</v>
      </c>
      <c r="L27" s="23">
        <f t="shared" si="3"/>
        <v>9.7483404919394667E-2</v>
      </c>
      <c r="M27" s="4"/>
      <c r="N27" t="s">
        <v>258</v>
      </c>
      <c r="O27" s="5">
        <v>1.0964628708889819</v>
      </c>
      <c r="P27" s="71">
        <v>9.8442930336225795E-2</v>
      </c>
    </row>
    <row r="28" spans="1:16" x14ac:dyDescent="0.25">
      <c r="A28" s="17"/>
      <c r="B28" s="55">
        <v>22</v>
      </c>
      <c r="C28" s="19" t="s">
        <v>270</v>
      </c>
      <c r="D28" s="20">
        <v>9.1635500000000025</v>
      </c>
      <c r="E28" s="21">
        <v>26.215918999999996</v>
      </c>
      <c r="F28" s="21">
        <f t="shared" si="0"/>
        <v>6.7732094619814784</v>
      </c>
      <c r="G28" s="21">
        <v>3.5813701919814775</v>
      </c>
      <c r="H28" s="21">
        <v>1.7903736400000005</v>
      </c>
      <c r="I28" s="21">
        <v>1.4014656300000001</v>
      </c>
      <c r="J28" s="22">
        <f t="shared" si="1"/>
        <v>0.13661051485479025</v>
      </c>
      <c r="K28" s="22">
        <f t="shared" si="2"/>
        <v>0.20490389186743668</v>
      </c>
      <c r="L28" s="23">
        <f t="shared" si="3"/>
        <v>0.25836246526324252</v>
      </c>
      <c r="M28" s="4"/>
      <c r="N28" t="s">
        <v>269</v>
      </c>
      <c r="O28" s="5">
        <v>5.3589117410352891</v>
      </c>
      <c r="P28" s="71">
        <v>9.7483404919394667E-2</v>
      </c>
    </row>
    <row r="29" spans="1:16" x14ac:dyDescent="0.25">
      <c r="A29" s="17"/>
      <c r="B29" s="55">
        <v>23</v>
      </c>
      <c r="C29" s="19" t="s">
        <v>271</v>
      </c>
      <c r="D29" s="20">
        <v>0</v>
      </c>
      <c r="E29" s="21">
        <v>0.45349100000000003</v>
      </c>
      <c r="F29" s="21">
        <f t="shared" si="0"/>
        <v>0.22297602687773227</v>
      </c>
      <c r="G29" s="21">
        <v>0.12043755687773228</v>
      </c>
      <c r="H29" s="21">
        <v>8.0974089999999999E-2</v>
      </c>
      <c r="I29" s="21">
        <v>2.1564380000000001E-2</v>
      </c>
      <c r="J29" s="22">
        <f t="shared" si="1"/>
        <v>0.26557871463321714</v>
      </c>
      <c r="K29" s="22">
        <f t="shared" si="2"/>
        <v>0.4441359296606377</v>
      </c>
      <c r="L29" s="23">
        <f t="shared" si="3"/>
        <v>0.49168787666730379</v>
      </c>
      <c r="M29" s="4"/>
      <c r="N29" t="s">
        <v>263</v>
      </c>
      <c r="O29" s="5">
        <v>29.962990585002487</v>
      </c>
      <c r="P29" s="71">
        <v>6.0401793032925033E-2</v>
      </c>
    </row>
    <row r="30" spans="1:16" x14ac:dyDescent="0.25">
      <c r="A30" s="17"/>
      <c r="B30" s="55">
        <v>24</v>
      </c>
      <c r="C30" s="19" t="s">
        <v>272</v>
      </c>
      <c r="D30" s="20">
        <v>7.9557890000000011</v>
      </c>
      <c r="E30" s="21">
        <v>9.8708979999999986</v>
      </c>
      <c r="F30" s="21">
        <f t="shared" si="0"/>
        <v>1.8308591580841787</v>
      </c>
      <c r="G30" s="21">
        <v>0.96943864808417857</v>
      </c>
      <c r="H30" s="21">
        <v>0.6760537900000001</v>
      </c>
      <c r="I30" s="21">
        <v>0.18536672000000001</v>
      </c>
      <c r="J30" s="22">
        <f t="shared" si="1"/>
        <v>9.8211798772936232E-2</v>
      </c>
      <c r="K30" s="22">
        <f t="shared" si="2"/>
        <v>0.16670139212097815</v>
      </c>
      <c r="L30" s="23">
        <f t="shared" si="3"/>
        <v>0.18548050624007856</v>
      </c>
      <c r="M30" s="4"/>
      <c r="N30" t="s">
        <v>255</v>
      </c>
      <c r="O30" s="5">
        <v>1.4344080594072817</v>
      </c>
      <c r="P30" s="71">
        <v>3.7875417020211639E-2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51.760690999999994</v>
      </c>
      <c r="E31" s="28">
        <v>61.464518000000041</v>
      </c>
      <c r="F31" s="28">
        <f t="shared" si="0"/>
        <v>19.29805787365666</v>
      </c>
      <c r="G31" s="28">
        <v>13.46648056365666</v>
      </c>
      <c r="H31" s="28">
        <v>1.60220085</v>
      </c>
      <c r="I31" s="28">
        <v>4.2293764600000001</v>
      </c>
      <c r="J31" s="29">
        <f t="shared" si="1"/>
        <v>0.21909356815678033</v>
      </c>
      <c r="K31" s="29">
        <f t="shared" si="2"/>
        <v>0.24516065372312282</v>
      </c>
      <c r="L31" s="30">
        <f t="shared" si="3"/>
        <v>0.31397070214813444</v>
      </c>
      <c r="M31" s="4"/>
      <c r="N31" t="s">
        <v>266</v>
      </c>
      <c r="O31" s="5">
        <v>1.2488229999999999E-2</v>
      </c>
      <c r="P31" s="71">
        <v>8.2621162351431184E-3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 x14ac:dyDescent="0.25">
      <c r="A1" s="50">
        <v>108</v>
      </c>
      <c r="B1" s="49" t="s">
        <v>69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1693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872.67892599999982</v>
      </c>
      <c r="E6" s="14">
        <v>1308.7360119999996</v>
      </c>
      <c r="F6" s="14">
        <v>212.40762147604562</v>
      </c>
      <c r="G6" s="14">
        <v>97.51670300604566</v>
      </c>
      <c r="H6" s="14">
        <v>60.058021879999998</v>
      </c>
      <c r="I6" s="14">
        <v>54.832896589999997</v>
      </c>
      <c r="J6" s="15">
        <v>7.4512126289717845E-2</v>
      </c>
      <c r="K6" s="15">
        <v>0.12040222278688675</v>
      </c>
      <c r="L6" s="16">
        <v>0.16229982175812988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307.86311700000005</v>
      </c>
      <c r="E7" s="38">
        <f ca="1">SUM(E8:OFFSET(E6,MATCH("PROYECTOS",$A$8:$A$50,0),0))</f>
        <v>423.88729600000005</v>
      </c>
      <c r="F7" s="38">
        <f ca="1">SUM(F8:OFFSET(F6,MATCH("PROYECTOS",$A$8:$A$50,0),0))</f>
        <v>2.8774811642537639</v>
      </c>
      <c r="G7" s="38">
        <f ca="1">SUM(G8:OFFSET(G6,MATCH("PROYECTOS",$A$8:$A$50,0),0))</f>
        <v>1.7009362742537633</v>
      </c>
      <c r="H7" s="38">
        <f ca="1">SUM(H8:OFFSET(H6,MATCH("PROYECTOS",$A$8:$A$50,0),0))</f>
        <v>0.54453377999999997</v>
      </c>
      <c r="I7" s="38">
        <f ca="1">SUM(I8:OFFSET(I6,MATCH("PROYECTOS",$A$8:$A$50,0),0))</f>
        <v>0.6320111100000001</v>
      </c>
      <c r="J7" s="39">
        <f ca="1">IFERROR(G7/E7,0)</f>
        <v>4.0127087796794055E-3</v>
      </c>
      <c r="K7" s="39">
        <f ca="1">IFERROR(SUM(G7,H7)/E7,0)</f>
        <v>5.2973280290376122E-3</v>
      </c>
      <c r="L7" s="40">
        <f ca="1">IFERROR(SUM(G7,H7,I7)/E7,0)</f>
        <v>6.7883165912426E-3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306.19663200000002</v>
      </c>
      <c r="E8" s="21">
        <v>421.98189600000006</v>
      </c>
      <c r="F8" s="21">
        <f t="shared" ref="F8:F9" si="0">SUM(G8,H8,I8)</f>
        <v>2.5553334293361054</v>
      </c>
      <c r="G8" s="21">
        <v>1.514152659336105</v>
      </c>
      <c r="H8" s="21">
        <v>0.47838670999999999</v>
      </c>
      <c r="I8" s="21">
        <v>0.5627940600000001</v>
      </c>
      <c r="J8" s="22">
        <f t="shared" ref="J8:J10" si="1">IFERROR(G8/E8,0)</f>
        <v>3.5881934122977276E-3</v>
      </c>
      <c r="K8" s="22">
        <f t="shared" ref="K8:K10" si="2">IFERROR(SUM(G8,H8)/E8,0)</f>
        <v>4.7218598433334327E-3</v>
      </c>
      <c r="L8" s="23">
        <f t="shared" ref="L8:L10" si="3">IFERROR(SUM(G8,H8,I8)/E8,0)</f>
        <v>6.0555522726408739E-3</v>
      </c>
      <c r="M8" s="4"/>
    </row>
    <row r="9" spans="1:13" ht="38.25" x14ac:dyDescent="0.25">
      <c r="A9" s="17"/>
      <c r="B9" s="19">
        <v>3000410</v>
      </c>
      <c r="C9" s="19" t="s">
        <v>1695</v>
      </c>
      <c r="D9" s="20">
        <v>1.666485</v>
      </c>
      <c r="E9" s="21">
        <v>1.9053999999999998</v>
      </c>
      <c r="F9" s="21">
        <f t="shared" si="0"/>
        <v>0.32214773491765825</v>
      </c>
      <c r="G9" s="21">
        <v>0.18678361491765827</v>
      </c>
      <c r="H9" s="21">
        <v>6.6147070000000002E-2</v>
      </c>
      <c r="I9" s="21">
        <v>6.9217050000000002E-2</v>
      </c>
      <c r="J9" s="22">
        <f t="shared" si="1"/>
        <v>9.8028558264751917E-2</v>
      </c>
      <c r="K9" s="22">
        <f t="shared" si="2"/>
        <v>0.13274414029477186</v>
      </c>
      <c r="L9" s="23">
        <f t="shared" si="3"/>
        <v>0.16907092207287619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564.81580899999972</v>
      </c>
      <c r="E10" s="45">
        <f t="shared" ref="E10:I10" ca="1" si="4">OFFSET(E10,-MATCH("PROYECTOS",$A$8:$A$50,0)-1,0)-(OFFSET(E10,-MATCH("PROYECTOS",$A$8:$A$50,0),0))</f>
        <v>884.84871599999951</v>
      </c>
      <c r="F10" s="45">
        <f t="shared" ca="1" si="4"/>
        <v>209.53014031179185</v>
      </c>
      <c r="G10" s="45">
        <f t="shared" ca="1" si="4"/>
        <v>95.815766731791896</v>
      </c>
      <c r="H10" s="45">
        <f t="shared" ca="1" si="4"/>
        <v>59.513488099999996</v>
      </c>
      <c r="I10" s="45">
        <f t="shared" ca="1" si="4"/>
        <v>54.200885479999997</v>
      </c>
      <c r="J10" s="46">
        <f t="shared" ca="1" si="1"/>
        <v>0.10828491356684293</v>
      </c>
      <c r="K10" s="46">
        <f t="shared" ca="1" si="2"/>
        <v>0.17554329008236022</v>
      </c>
      <c r="L10" s="47">
        <f t="shared" ca="1" si="3"/>
        <v>0.23679769945192758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1699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</row>
    <row r="15" spans="1:13" ht="15.75" thickBot="1" x14ac:dyDescent="0.3">
      <c r="A15" s="90"/>
      <c r="B15" s="91"/>
      <c r="C15" s="91"/>
      <c r="D15" s="93"/>
    </row>
    <row r="16" spans="1:13" x14ac:dyDescent="0.25">
      <c r="A16" s="17"/>
      <c r="B16" s="19">
        <v>3000001</v>
      </c>
      <c r="C16" s="19" t="s">
        <v>275</v>
      </c>
      <c r="D16" s="23">
        <v>6.0555522726408739E-3</v>
      </c>
    </row>
    <row r="17" spans="1:4" ht="39" thickBot="1" x14ac:dyDescent="0.3">
      <c r="A17" s="24"/>
      <c r="B17" s="26">
        <v>3000410</v>
      </c>
      <c r="C17" s="26" t="s">
        <v>1695</v>
      </c>
      <c r="D17" s="30">
        <v>0.16907092207287619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topLeftCell="A12" workbookViewId="0">
      <selection activeCell="A38" sqref="A38:L3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24</v>
      </c>
      <c r="B1" s="50" t="s">
        <v>18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457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519.42586399999982</v>
      </c>
      <c r="E6" s="14">
        <v>569.073307</v>
      </c>
      <c r="F6" s="14">
        <v>175.9430270461668</v>
      </c>
      <c r="G6" s="14">
        <v>97.836389316166816</v>
      </c>
      <c r="H6" s="14">
        <v>32.214725480000006</v>
      </c>
      <c r="I6" s="14">
        <v>45.89191224999999</v>
      </c>
      <c r="J6" s="15">
        <v>0.17192229562116296</v>
      </c>
      <c r="K6" s="15">
        <v>0.22853139164400627</v>
      </c>
      <c r="L6" s="16">
        <v>0.30917462633011322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339.23465799999997</v>
      </c>
      <c r="E7" s="38">
        <f ca="1">SUM(E8:OFFSET(E6,MATCH("GOBIERNOS REGIONALES",$A$8:$A$50,0),0))</f>
        <v>342.7185070000001</v>
      </c>
      <c r="F7" s="38">
        <f ca="1">SUM(F8:OFFSET(F6,MATCH("GOBIERNOS REGIONALES",$A$8:$A$50,0),0))</f>
        <v>118.99534772406783</v>
      </c>
      <c r="G7" s="38">
        <f ca="1">SUM(G8:OFFSET(G6,MATCH("GOBIERNOS REGIONALES",$A$8:$A$50,0),0))</f>
        <v>66.947954964067819</v>
      </c>
      <c r="H7" s="38">
        <f ca="1">SUM(H8:OFFSET(H6,MATCH("GOBIERNOS REGIONALES",$A$8:$A$50,0),0))</f>
        <v>19.234480590000011</v>
      </c>
      <c r="I7" s="38">
        <f ca="1">SUM(I8:OFFSET(I6,MATCH("GOBIERNOS REGIONALES",$A$8:$A$50,0),0))</f>
        <v>32.812912170000004</v>
      </c>
      <c r="J7" s="39">
        <f ca="1">IFERROR(G7/E7,0)</f>
        <v>0.19534385682903257</v>
      </c>
      <c r="K7" s="39">
        <f ca="1">IFERROR(SUM(G7,H7)/E7,0)</f>
        <v>0.25146711891478862</v>
      </c>
      <c r="L7" s="40">
        <f ca="1">IFERROR(SUM(G7,H7,I7)/E7,0)</f>
        <v>0.34721016021486056</v>
      </c>
      <c r="M7" s="4"/>
    </row>
    <row r="8" spans="1:13" x14ac:dyDescent="0.25">
      <c r="A8" s="17"/>
      <c r="B8" s="18">
        <v>11</v>
      </c>
      <c r="C8" s="19" t="s">
        <v>111</v>
      </c>
      <c r="D8" s="20">
        <v>69.082984999999994</v>
      </c>
      <c r="E8" s="21">
        <v>44.654358000000002</v>
      </c>
      <c r="F8" s="21">
        <f t="shared" ref="F8:F39" si="0">SUM(G8,H8,I8)</f>
        <v>13.492540554304151</v>
      </c>
      <c r="G8" s="21">
        <v>13.887427534304152</v>
      </c>
      <c r="H8" s="21">
        <v>0.14562204000000001</v>
      </c>
      <c r="I8" s="21">
        <v>-0.54050902000000012</v>
      </c>
      <c r="J8" s="22">
        <f t="shared" ref="J8:J39" si="1">IFERROR(G8/E8,0)</f>
        <v>0.3109982576460768</v>
      </c>
      <c r="K8" s="22">
        <f t="shared" ref="K8:K39" si="2">IFERROR(SUM(G8,H8)/E8,0)</f>
        <v>0.31425935122175869</v>
      </c>
      <c r="L8" s="23">
        <f t="shared" ref="L8:L39" si="3">IFERROR(SUM(G8,H8,I8)/E8,0)</f>
        <v>0.30215506746965548</v>
      </c>
      <c r="M8" s="4"/>
    </row>
    <row r="9" spans="1:13" x14ac:dyDescent="0.25">
      <c r="A9" s="17"/>
      <c r="B9" s="18">
        <v>131</v>
      </c>
      <c r="C9" s="19" t="s">
        <v>143</v>
      </c>
      <c r="D9" s="20">
        <v>0.39128000000000002</v>
      </c>
      <c r="E9" s="21">
        <v>0.39202000000000004</v>
      </c>
      <c r="F9" s="21">
        <f t="shared" si="0"/>
        <v>4.1042560243476488E-2</v>
      </c>
      <c r="G9" s="21">
        <v>1.941139024347649E-2</v>
      </c>
      <c r="H9" s="21">
        <v>5.7150999999999999E-3</v>
      </c>
      <c r="I9" s="21">
        <v>1.5916069999999997E-2</v>
      </c>
      <c r="J9" s="22">
        <f t="shared" si="1"/>
        <v>4.9516326318750289E-2</v>
      </c>
      <c r="K9" s="22">
        <f t="shared" si="2"/>
        <v>6.4094919247682486E-2</v>
      </c>
      <c r="L9" s="23">
        <f t="shared" si="3"/>
        <v>0.10469506719931759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116.38797100000002</v>
      </c>
      <c r="E10" s="21">
        <v>116.38797100000002</v>
      </c>
      <c r="F10" s="21">
        <f t="shared" si="0"/>
        <v>55.465097940205666</v>
      </c>
      <c r="G10" s="21">
        <v>31.094742870205664</v>
      </c>
      <c r="H10" s="21">
        <v>1.1732866299999998</v>
      </c>
      <c r="I10" s="21">
        <v>23.197068440000002</v>
      </c>
      <c r="J10" s="22">
        <f t="shared" si="1"/>
        <v>0.2671645755402477</v>
      </c>
      <c r="K10" s="22">
        <f t="shared" si="2"/>
        <v>0.27724539935665393</v>
      </c>
      <c r="L10" s="23">
        <f t="shared" si="3"/>
        <v>0.47655352579525301</v>
      </c>
      <c r="M10" s="4"/>
    </row>
    <row r="11" spans="1:13" ht="25.5" x14ac:dyDescent="0.25">
      <c r="A11" s="17"/>
      <c r="B11" s="18">
        <v>136</v>
      </c>
      <c r="C11" s="19" t="s">
        <v>145</v>
      </c>
      <c r="D11" s="20">
        <v>96.020699999999991</v>
      </c>
      <c r="E11" s="21">
        <v>110.30376399999999</v>
      </c>
      <c r="F11" s="21">
        <f t="shared" si="0"/>
        <v>26.032099936774056</v>
      </c>
      <c r="G11" s="21">
        <v>10.383244046774053</v>
      </c>
      <c r="H11" s="21">
        <v>10.879758360000002</v>
      </c>
      <c r="I11" s="21">
        <v>4.7690975300000007</v>
      </c>
      <c r="J11" s="22">
        <f t="shared" si="1"/>
        <v>9.4133179777745879E-2</v>
      </c>
      <c r="K11" s="22">
        <f t="shared" si="2"/>
        <v>0.19276769564068602</v>
      </c>
      <c r="L11" s="23">
        <f t="shared" si="3"/>
        <v>0.23600373181076631</v>
      </c>
      <c r="M11" s="4"/>
    </row>
    <row r="12" spans="1:13" ht="25.5" x14ac:dyDescent="0.25">
      <c r="A12" s="17"/>
      <c r="B12" s="18">
        <v>137</v>
      </c>
      <c r="C12" s="19" t="s">
        <v>146</v>
      </c>
      <c r="D12" s="20">
        <v>57.351722000000024</v>
      </c>
      <c r="E12" s="21">
        <v>70.980394000000118</v>
      </c>
      <c r="F12" s="21">
        <f t="shared" si="0"/>
        <v>23.964566732540479</v>
      </c>
      <c r="G12" s="21">
        <v>11.56312912254047</v>
      </c>
      <c r="H12" s="21">
        <v>7.0300984600000067</v>
      </c>
      <c r="I12" s="21">
        <v>5.3713391500000007</v>
      </c>
      <c r="J12" s="22">
        <f t="shared" si="1"/>
        <v>0.16290595854596765</v>
      </c>
      <c r="K12" s="22">
        <f t="shared" si="2"/>
        <v>0.26194877958187224</v>
      </c>
      <c r="L12" s="23">
        <f t="shared" si="3"/>
        <v>0.33762234022736531</v>
      </c>
      <c r="M12" s="4"/>
    </row>
    <row r="13" spans="1:13" x14ac:dyDescent="0.25">
      <c r="A13" s="34" t="s">
        <v>205</v>
      </c>
      <c r="B13" s="57"/>
      <c r="C13" s="36"/>
      <c r="D13" s="37">
        <f ca="1">SUM(D14:OFFSET(D12,(MATCH("GOBIERNOS LOCALES",$A$8:$A$50,0)-MATCH("GOBIERNOS REGIONALES",$A$8:$A$50,0)),0))</f>
        <v>180.02160600000002</v>
      </c>
      <c r="E13" s="38">
        <f ca="1">SUM(E14:OFFSET(E12,(MATCH("GOBIERNOS LOCALES",$A$8:$A$50,0)-MATCH("GOBIERNOS REGIONALES",$A$8:$A$50,0)),0))</f>
        <v>225.68204500000002</v>
      </c>
      <c r="F13" s="38">
        <f ca="1">SUM(F14:OFFSET(F12,(MATCH("GOBIERNOS LOCALES",$A$8:$A$50,0)-MATCH("GOBIERNOS REGIONALES",$A$8:$A$50,0)),0))</f>
        <v>56.876580832879476</v>
      </c>
      <c r="G13" s="38">
        <f ca="1">SUM(G14:OFFSET(G12,(MATCH("GOBIERNOS LOCALES",$A$8:$A$50,0)-MATCH("GOBIERNOS REGIONALES",$A$8:$A$50,0)),0))</f>
        <v>30.825419192879494</v>
      </c>
      <c r="H13" s="38">
        <f ca="1">SUM(H14:OFFSET(H12,(MATCH("GOBIERNOS LOCALES",$A$8:$A$50,0)-MATCH("GOBIERNOS REGIONALES",$A$8:$A$50,0)),0))</f>
        <v>12.973361560000003</v>
      </c>
      <c r="I13" s="38">
        <f ca="1">SUM(I14:OFFSET(I12,(MATCH("GOBIERNOS LOCALES",$A$8:$A$50,0)-MATCH("GOBIERNOS REGIONALES",$A$8:$A$50,0)),0))</f>
        <v>13.077800080000001</v>
      </c>
      <c r="J13" s="39">
        <f t="shared" ca="1" si="1"/>
        <v>0.13658782289428248</v>
      </c>
      <c r="K13" s="39">
        <f t="shared" ca="1" si="2"/>
        <v>0.19407295229392083</v>
      </c>
      <c r="L13" s="40">
        <f t="shared" ca="1" si="3"/>
        <v>0.25202085009855124</v>
      </c>
      <c r="M13" s="4"/>
    </row>
    <row r="14" spans="1:13" x14ac:dyDescent="0.25">
      <c r="A14" s="17"/>
      <c r="B14" s="18">
        <v>440</v>
      </c>
      <c r="C14" s="19" t="s">
        <v>206</v>
      </c>
      <c r="D14" s="20">
        <v>0.74464199999999992</v>
      </c>
      <c r="E14" s="21">
        <v>2.0335900000000002</v>
      </c>
      <c r="F14" s="21">
        <f t="shared" si="0"/>
        <v>0.31139854988872273</v>
      </c>
      <c r="G14" s="21">
        <v>0.17558966988872271</v>
      </c>
      <c r="H14" s="21">
        <v>4.4801220000000003E-2</v>
      </c>
      <c r="I14" s="21">
        <v>9.1007660000000032E-2</v>
      </c>
      <c r="J14" s="22">
        <f t="shared" si="1"/>
        <v>8.6344676109108856E-2</v>
      </c>
      <c r="K14" s="22">
        <f t="shared" si="2"/>
        <v>0.10837528208179756</v>
      </c>
      <c r="L14" s="23">
        <f t="shared" si="3"/>
        <v>0.15312749860528557</v>
      </c>
      <c r="M14" s="4"/>
    </row>
    <row r="15" spans="1:13" x14ac:dyDescent="0.25">
      <c r="A15" s="17"/>
      <c r="B15" s="18">
        <v>441</v>
      </c>
      <c r="C15" s="19" t="s">
        <v>207</v>
      </c>
      <c r="D15" s="20">
        <v>2.2378680000000002</v>
      </c>
      <c r="E15" s="21">
        <v>4.6640670000000002</v>
      </c>
      <c r="F15" s="21">
        <f t="shared" si="0"/>
        <v>1.1559137919975346</v>
      </c>
      <c r="G15" s="21">
        <v>0.6224153019975347</v>
      </c>
      <c r="H15" s="21">
        <v>0.29423316999999999</v>
      </c>
      <c r="I15" s="21">
        <v>0.23926531999999995</v>
      </c>
      <c r="J15" s="22">
        <f t="shared" si="1"/>
        <v>0.13344904822283529</v>
      </c>
      <c r="K15" s="22">
        <f t="shared" si="2"/>
        <v>0.19653415613402095</v>
      </c>
      <c r="L15" s="23">
        <f t="shared" si="3"/>
        <v>0.24783387374099355</v>
      </c>
      <c r="M15" s="4"/>
    </row>
    <row r="16" spans="1:13" x14ac:dyDescent="0.25">
      <c r="A16" s="17"/>
      <c r="B16" s="18">
        <v>442</v>
      </c>
      <c r="C16" s="19" t="s">
        <v>208</v>
      </c>
      <c r="D16" s="20">
        <v>2.9766140000000001</v>
      </c>
      <c r="E16" s="21">
        <v>5.496070999999997</v>
      </c>
      <c r="F16" s="21">
        <f t="shared" si="0"/>
        <v>1.8755272145160524</v>
      </c>
      <c r="G16" s="21">
        <v>0.88253571451605239</v>
      </c>
      <c r="H16" s="21">
        <v>0.45198829999999995</v>
      </c>
      <c r="I16" s="21">
        <v>0.54100320000000002</v>
      </c>
      <c r="J16" s="22">
        <f t="shared" si="1"/>
        <v>0.16057574847851364</v>
      </c>
      <c r="K16" s="22">
        <f t="shared" si="2"/>
        <v>0.24281418753797998</v>
      </c>
      <c r="L16" s="23">
        <f t="shared" si="3"/>
        <v>0.34124872377304688</v>
      </c>
      <c r="M16" s="4"/>
    </row>
    <row r="17" spans="1:13" x14ac:dyDescent="0.25">
      <c r="A17" s="17"/>
      <c r="B17" s="18">
        <v>443</v>
      </c>
      <c r="C17" s="19" t="s">
        <v>209</v>
      </c>
      <c r="D17" s="20">
        <v>9.8945959999999964</v>
      </c>
      <c r="E17" s="21">
        <v>14.554790000000001</v>
      </c>
      <c r="F17" s="21">
        <f t="shared" si="0"/>
        <v>4.8354250073590768</v>
      </c>
      <c r="G17" s="21">
        <v>2.5489881573590765</v>
      </c>
      <c r="H17" s="21">
        <v>1.1625361599999999</v>
      </c>
      <c r="I17" s="21">
        <v>1.1239006899999999</v>
      </c>
      <c r="J17" s="22">
        <f t="shared" si="1"/>
        <v>0.17513053485203678</v>
      </c>
      <c r="K17" s="22">
        <f t="shared" si="2"/>
        <v>0.25500363229968115</v>
      </c>
      <c r="L17" s="23">
        <f t="shared" si="3"/>
        <v>0.33222224486640317</v>
      </c>
      <c r="M17" s="4"/>
    </row>
    <row r="18" spans="1:13" x14ac:dyDescent="0.25">
      <c r="A18" s="17"/>
      <c r="B18" s="18">
        <v>444</v>
      </c>
      <c r="C18" s="19" t="s">
        <v>210</v>
      </c>
      <c r="D18" s="20">
        <v>5.3269389999999994</v>
      </c>
      <c r="E18" s="21">
        <v>8.1878809999999973</v>
      </c>
      <c r="F18" s="21">
        <f t="shared" si="0"/>
        <v>2.301429786811219</v>
      </c>
      <c r="G18" s="21">
        <v>1.0762795968112187</v>
      </c>
      <c r="H18" s="21">
        <v>0.61391989000000025</v>
      </c>
      <c r="I18" s="21">
        <v>0.61123030000000012</v>
      </c>
      <c r="J18" s="22">
        <f t="shared" si="1"/>
        <v>0.1314478797153035</v>
      </c>
      <c r="K18" s="22">
        <f t="shared" si="2"/>
        <v>0.2064269725965997</v>
      </c>
      <c r="L18" s="23">
        <f t="shared" si="3"/>
        <v>0.28107758122171289</v>
      </c>
      <c r="M18" s="4"/>
    </row>
    <row r="19" spans="1:13" x14ac:dyDescent="0.25">
      <c r="A19" s="17"/>
      <c r="B19" s="18">
        <v>445</v>
      </c>
      <c r="C19" s="19" t="s">
        <v>211</v>
      </c>
      <c r="D19" s="20">
        <v>8.9767909999999986</v>
      </c>
      <c r="E19" s="21">
        <v>11.895824000000006</v>
      </c>
      <c r="F19" s="21">
        <f t="shared" si="0"/>
        <v>3.3595679668414724</v>
      </c>
      <c r="G19" s="21">
        <v>1.9236486668414727</v>
      </c>
      <c r="H19" s="21">
        <v>0.60107387999999995</v>
      </c>
      <c r="I19" s="21">
        <v>0.83484541999999984</v>
      </c>
      <c r="J19" s="22">
        <f t="shared" si="1"/>
        <v>0.16170789571546046</v>
      </c>
      <c r="K19" s="22">
        <f t="shared" si="2"/>
        <v>0.21223603735575369</v>
      </c>
      <c r="L19" s="23">
        <f t="shared" si="3"/>
        <v>0.2824157424354522</v>
      </c>
      <c r="M19" s="4"/>
    </row>
    <row r="20" spans="1:13" x14ac:dyDescent="0.25">
      <c r="A20" s="17"/>
      <c r="B20" s="18">
        <v>446</v>
      </c>
      <c r="C20" s="19" t="s">
        <v>212</v>
      </c>
      <c r="D20" s="20">
        <v>6.4795349999999967</v>
      </c>
      <c r="E20" s="21">
        <v>6.8757379999999966</v>
      </c>
      <c r="F20" s="21">
        <f t="shared" si="0"/>
        <v>2.8914624669219693</v>
      </c>
      <c r="G20" s="21">
        <v>1.6022371369219695</v>
      </c>
      <c r="H20" s="21">
        <v>0.58752989999999972</v>
      </c>
      <c r="I20" s="21">
        <v>0.70169543000000012</v>
      </c>
      <c r="J20" s="22">
        <f t="shared" si="1"/>
        <v>0.23302766000129299</v>
      </c>
      <c r="K20" s="22">
        <f t="shared" si="2"/>
        <v>0.31847738190750874</v>
      </c>
      <c r="L20" s="23">
        <f t="shared" si="3"/>
        <v>0.42053121671040561</v>
      </c>
      <c r="M20" s="4"/>
    </row>
    <row r="21" spans="1:13" x14ac:dyDescent="0.25">
      <c r="A21" s="17"/>
      <c r="B21" s="18">
        <v>447</v>
      </c>
      <c r="C21" s="19" t="s">
        <v>213</v>
      </c>
      <c r="D21" s="20">
        <v>1.6979449999999991</v>
      </c>
      <c r="E21" s="21">
        <v>3.0918640000000006</v>
      </c>
      <c r="F21" s="21">
        <f t="shared" si="0"/>
        <v>0.72584863189038473</v>
      </c>
      <c r="G21" s="21">
        <v>0.17995449189038482</v>
      </c>
      <c r="H21" s="21">
        <v>0.16224583999999997</v>
      </c>
      <c r="I21" s="21">
        <v>0.3836483</v>
      </c>
      <c r="J21" s="22">
        <f t="shared" si="1"/>
        <v>5.8202589729168155E-2</v>
      </c>
      <c r="K21" s="22">
        <f t="shared" si="2"/>
        <v>0.11067767918976537</v>
      </c>
      <c r="L21" s="23">
        <f t="shared" si="3"/>
        <v>0.23476085361140872</v>
      </c>
      <c r="M21" s="4"/>
    </row>
    <row r="22" spans="1:13" x14ac:dyDescent="0.25">
      <c r="A22" s="17"/>
      <c r="B22" s="18">
        <v>448</v>
      </c>
      <c r="C22" s="19" t="s">
        <v>214</v>
      </c>
      <c r="D22" s="20">
        <v>3.1997999999999993</v>
      </c>
      <c r="E22" s="21">
        <v>4.2218850000000003</v>
      </c>
      <c r="F22" s="21">
        <f t="shared" si="0"/>
        <v>1.2179259515140366</v>
      </c>
      <c r="G22" s="21">
        <v>0.67580484151403653</v>
      </c>
      <c r="H22" s="21">
        <v>0.29114710999999999</v>
      </c>
      <c r="I22" s="21">
        <v>0.25097399999999997</v>
      </c>
      <c r="J22" s="22">
        <f t="shared" si="1"/>
        <v>0.16007182609522441</v>
      </c>
      <c r="K22" s="22">
        <f t="shared" si="2"/>
        <v>0.22903322840722484</v>
      </c>
      <c r="L22" s="23">
        <f t="shared" si="3"/>
        <v>0.28847918678837453</v>
      </c>
      <c r="M22" s="4"/>
    </row>
    <row r="23" spans="1:13" x14ac:dyDescent="0.25">
      <c r="A23" s="17"/>
      <c r="B23" s="18">
        <v>449</v>
      </c>
      <c r="C23" s="19" t="s">
        <v>215</v>
      </c>
      <c r="D23" s="20">
        <v>5.6123760000000011</v>
      </c>
      <c r="E23" s="21">
        <v>6.1745170000000025</v>
      </c>
      <c r="F23" s="21">
        <f t="shared" si="0"/>
        <v>2.0497396231046818</v>
      </c>
      <c r="G23" s="21">
        <v>1.1754752931046824</v>
      </c>
      <c r="H23" s="21">
        <v>0.39296850999999988</v>
      </c>
      <c r="I23" s="21">
        <v>0.48129581999999987</v>
      </c>
      <c r="J23" s="22">
        <f t="shared" si="1"/>
        <v>0.19037526224394263</v>
      </c>
      <c r="K23" s="22">
        <f t="shared" si="2"/>
        <v>0.25401886546019414</v>
      </c>
      <c r="L23" s="23">
        <f t="shared" si="3"/>
        <v>0.33196760541831549</v>
      </c>
      <c r="M23" s="4"/>
    </row>
    <row r="24" spans="1:13" x14ac:dyDescent="0.25">
      <c r="A24" s="17"/>
      <c r="B24" s="18">
        <v>450</v>
      </c>
      <c r="C24" s="19" t="s">
        <v>216</v>
      </c>
      <c r="D24" s="20">
        <v>48.462094000000008</v>
      </c>
      <c r="E24" s="21">
        <v>51.670959000000018</v>
      </c>
      <c r="F24" s="21">
        <f t="shared" si="0"/>
        <v>2.9551491022477605</v>
      </c>
      <c r="G24" s="21">
        <v>2.0010402322477603</v>
      </c>
      <c r="H24" s="21">
        <v>0.62313783999999994</v>
      </c>
      <c r="I24" s="21">
        <v>0.33097103</v>
      </c>
      <c r="J24" s="22">
        <f t="shared" si="1"/>
        <v>3.8726593641270714E-2</v>
      </c>
      <c r="K24" s="22">
        <f t="shared" si="2"/>
        <v>5.0786324137079772E-2</v>
      </c>
      <c r="L24" s="23">
        <f t="shared" si="3"/>
        <v>5.7191682899629545E-2</v>
      </c>
      <c r="M24" s="4"/>
    </row>
    <row r="25" spans="1:13" x14ac:dyDescent="0.25">
      <c r="A25" s="17"/>
      <c r="B25" s="18">
        <v>451</v>
      </c>
      <c r="C25" s="19" t="s">
        <v>217</v>
      </c>
      <c r="D25" s="20">
        <v>14.661619000000002</v>
      </c>
      <c r="E25" s="21">
        <v>19.977521000000003</v>
      </c>
      <c r="F25" s="21">
        <f t="shared" si="0"/>
        <v>6.1458924852793277</v>
      </c>
      <c r="G25" s="21">
        <v>3.3938759552793272</v>
      </c>
      <c r="H25" s="21">
        <v>1.3998766700000005</v>
      </c>
      <c r="I25" s="21">
        <v>1.3521398599999999</v>
      </c>
      <c r="J25" s="22">
        <f t="shared" si="1"/>
        <v>0.16988473971717144</v>
      </c>
      <c r="K25" s="22">
        <f t="shared" si="2"/>
        <v>0.23995733130648828</v>
      </c>
      <c r="L25" s="23">
        <f t="shared" si="3"/>
        <v>0.30764039668782361</v>
      </c>
      <c r="M25" s="4"/>
    </row>
    <row r="26" spans="1:13" x14ac:dyDescent="0.25">
      <c r="A26" s="17"/>
      <c r="B26" s="18">
        <v>452</v>
      </c>
      <c r="C26" s="19" t="s">
        <v>218</v>
      </c>
      <c r="D26" s="20">
        <v>15.746499000000002</v>
      </c>
      <c r="E26" s="21">
        <v>18.849012999999996</v>
      </c>
      <c r="F26" s="21">
        <f t="shared" si="0"/>
        <v>6.4445506492897673</v>
      </c>
      <c r="G26" s="21">
        <v>3.4976791692897677</v>
      </c>
      <c r="H26" s="21">
        <v>1.4246264899999996</v>
      </c>
      <c r="I26" s="21">
        <v>1.5222449899999999</v>
      </c>
      <c r="J26" s="22">
        <f t="shared" si="1"/>
        <v>0.18556298779621874</v>
      </c>
      <c r="K26" s="22">
        <f t="shared" si="2"/>
        <v>0.26114394739341357</v>
      </c>
      <c r="L26" s="23">
        <f t="shared" si="3"/>
        <v>0.34190387843065145</v>
      </c>
      <c r="M26" s="4"/>
    </row>
    <row r="27" spans="1:13" x14ac:dyDescent="0.25">
      <c r="A27" s="17"/>
      <c r="B27" s="18">
        <v>453</v>
      </c>
      <c r="C27" s="19" t="s">
        <v>219</v>
      </c>
      <c r="D27" s="20">
        <v>5.8406229999999999</v>
      </c>
      <c r="E27" s="21">
        <v>6.0012249999999989</v>
      </c>
      <c r="F27" s="21">
        <f t="shared" si="0"/>
        <v>2.0277364666012767</v>
      </c>
      <c r="G27" s="21">
        <v>1.1842609366012766</v>
      </c>
      <c r="H27" s="21">
        <v>0.44135988000000004</v>
      </c>
      <c r="I27" s="21">
        <v>0.40211565000000005</v>
      </c>
      <c r="J27" s="22">
        <f t="shared" si="1"/>
        <v>0.19733653322467942</v>
      </c>
      <c r="K27" s="22">
        <f t="shared" si="2"/>
        <v>0.27088149779441312</v>
      </c>
      <c r="L27" s="23">
        <f t="shared" si="3"/>
        <v>0.33788709248549703</v>
      </c>
      <c r="M27" s="4"/>
    </row>
    <row r="28" spans="1:13" x14ac:dyDescent="0.25">
      <c r="A28" s="17"/>
      <c r="B28" s="18">
        <v>454</v>
      </c>
      <c r="C28" s="19" t="s">
        <v>220</v>
      </c>
      <c r="D28" s="20">
        <v>1.1117009999999996</v>
      </c>
      <c r="E28" s="21">
        <v>1.6955989999999999</v>
      </c>
      <c r="F28" s="21">
        <f t="shared" si="0"/>
        <v>0.31564377003191607</v>
      </c>
      <c r="G28" s="21">
        <v>0.15038335003191605</v>
      </c>
      <c r="H28" s="21">
        <v>9.7266769999999989E-2</v>
      </c>
      <c r="I28" s="21">
        <v>6.7993650000000003E-2</v>
      </c>
      <c r="J28" s="22">
        <f t="shared" si="1"/>
        <v>8.8690397925403397E-2</v>
      </c>
      <c r="K28" s="22">
        <f t="shared" si="2"/>
        <v>0.14605465091210604</v>
      </c>
      <c r="L28" s="23">
        <f t="shared" si="3"/>
        <v>0.18615472764015317</v>
      </c>
      <c r="M28" s="4"/>
    </row>
    <row r="29" spans="1:13" x14ac:dyDescent="0.25">
      <c r="A29" s="17"/>
      <c r="B29" s="18">
        <v>455</v>
      </c>
      <c r="C29" s="19" t="s">
        <v>221</v>
      </c>
      <c r="D29" s="20">
        <v>0.46595500000000012</v>
      </c>
      <c r="E29" s="21">
        <v>1.4062139999999999</v>
      </c>
      <c r="F29" s="21">
        <f t="shared" si="0"/>
        <v>0.17265802100028438</v>
      </c>
      <c r="G29" s="21">
        <v>7.9269431000284385E-2</v>
      </c>
      <c r="H29" s="21">
        <v>3.9298489999999991E-2</v>
      </c>
      <c r="I29" s="21">
        <v>5.4090099999999988E-2</v>
      </c>
      <c r="J29" s="22">
        <f t="shared" si="1"/>
        <v>5.6370816248653755E-2</v>
      </c>
      <c r="K29" s="22">
        <f t="shared" si="2"/>
        <v>8.4317124563035487E-2</v>
      </c>
      <c r="L29" s="23">
        <f t="shared" si="3"/>
        <v>0.12278218037957551</v>
      </c>
      <c r="M29" s="4"/>
    </row>
    <row r="30" spans="1:13" x14ac:dyDescent="0.25">
      <c r="A30" s="17"/>
      <c r="B30" s="18">
        <v>456</v>
      </c>
      <c r="C30" s="19" t="s">
        <v>222</v>
      </c>
      <c r="D30" s="20">
        <v>0.68796400000000013</v>
      </c>
      <c r="E30" s="21">
        <v>1.0171899999999998</v>
      </c>
      <c r="F30" s="21">
        <f t="shared" si="0"/>
        <v>0.22501082122705435</v>
      </c>
      <c r="G30" s="21">
        <v>9.0891831227054354E-2</v>
      </c>
      <c r="H30" s="21">
        <v>6.3032900000000003E-2</v>
      </c>
      <c r="I30" s="21">
        <v>7.1086090000000005E-2</v>
      </c>
      <c r="J30" s="22">
        <f t="shared" si="1"/>
        <v>8.9355804940133482E-2</v>
      </c>
      <c r="K30" s="22">
        <f t="shared" si="2"/>
        <v>0.15132348059561576</v>
      </c>
      <c r="L30" s="23">
        <f t="shared" si="3"/>
        <v>0.22120825138573363</v>
      </c>
      <c r="M30" s="4"/>
    </row>
    <row r="31" spans="1:13" x14ac:dyDescent="0.25">
      <c r="A31" s="17"/>
      <c r="B31" s="18">
        <v>457</v>
      </c>
      <c r="C31" s="19" t="s">
        <v>223</v>
      </c>
      <c r="D31" s="20">
        <v>6.7288910000000008</v>
      </c>
      <c r="E31" s="21">
        <v>9.0380549999999999</v>
      </c>
      <c r="F31" s="21">
        <f t="shared" si="0"/>
        <v>2.1782534830121523</v>
      </c>
      <c r="G31" s="21">
        <v>0.88470381301215184</v>
      </c>
      <c r="H31" s="21">
        <v>0.73077990000000026</v>
      </c>
      <c r="I31" s="21">
        <v>0.56276977000000006</v>
      </c>
      <c r="J31" s="22">
        <f t="shared" si="1"/>
        <v>9.7886526803847934E-2</v>
      </c>
      <c r="K31" s="22">
        <f t="shared" si="2"/>
        <v>0.17874240785347648</v>
      </c>
      <c r="L31" s="23">
        <f t="shared" si="3"/>
        <v>0.24100909797651732</v>
      </c>
      <c r="M31" s="4"/>
    </row>
    <row r="32" spans="1:13" x14ac:dyDescent="0.25">
      <c r="A32" s="17"/>
      <c r="B32" s="18">
        <v>458</v>
      </c>
      <c r="C32" s="19" t="s">
        <v>224</v>
      </c>
      <c r="D32" s="20">
        <v>6.4141890000000039</v>
      </c>
      <c r="E32" s="21">
        <v>7.4000570000000065</v>
      </c>
      <c r="F32" s="21">
        <f t="shared" si="0"/>
        <v>2.6117773944892093</v>
      </c>
      <c r="G32" s="21">
        <v>1.4206927544892096</v>
      </c>
      <c r="H32" s="21">
        <v>0.56702778999999992</v>
      </c>
      <c r="I32" s="21">
        <v>0.62405684999999977</v>
      </c>
      <c r="J32" s="22">
        <f t="shared" si="1"/>
        <v>0.19198402856751082</v>
      </c>
      <c r="K32" s="22">
        <f t="shared" si="2"/>
        <v>0.26860881537658532</v>
      </c>
      <c r="L32" s="23">
        <f t="shared" si="3"/>
        <v>0.35294017255396909</v>
      </c>
      <c r="M32" s="4"/>
    </row>
    <row r="33" spans="1:13" x14ac:dyDescent="0.25">
      <c r="A33" s="17"/>
      <c r="B33" s="18">
        <v>459</v>
      </c>
      <c r="C33" s="19" t="s">
        <v>225</v>
      </c>
      <c r="D33" s="20">
        <v>5.5459070000000015</v>
      </c>
      <c r="E33" s="21">
        <v>7.3144350000000022</v>
      </c>
      <c r="F33" s="21">
        <f t="shared" si="0"/>
        <v>2.1238354787799056</v>
      </c>
      <c r="G33" s="21">
        <v>1.0014465787799054</v>
      </c>
      <c r="H33" s="21">
        <v>0.54212897000000004</v>
      </c>
      <c r="I33" s="21">
        <v>0.58025993000000009</v>
      </c>
      <c r="J33" s="22">
        <f t="shared" si="1"/>
        <v>0.13691373001194285</v>
      </c>
      <c r="K33" s="22">
        <f t="shared" si="2"/>
        <v>0.2110314123756524</v>
      </c>
      <c r="L33" s="23">
        <f t="shared" si="3"/>
        <v>0.29036220552645625</v>
      </c>
      <c r="M33" s="4"/>
    </row>
    <row r="34" spans="1:13" x14ac:dyDescent="0.25">
      <c r="A34" s="17"/>
      <c r="B34" s="18">
        <v>460</v>
      </c>
      <c r="C34" s="19" t="s">
        <v>226</v>
      </c>
      <c r="D34" s="20">
        <v>5.4723240000000004</v>
      </c>
      <c r="E34" s="21">
        <v>5.7807019999999998</v>
      </c>
      <c r="F34" s="21">
        <f t="shared" si="0"/>
        <v>2.3351293905924502</v>
      </c>
      <c r="G34" s="21">
        <v>1.2774253305924503</v>
      </c>
      <c r="H34" s="21">
        <v>0.44315911999999996</v>
      </c>
      <c r="I34" s="21">
        <v>0.61454493999999993</v>
      </c>
      <c r="J34" s="22">
        <f t="shared" si="1"/>
        <v>0.22098100379373481</v>
      </c>
      <c r="K34" s="22">
        <f t="shared" si="2"/>
        <v>0.29764282099171524</v>
      </c>
      <c r="L34" s="23">
        <f t="shared" si="3"/>
        <v>0.40395256330328916</v>
      </c>
      <c r="M34" s="4"/>
    </row>
    <row r="35" spans="1:13" x14ac:dyDescent="0.25">
      <c r="A35" s="17"/>
      <c r="B35" s="18">
        <v>461</v>
      </c>
      <c r="C35" s="19" t="s">
        <v>227</v>
      </c>
      <c r="D35" s="20">
        <v>4.3857800000000005</v>
      </c>
      <c r="E35" s="21">
        <v>4.5352290000000002</v>
      </c>
      <c r="F35" s="21">
        <f t="shared" si="0"/>
        <v>1.0291852034295721</v>
      </c>
      <c r="G35" s="21">
        <v>0.56049963342957199</v>
      </c>
      <c r="H35" s="21">
        <v>0.22208804000000004</v>
      </c>
      <c r="I35" s="21">
        <v>0.24659753000000006</v>
      </c>
      <c r="J35" s="22">
        <f t="shared" si="1"/>
        <v>0.12358794526793949</v>
      </c>
      <c r="K35" s="22">
        <f t="shared" si="2"/>
        <v>0.17255747690570244</v>
      </c>
      <c r="L35" s="23">
        <f t="shared" si="3"/>
        <v>0.22693125384177337</v>
      </c>
      <c r="M35" s="4"/>
    </row>
    <row r="36" spans="1:13" x14ac:dyDescent="0.25">
      <c r="A36" s="17"/>
      <c r="B36" s="18">
        <v>462</v>
      </c>
      <c r="C36" s="19" t="s">
        <v>228</v>
      </c>
      <c r="D36" s="20">
        <v>2.5374769999999995</v>
      </c>
      <c r="E36" s="21">
        <v>4.5146210000000009</v>
      </c>
      <c r="F36" s="21">
        <f t="shared" si="0"/>
        <v>1.0994298395997748</v>
      </c>
      <c r="G36" s="21">
        <v>0.69136161959977471</v>
      </c>
      <c r="H36" s="21">
        <v>0.19532922999999999</v>
      </c>
      <c r="I36" s="21">
        <v>0.21273899000000002</v>
      </c>
      <c r="J36" s="22">
        <f t="shared" si="1"/>
        <v>0.15313835194577233</v>
      </c>
      <c r="K36" s="22">
        <f t="shared" si="2"/>
        <v>0.19640427172065486</v>
      </c>
      <c r="L36" s="23">
        <f t="shared" si="3"/>
        <v>0.24352649748445651</v>
      </c>
      <c r="M36" s="4"/>
    </row>
    <row r="37" spans="1:13" x14ac:dyDescent="0.25">
      <c r="A37" s="17"/>
      <c r="B37" s="18">
        <v>463</v>
      </c>
      <c r="C37" s="19" t="s">
        <v>229</v>
      </c>
      <c r="D37" s="20">
        <v>5.110240000000001</v>
      </c>
      <c r="E37" s="21">
        <v>6.6891540000000029</v>
      </c>
      <c r="F37" s="21">
        <f t="shared" si="0"/>
        <v>2.2351109129724849</v>
      </c>
      <c r="G37" s="21">
        <v>1.1150755529724847</v>
      </c>
      <c r="H37" s="21">
        <v>0.58618851999999999</v>
      </c>
      <c r="I37" s="21">
        <v>0.53384684000000016</v>
      </c>
      <c r="J37" s="22">
        <f t="shared" si="1"/>
        <v>0.16669904041265671</v>
      </c>
      <c r="K37" s="22">
        <f t="shared" si="2"/>
        <v>0.25433172460560544</v>
      </c>
      <c r="L37" s="23">
        <f t="shared" si="3"/>
        <v>0.3341395508269781</v>
      </c>
      <c r="M37" s="4"/>
    </row>
    <row r="38" spans="1:13" x14ac:dyDescent="0.25">
      <c r="A38" s="17"/>
      <c r="B38" s="18">
        <v>464</v>
      </c>
      <c r="C38" s="19" t="s">
        <v>230</v>
      </c>
      <c r="D38" s="20">
        <v>9.7032369999999961</v>
      </c>
      <c r="E38" s="21">
        <v>12.595843999999996</v>
      </c>
      <c r="F38" s="21">
        <f t="shared" si="0"/>
        <v>4.2529788234814063</v>
      </c>
      <c r="G38" s="21">
        <v>2.613884133481406</v>
      </c>
      <c r="H38" s="21">
        <v>0.99561696999999993</v>
      </c>
      <c r="I38" s="21">
        <v>0.64347771999999992</v>
      </c>
      <c r="J38" s="22">
        <f t="shared" si="1"/>
        <v>0.20751957022343298</v>
      </c>
      <c r="K38" s="22">
        <f t="shared" si="2"/>
        <v>0.28656286180437029</v>
      </c>
      <c r="L38" s="23">
        <f t="shared" si="3"/>
        <v>0.33764937256141053</v>
      </c>
      <c r="M38" s="4"/>
    </row>
    <row r="39" spans="1:13" ht="15.75" thickBot="1" x14ac:dyDescent="0.3">
      <c r="A39" s="41" t="s">
        <v>232</v>
      </c>
      <c r="B39" s="58"/>
      <c r="C39" s="43"/>
      <c r="D39" s="44">
        <v>0.1696</v>
      </c>
      <c r="E39" s="45">
        <v>0.67275499999999999</v>
      </c>
      <c r="F39" s="45">
        <f t="shared" si="0"/>
        <v>7.1098489219503402E-2</v>
      </c>
      <c r="G39" s="45">
        <v>6.3015159219503403E-2</v>
      </c>
      <c r="H39" s="45">
        <v>6.88333E-3</v>
      </c>
      <c r="I39" s="45">
        <v>1.1999999999999999E-3</v>
      </c>
      <c r="J39" s="46">
        <f t="shared" si="1"/>
        <v>9.3667322010989748E-2</v>
      </c>
      <c r="K39" s="46">
        <f t="shared" si="2"/>
        <v>0.10389887733202041</v>
      </c>
      <c r="L39" s="47">
        <f t="shared" si="3"/>
        <v>0.10568258759801623</v>
      </c>
      <c r="M39" s="4"/>
    </row>
    <row r="40" spans="1:13" x14ac:dyDescent="0.25">
      <c r="D40" s="5"/>
      <c r="E40" s="5"/>
      <c r="F40" s="5"/>
      <c r="G40" s="5"/>
      <c r="H40" s="5"/>
      <c r="I40" s="5"/>
      <c r="J40" s="4"/>
      <c r="K40" s="4"/>
      <c r="L40" s="4"/>
      <c r="M4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workbookViewId="0">
      <selection activeCell="N15" sqref="N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108</v>
      </c>
      <c r="B1" s="49" t="s">
        <v>69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1694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872.67892599999982</v>
      </c>
      <c r="I6" s="14">
        <v>1308.7360119999996</v>
      </c>
      <c r="J6" s="14">
        <v>212.40762147604562</v>
      </c>
      <c r="K6" s="14">
        <v>97.51670300604566</v>
      </c>
      <c r="L6" s="14">
        <v>60.058021879999998</v>
      </c>
      <c r="M6" s="14">
        <v>54.832896589999997</v>
      </c>
      <c r="N6" s="15">
        <v>7.4512126289717845E-2</v>
      </c>
      <c r="O6" s="15">
        <v>0.12040222278688675</v>
      </c>
      <c r="P6" s="16">
        <v>0.16229982175812988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SUM(H8:OFFSET(H6,MATCH("PROYECTOS",$A$8:$A$15,0),0))</f>
        <v>307.86311699999999</v>
      </c>
      <c r="I7" s="37">
        <f ca="1">SUM(I8:OFFSET(I6,MATCH("PROYECTOS",$A$8:$A$15,0),0))</f>
        <v>423.88729599999999</v>
      </c>
      <c r="J7" s="37">
        <f ca="1">SUM(J8:OFFSET(J6,MATCH("PROYECTOS",$A$8:$A$15,0),0))</f>
        <v>2.8774811642537639</v>
      </c>
      <c r="K7" s="38">
        <f ca="1">SUM(K8:OFFSET(K6,MATCH("PROYECTOS",$A$8:$A$15,0),0))</f>
        <v>1.7009362742537633</v>
      </c>
      <c r="L7" s="38">
        <f ca="1">SUM(L8:OFFSET(L6,MATCH("PROYECTOS",$A$8:$A$15,0),0))</f>
        <v>0.54453377999999997</v>
      </c>
      <c r="M7" s="38">
        <f ca="1">SUM(M8:OFFSET(M6,MATCH("PROYECTOS",$A$8:$A$15,0),0))</f>
        <v>0.6320111100000001</v>
      </c>
      <c r="N7" s="39">
        <f ca="1">IFERROR(K7/I7,0)</f>
        <v>4.0127087796794064E-3</v>
      </c>
      <c r="O7" s="39">
        <f ca="1">IFERROR(SUM(K7,L7)/I7,0)</f>
        <v>5.297328029037613E-3</v>
      </c>
      <c r="P7" s="40">
        <f ca="1">IFERROR(SUM(K7,L7,M7)/I7,0)</f>
        <v>6.7883165912426009E-3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6.1966320000000001</v>
      </c>
      <c r="I8" s="21">
        <v>7.0938230000000013</v>
      </c>
      <c r="J8" s="21">
        <f t="shared" ref="J8:J11" si="0">SUM(K8,L8,M8)</f>
        <v>2.5553334293361054</v>
      </c>
      <c r="K8" s="21">
        <v>1.514152659336105</v>
      </c>
      <c r="L8" s="21">
        <v>0.47838670999999999</v>
      </c>
      <c r="M8" s="21">
        <v>0.5627940600000001</v>
      </c>
      <c r="N8" s="22">
        <f t="shared" ref="N8:N12" si="1">IFERROR(K8/I8,0)</f>
        <v>0.21344663650842496</v>
      </c>
      <c r="O8" s="22">
        <f t="shared" ref="O8:O12" si="2">IFERROR(SUM(K8,L8)/I8,0)</f>
        <v>0.28088371662728329</v>
      </c>
      <c r="P8" s="23">
        <f t="shared" ref="P8:P12" si="3">IFERROR(SUM(K8,L8,M8)/I8,0)</f>
        <v>0.36021950777967043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5001253</v>
      </c>
      <c r="C9" s="19" t="s">
        <v>868</v>
      </c>
      <c r="D9" s="68">
        <v>3000001</v>
      </c>
      <c r="E9" s="19" t="s">
        <v>275</v>
      </c>
      <c r="F9" s="69">
        <v>177</v>
      </c>
      <c r="G9" s="19" t="s">
        <v>880</v>
      </c>
      <c r="H9" s="20">
        <v>300</v>
      </c>
      <c r="I9" s="21">
        <v>414.88807300000002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36</v>
      </c>
      <c r="R9" s="21">
        <v>0</v>
      </c>
      <c r="S9" s="23">
        <f t="shared" ref="S9:S11" si="4">IFERROR(R9/Q9,0)</f>
        <v>0</v>
      </c>
    </row>
    <row r="10" spans="1:19" ht="38.25" x14ac:dyDescent="0.25">
      <c r="A10" s="17"/>
      <c r="B10" s="19">
        <v>5004411</v>
      </c>
      <c r="C10" s="19" t="s">
        <v>1696</v>
      </c>
      <c r="D10" s="68">
        <v>3000410</v>
      </c>
      <c r="E10" s="19" t="s">
        <v>1695</v>
      </c>
      <c r="F10" s="69">
        <v>86</v>
      </c>
      <c r="G10" s="19" t="s">
        <v>500</v>
      </c>
      <c r="H10" s="20">
        <v>0.6399999999999999</v>
      </c>
      <c r="I10" s="21">
        <v>1.1417799999999998</v>
      </c>
      <c r="J10" s="21">
        <f t="shared" si="0"/>
        <v>0.28245026492497205</v>
      </c>
      <c r="K10" s="21">
        <v>0.16614948492497206</v>
      </c>
      <c r="L10" s="21">
        <v>5.9527970000000006E-2</v>
      </c>
      <c r="M10" s="21">
        <v>5.677281E-2</v>
      </c>
      <c r="N10" s="22">
        <f t="shared" si="1"/>
        <v>0.1455179499772041</v>
      </c>
      <c r="O10" s="22">
        <f t="shared" si="2"/>
        <v>0.19765406201279767</v>
      </c>
      <c r="P10" s="23">
        <f t="shared" si="3"/>
        <v>0.24737713475886081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5004412</v>
      </c>
      <c r="C11" s="19" t="s">
        <v>1697</v>
      </c>
      <c r="D11" s="68">
        <v>3000410</v>
      </c>
      <c r="E11" s="19" t="s">
        <v>1695</v>
      </c>
      <c r="F11" s="69">
        <v>86</v>
      </c>
      <c r="G11" s="19" t="s">
        <v>500</v>
      </c>
      <c r="H11" s="20">
        <v>1.0264850000000001</v>
      </c>
      <c r="I11" s="21">
        <v>0.76362000000000008</v>
      </c>
      <c r="J11" s="21">
        <f t="shared" si="0"/>
        <v>3.969746999268621E-2</v>
      </c>
      <c r="K11" s="21">
        <v>2.0634129992686212E-2</v>
      </c>
      <c r="L11" s="21">
        <v>6.6191000000000002E-3</v>
      </c>
      <c r="M11" s="21">
        <v>1.2444239999999999E-2</v>
      </c>
      <c r="N11" s="22">
        <f t="shared" si="1"/>
        <v>2.7021463545593632E-2</v>
      </c>
      <c r="O11" s="22">
        <f t="shared" si="2"/>
        <v>3.5689518337243931E-2</v>
      </c>
      <c r="P11" s="23">
        <f t="shared" si="3"/>
        <v>5.1985896116767773E-2</v>
      </c>
      <c r="Q11" s="70">
        <v>0</v>
      </c>
      <c r="R11" s="21">
        <v>0</v>
      </c>
      <c r="S11" s="23">
        <f t="shared" si="4"/>
        <v>0</v>
      </c>
    </row>
    <row r="12" spans="1:19" ht="15.75" thickBot="1" x14ac:dyDescent="0.3">
      <c r="A12" s="41" t="s">
        <v>293</v>
      </c>
      <c r="B12" s="43"/>
      <c r="C12" s="43"/>
      <c r="D12" s="65"/>
      <c r="E12" s="43"/>
      <c r="F12" s="66"/>
      <c r="G12" s="43"/>
      <c r="H12" s="44">
        <f ca="1">OFFSET(H12,-MATCH("PROYECTOS",$A$8:$A$15,0)-1,0)-(OFFSET(H12,-MATCH("PROYECTOS",$A$8:$A$15,0),0))</f>
        <v>564.81580899999983</v>
      </c>
      <c r="I12" s="44">
        <f t="shared" ref="I12:J12" ca="1" si="5">OFFSET(I12,-MATCH("PROYECTOS",$A$8:$A$15,0)-1,0)-(OFFSET(I12,-MATCH("PROYECTOS",$A$8:$A$15,0),0))</f>
        <v>884.84871599999963</v>
      </c>
      <c r="J12" s="44">
        <f t="shared" ca="1" si="5"/>
        <v>209.53014031179185</v>
      </c>
      <c r="K12" s="45">
        <f ca="1">OFFSET(K12,-MATCH("PROYECTOS",$A$8:$A$15,0)-1,0)-(OFFSET(K12,-MATCH("PROYECTOS",$A$8:$A$15,0),0))</f>
        <v>95.815766731791896</v>
      </c>
      <c r="L12" s="45">
        <f t="shared" ref="L12:M12" ca="1" si="6">OFFSET(L12,-MATCH("PROYECTOS",$A$8:$A$15,0)-1,0)-(OFFSET(L12,-MATCH("PROYECTOS",$A$8:$A$15,0),0))</f>
        <v>59.513488099999996</v>
      </c>
      <c r="M12" s="45">
        <f t="shared" ca="1" si="6"/>
        <v>54.200885479999997</v>
      </c>
      <c r="N12" s="46">
        <f t="shared" ca="1" si="1"/>
        <v>0.10828491356684292</v>
      </c>
      <c r="O12" s="46">
        <f t="shared" ca="1" si="2"/>
        <v>0.17554329008236022</v>
      </c>
      <c r="P12" s="47">
        <f t="shared" ca="1" si="3"/>
        <v>0.23679769945192755</v>
      </c>
      <c r="Q12" s="67"/>
      <c r="R12" s="45"/>
      <c r="S12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109</v>
      </c>
      <c r="B1" s="50" t="s">
        <v>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1700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746.03897899999993</v>
      </c>
      <c r="E6" s="14">
        <v>727.55146300000013</v>
      </c>
      <c r="F6" s="14">
        <v>59.091345932578811</v>
      </c>
      <c r="G6" s="14">
        <v>25.156605492578819</v>
      </c>
      <c r="H6" s="14">
        <v>16.114970419999995</v>
      </c>
      <c r="I6" s="14">
        <v>17.819770019999996</v>
      </c>
      <c r="J6" s="15">
        <v>3.4577080484241726E-2</v>
      </c>
      <c r="K6" s="15">
        <v>5.6726675721877839E-2</v>
      </c>
      <c r="L6" s="16">
        <v>8.1219472350341201E-2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734.58851300000003</v>
      </c>
      <c r="E7" s="38">
        <f ca="1">SUM(E8:OFFSET(E6,MATCH("GOBIERNOS REGIONALES",$A$8:$A$50,0),0))</f>
        <v>711.9349689999998</v>
      </c>
      <c r="F7" s="38">
        <f ca="1">SUM(F8:OFFSET(F6,MATCH("GOBIERNOS REGIONALES",$A$8:$A$50,0),0))</f>
        <v>53.11765790972305</v>
      </c>
      <c r="G7" s="38">
        <f ca="1">SUM(G8:OFFSET(G6,MATCH("GOBIERNOS REGIONALES",$A$8:$A$50,0),0))</f>
        <v>23.848957829723076</v>
      </c>
      <c r="H7" s="38">
        <f ca="1">SUM(H8:OFFSET(H6,MATCH("GOBIERNOS REGIONALES",$A$8:$A$50,0),0))</f>
        <v>12.370008769999998</v>
      </c>
      <c r="I7" s="38">
        <f ca="1">SUM(I8:OFFSET(I6,MATCH("GOBIERNOS REGIONALES",$A$8:$A$50,0),0))</f>
        <v>16.898691309999979</v>
      </c>
      <c r="J7" s="39">
        <f ca="1">IFERROR(G7/E7,0)</f>
        <v>3.3498786923224E-2</v>
      </c>
      <c r="K7" s="39">
        <f ca="1">IFERROR(SUM(G7,H7)/E7,0)</f>
        <v>5.0873981721388212E-2</v>
      </c>
      <c r="L7" s="40">
        <f ca="1">IFERROR(SUM(G7,H7,I7)/E7,0)</f>
        <v>7.4610266699405611E-2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734.58851300000003</v>
      </c>
      <c r="E8" s="21">
        <v>711.9349689999998</v>
      </c>
      <c r="F8" s="21">
        <f t="shared" ref="F8:F10" si="0">SUM(G8,H8,I8)</f>
        <v>53.11765790972305</v>
      </c>
      <c r="G8" s="21">
        <v>23.848957829723076</v>
      </c>
      <c r="H8" s="21">
        <v>12.370008769999998</v>
      </c>
      <c r="I8" s="21">
        <v>16.898691309999979</v>
      </c>
      <c r="J8" s="22">
        <f t="shared" ref="J8:J10" si="1">IFERROR(G8/E8,0)</f>
        <v>3.3498786923224E-2</v>
      </c>
      <c r="K8" s="22">
        <f t="shared" ref="K8:K10" si="2">IFERROR(SUM(G8,H8)/E8,0)</f>
        <v>5.0873981721388212E-2</v>
      </c>
      <c r="L8" s="23">
        <f t="shared" ref="L8:L10" si="3">IFERROR(SUM(G8,H8,I8)/E8,0)</f>
        <v>7.4610266699405611E-2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232</v>
      </c>
      <c r="B10" s="58"/>
      <c r="C10" s="43"/>
      <c r="D10" s="44">
        <v>11.450465999999999</v>
      </c>
      <c r="E10" s="45">
        <v>15.616494000000003</v>
      </c>
      <c r="F10" s="45">
        <f t="shared" si="0"/>
        <v>5.9736880228557432</v>
      </c>
      <c r="G10" s="45">
        <v>1.307647662855743</v>
      </c>
      <c r="H10" s="45">
        <v>3.74496165</v>
      </c>
      <c r="I10" s="45">
        <v>0.92107870999999997</v>
      </c>
      <c r="J10" s="46">
        <f t="shared" si="1"/>
        <v>8.3735034435753808E-2</v>
      </c>
      <c r="K10" s="46">
        <f t="shared" si="2"/>
        <v>0.32354312772481086</v>
      </c>
      <c r="L10" s="47">
        <f t="shared" si="3"/>
        <v>0.38252427355690349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109</v>
      </c>
      <c r="B1" s="51" t="s">
        <v>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1701</v>
      </c>
      <c r="N2" s="72" t="s">
        <v>1712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746.03897899999993</v>
      </c>
      <c r="E6" s="14">
        <f ca="1">SUM(E7:OFFSET(E7,50,0))</f>
        <v>727.55146300000013</v>
      </c>
      <c r="F6" s="14">
        <f ca="1">SUM(F7:OFFSET(F7,50,0))</f>
        <v>59.091345932578811</v>
      </c>
      <c r="G6" s="14">
        <f ca="1">SUM(G7:OFFSET(G7,50,0))</f>
        <v>25.156605492578819</v>
      </c>
      <c r="H6" s="14">
        <f ca="1">SUM(H7:OFFSET(H7,50,0))</f>
        <v>16.114970419999995</v>
      </c>
      <c r="I6" s="14">
        <f ca="1">SUM(I7:OFFSET(I7,50,0))</f>
        <v>17.819770019999996</v>
      </c>
      <c r="J6" s="15">
        <f ca="1">IFERROR(G6/E6,0)</f>
        <v>3.4577080484241726E-2</v>
      </c>
      <c r="K6" s="15">
        <f ca="1">IFERROR(SUM(G6,H6)/E6,0)</f>
        <v>5.6726675721877839E-2</v>
      </c>
      <c r="L6" s="16">
        <f ca="1">IFERROR(SUM(G6,H6,I6)/E6,0)</f>
        <v>8.1219472350341201E-2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</v>
      </c>
      <c r="E7" s="21">
        <v>3.2984040000000006</v>
      </c>
      <c r="F7" s="21">
        <f t="shared" ref="F7:F26" si="0">SUM(G7,H7,I7)</f>
        <v>1.7690700944513083E-2</v>
      </c>
      <c r="G7" s="21">
        <v>1.7690700944513083E-2</v>
      </c>
      <c r="H7" s="21">
        <v>0</v>
      </c>
      <c r="I7" s="21">
        <v>0</v>
      </c>
      <c r="J7" s="22">
        <f t="shared" ref="J7:J26" si="1">IFERROR(G7/E7,0)</f>
        <v>5.3634124093085867E-3</v>
      </c>
      <c r="K7" s="22">
        <f t="shared" ref="K7:K26" si="2">IFERROR(SUM(G7,H7)/E7,0)</f>
        <v>5.3634124093085867E-3</v>
      </c>
      <c r="L7" s="23">
        <f t="shared" ref="L7:L26" si="3">IFERROR(SUM(G7,H7,I7)/E7,0)</f>
        <v>5.3634124093085867E-3</v>
      </c>
      <c r="M7" s="4"/>
      <c r="N7" t="s">
        <v>250</v>
      </c>
      <c r="O7" s="5">
        <v>1.5975148472835503</v>
      </c>
      <c r="P7" s="71">
        <v>0.40940535604443273</v>
      </c>
    </row>
    <row r="8" spans="1:16" x14ac:dyDescent="0.25">
      <c r="A8" s="17"/>
      <c r="B8" s="55">
        <v>2</v>
      </c>
      <c r="C8" s="19" t="s">
        <v>250</v>
      </c>
      <c r="D8" s="20">
        <v>0.24839800000000001</v>
      </c>
      <c r="E8" s="21">
        <v>3.9020370000000004</v>
      </c>
      <c r="F8" s="21">
        <f t="shared" si="0"/>
        <v>1.5975148472835503</v>
      </c>
      <c r="G8" s="21">
        <v>0.1581985872835503</v>
      </c>
      <c r="H8" s="21">
        <v>1.43337505</v>
      </c>
      <c r="I8" s="21">
        <v>5.9412100000000006E-3</v>
      </c>
      <c r="J8" s="22">
        <f t="shared" si="1"/>
        <v>4.0542564635740325E-2</v>
      </c>
      <c r="K8" s="22">
        <f t="shared" si="2"/>
        <v>0.40788276412641655</v>
      </c>
      <c r="L8" s="23">
        <f t="shared" si="3"/>
        <v>0.40940535604443273</v>
      </c>
      <c r="M8" s="4"/>
      <c r="N8" t="s">
        <v>256</v>
      </c>
      <c r="O8" s="5">
        <v>0.74873924752752841</v>
      </c>
      <c r="P8" s="71">
        <v>0.25701184640906932</v>
      </c>
    </row>
    <row r="9" spans="1:16" x14ac:dyDescent="0.25">
      <c r="A9" s="17"/>
      <c r="B9" s="55">
        <v>3</v>
      </c>
      <c r="C9" s="19" t="s">
        <v>251</v>
      </c>
      <c r="D9" s="20">
        <v>97.6</v>
      </c>
      <c r="E9" s="21">
        <v>7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261</v>
      </c>
      <c r="O9" s="5">
        <v>2.2902470117018819E-2</v>
      </c>
      <c r="P9" s="71">
        <v>0.23739525796607189</v>
      </c>
    </row>
    <row r="10" spans="1:16" x14ac:dyDescent="0.25">
      <c r="A10" s="17"/>
      <c r="B10" s="55">
        <v>5</v>
      </c>
      <c r="C10" s="19" t="s">
        <v>253</v>
      </c>
      <c r="D10" s="20">
        <v>0.04</v>
      </c>
      <c r="E10" s="21">
        <v>5.5E-2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264</v>
      </c>
      <c r="O10" s="5">
        <v>0.22434745381469728</v>
      </c>
      <c r="P10" s="71">
        <v>0.23179502806647306</v>
      </c>
    </row>
    <row r="11" spans="1:16" x14ac:dyDescent="0.25">
      <c r="A11" s="17"/>
      <c r="B11" s="55">
        <v>6</v>
      </c>
      <c r="C11" s="19" t="s">
        <v>254</v>
      </c>
      <c r="D11" s="20">
        <v>3.9073369999999996</v>
      </c>
      <c r="E11" s="21">
        <v>2.1622699999999999</v>
      </c>
      <c r="F11" s="21">
        <f t="shared" si="0"/>
        <v>1.0999999999999999E-2</v>
      </c>
      <c r="G11" s="21">
        <v>0</v>
      </c>
      <c r="H11" s="21">
        <v>1.0999999999999999E-2</v>
      </c>
      <c r="I11" s="21">
        <v>0</v>
      </c>
      <c r="J11" s="22">
        <f t="shared" si="1"/>
        <v>0</v>
      </c>
      <c r="K11" s="22">
        <f t="shared" si="2"/>
        <v>5.0872462735921048E-3</v>
      </c>
      <c r="L11" s="23">
        <f t="shared" si="3"/>
        <v>5.0872462735921048E-3</v>
      </c>
      <c r="M11" s="4"/>
      <c r="N11" t="s">
        <v>263</v>
      </c>
      <c r="O11" s="5">
        <v>55.908286754070481</v>
      </c>
      <c r="P11" s="71">
        <v>0.11193282425302237</v>
      </c>
    </row>
    <row r="12" spans="1:16" x14ac:dyDescent="0.25">
      <c r="A12" s="17"/>
      <c r="B12" s="55">
        <v>7</v>
      </c>
      <c r="C12" s="19" t="s">
        <v>255</v>
      </c>
      <c r="D12" s="20">
        <v>0.41162200000000004</v>
      </c>
      <c r="E12" s="21">
        <v>0.41162200000000004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272</v>
      </c>
      <c r="O12" s="5">
        <v>1.1299999999999999E-2</v>
      </c>
      <c r="P12" s="71">
        <v>3.9887045534768795E-2</v>
      </c>
    </row>
    <row r="13" spans="1:16" x14ac:dyDescent="0.25">
      <c r="A13" s="17"/>
      <c r="B13" s="55">
        <v>8</v>
      </c>
      <c r="C13" s="19" t="s">
        <v>256</v>
      </c>
      <c r="D13" s="20">
        <v>4.5654459999999997</v>
      </c>
      <c r="E13" s="21">
        <v>2.9132480000000003</v>
      </c>
      <c r="F13" s="21">
        <f t="shared" si="0"/>
        <v>0.74873924752752841</v>
      </c>
      <c r="G13" s="21">
        <v>0.22372433752752841</v>
      </c>
      <c r="H13" s="21">
        <v>0.25508913</v>
      </c>
      <c r="I13" s="21">
        <v>0.26992578</v>
      </c>
      <c r="J13" s="22">
        <f t="shared" si="1"/>
        <v>7.6795500255223165E-2</v>
      </c>
      <c r="K13" s="22">
        <f t="shared" si="2"/>
        <v>0.16435726293385539</v>
      </c>
      <c r="L13" s="23">
        <f t="shared" si="3"/>
        <v>0.25701184640906932</v>
      </c>
      <c r="M13" s="4"/>
      <c r="N13" t="s">
        <v>259</v>
      </c>
      <c r="O13" s="5">
        <v>6.840785124222748E-2</v>
      </c>
      <c r="P13" s="71">
        <v>3.5744364765027362E-2</v>
      </c>
    </row>
    <row r="14" spans="1:16" x14ac:dyDescent="0.25">
      <c r="A14" s="17"/>
      <c r="B14" s="55">
        <v>9</v>
      </c>
      <c r="C14" s="19" t="s">
        <v>257</v>
      </c>
      <c r="D14" s="20">
        <v>0</v>
      </c>
      <c r="E14" s="21">
        <v>1.475068</v>
      </c>
      <c r="F14" s="21">
        <f t="shared" si="0"/>
        <v>2.4814000353217125E-3</v>
      </c>
      <c r="G14" s="21">
        <v>2.4814000353217125E-3</v>
      </c>
      <c r="H14" s="21">
        <v>0</v>
      </c>
      <c r="I14" s="21">
        <v>0</v>
      </c>
      <c r="J14" s="22">
        <f t="shared" si="1"/>
        <v>1.6822275551511608E-3</v>
      </c>
      <c r="K14" s="22">
        <f t="shared" si="2"/>
        <v>1.6822275551511608E-3</v>
      </c>
      <c r="L14" s="23">
        <f t="shared" si="3"/>
        <v>1.6822275551511608E-3</v>
      </c>
      <c r="M14" s="4"/>
      <c r="N14" t="s">
        <v>269</v>
      </c>
      <c r="O14" s="5">
        <v>1.6097E-2</v>
      </c>
      <c r="P14" s="71">
        <v>1.979950799507995E-2</v>
      </c>
    </row>
    <row r="15" spans="1:16" x14ac:dyDescent="0.25">
      <c r="A15" s="17"/>
      <c r="B15" s="55">
        <v>10</v>
      </c>
      <c r="C15" s="19" t="s">
        <v>258</v>
      </c>
      <c r="D15" s="20">
        <v>0</v>
      </c>
      <c r="E15" s="21">
        <v>23.649010999999973</v>
      </c>
      <c r="F15" s="21">
        <f t="shared" si="0"/>
        <v>7.4442000477574766E-3</v>
      </c>
      <c r="G15" s="21">
        <v>7.4442000477574766E-3</v>
      </c>
      <c r="H15" s="21">
        <v>0</v>
      </c>
      <c r="I15" s="21">
        <v>0</v>
      </c>
      <c r="J15" s="22">
        <f t="shared" si="1"/>
        <v>3.1477849317916443E-4</v>
      </c>
      <c r="K15" s="22">
        <f t="shared" si="2"/>
        <v>3.1477849317916443E-4</v>
      </c>
      <c r="L15" s="23">
        <f t="shared" si="3"/>
        <v>3.1477849317916443E-4</v>
      </c>
      <c r="M15" s="4"/>
      <c r="N15" t="s">
        <v>268</v>
      </c>
      <c r="O15" s="5">
        <v>3.1338819788247346E-2</v>
      </c>
      <c r="P15" s="71">
        <v>1.6048137925086761E-2</v>
      </c>
    </row>
    <row r="16" spans="1:16" x14ac:dyDescent="0.25">
      <c r="A16" s="17"/>
      <c r="B16" s="55">
        <v>11</v>
      </c>
      <c r="C16" s="19" t="s">
        <v>259</v>
      </c>
      <c r="D16" s="20">
        <v>0</v>
      </c>
      <c r="E16" s="21">
        <v>1.913808</v>
      </c>
      <c r="F16" s="21">
        <f t="shared" si="0"/>
        <v>6.840785124222748E-2</v>
      </c>
      <c r="G16" s="21">
        <v>6.840785124222748E-2</v>
      </c>
      <c r="H16" s="21">
        <v>0</v>
      </c>
      <c r="I16" s="21">
        <v>0</v>
      </c>
      <c r="J16" s="22">
        <f t="shared" si="1"/>
        <v>3.5744364765027362E-2</v>
      </c>
      <c r="K16" s="22">
        <f t="shared" si="2"/>
        <v>3.5744364765027362E-2</v>
      </c>
      <c r="L16" s="23">
        <f t="shared" si="3"/>
        <v>3.5744364765027362E-2</v>
      </c>
      <c r="M16" s="4"/>
      <c r="N16" t="s">
        <v>260</v>
      </c>
      <c r="O16" s="5">
        <v>0.12476838936114311</v>
      </c>
      <c r="P16" s="71">
        <v>6.4964916233197969E-3</v>
      </c>
    </row>
    <row r="17" spans="1:16" x14ac:dyDescent="0.25">
      <c r="A17" s="17"/>
      <c r="B17" s="55">
        <v>12</v>
      </c>
      <c r="C17" s="19" t="s">
        <v>260</v>
      </c>
      <c r="D17" s="20">
        <v>0.04</v>
      </c>
      <c r="E17" s="21">
        <v>19.205502999999982</v>
      </c>
      <c r="F17" s="21">
        <f t="shared" si="0"/>
        <v>0.12476838936114311</v>
      </c>
      <c r="G17" s="21">
        <v>2.1925639361143112E-2</v>
      </c>
      <c r="H17" s="21">
        <v>1.611197E-2</v>
      </c>
      <c r="I17" s="21">
        <v>8.6730779999999993E-2</v>
      </c>
      <c r="J17" s="22">
        <f t="shared" si="1"/>
        <v>1.1416331746761921E-3</v>
      </c>
      <c r="K17" s="22">
        <f t="shared" si="2"/>
        <v>1.9805578308020964E-3</v>
      </c>
      <c r="L17" s="23">
        <f t="shared" si="3"/>
        <v>6.4964916233197969E-3</v>
      </c>
      <c r="M17" s="4"/>
      <c r="N17" t="s">
        <v>249</v>
      </c>
      <c r="O17" s="5">
        <v>1.7690700944513083E-2</v>
      </c>
      <c r="P17" s="71">
        <v>5.3634124093085867E-3</v>
      </c>
    </row>
    <row r="18" spans="1:16" x14ac:dyDescent="0.25">
      <c r="A18" s="17"/>
      <c r="B18" s="55">
        <v>13</v>
      </c>
      <c r="C18" s="19" t="s">
        <v>261</v>
      </c>
      <c r="D18" s="20">
        <v>0</v>
      </c>
      <c r="E18" s="21">
        <v>9.6474000000000004E-2</v>
      </c>
      <c r="F18" s="21">
        <f t="shared" si="0"/>
        <v>2.2902470117018819E-2</v>
      </c>
      <c r="G18" s="21">
        <v>1.0748000117018819E-2</v>
      </c>
      <c r="H18" s="21">
        <v>8.6140000000000001E-3</v>
      </c>
      <c r="I18" s="21">
        <v>3.54047E-3</v>
      </c>
      <c r="J18" s="22">
        <f t="shared" si="1"/>
        <v>0.11140825628686297</v>
      </c>
      <c r="K18" s="22">
        <f t="shared" si="2"/>
        <v>0.20069656194434582</v>
      </c>
      <c r="L18" s="23">
        <f t="shared" si="3"/>
        <v>0.23739525796607189</v>
      </c>
      <c r="M18" s="4"/>
      <c r="N18" t="s">
        <v>254</v>
      </c>
      <c r="O18" s="5">
        <v>1.0999999999999999E-2</v>
      </c>
      <c r="P18" s="71">
        <v>5.0872462735921048E-3</v>
      </c>
    </row>
    <row r="19" spans="1:16" x14ac:dyDescent="0.25">
      <c r="A19" s="17"/>
      <c r="B19" s="55">
        <v>14</v>
      </c>
      <c r="C19" s="19" t="s">
        <v>262</v>
      </c>
      <c r="D19" s="20">
        <v>140</v>
      </c>
      <c r="E19" s="21">
        <v>140</v>
      </c>
      <c r="F19" s="21">
        <f t="shared" si="0"/>
        <v>0.28190849834632875</v>
      </c>
      <c r="G19" s="21">
        <v>0.13424649834632874</v>
      </c>
      <c r="H19" s="21">
        <v>7.4662000000000006E-2</v>
      </c>
      <c r="I19" s="21">
        <v>7.2999999999999995E-2</v>
      </c>
      <c r="J19" s="22">
        <f t="shared" si="1"/>
        <v>9.5890355961663384E-4</v>
      </c>
      <c r="K19" s="22">
        <f t="shared" si="2"/>
        <v>1.492203559616634E-3</v>
      </c>
      <c r="L19" s="23">
        <f t="shared" si="3"/>
        <v>2.0136321310452055E-3</v>
      </c>
      <c r="M19" s="4"/>
      <c r="N19" t="s">
        <v>262</v>
      </c>
      <c r="O19" s="5">
        <v>0.28190849834632875</v>
      </c>
      <c r="P19" s="71">
        <v>2.0136321310452055E-3</v>
      </c>
    </row>
    <row r="20" spans="1:16" x14ac:dyDescent="0.25">
      <c r="A20" s="17"/>
      <c r="B20" s="55">
        <v>15</v>
      </c>
      <c r="C20" s="19" t="s">
        <v>263</v>
      </c>
      <c r="D20" s="20">
        <v>496.75601899999992</v>
      </c>
      <c r="E20" s="21">
        <v>499.48071200000004</v>
      </c>
      <c r="F20" s="21">
        <f t="shared" si="0"/>
        <v>55.908286754070481</v>
      </c>
      <c r="G20" s="21">
        <v>24.397459454070486</v>
      </c>
      <c r="H20" s="21">
        <v>14.256318269999998</v>
      </c>
      <c r="I20" s="21">
        <v>17.254509030000001</v>
      </c>
      <c r="J20" s="22">
        <f t="shared" si="1"/>
        <v>4.8845648826716825E-2</v>
      </c>
      <c r="K20" s="22">
        <f t="shared" si="2"/>
        <v>7.7387928693571806E-2</v>
      </c>
      <c r="L20" s="23">
        <f t="shared" si="3"/>
        <v>0.11193282425302237</v>
      </c>
      <c r="M20" s="4"/>
      <c r="N20" t="s">
        <v>257</v>
      </c>
      <c r="O20" s="5">
        <v>2.4814000353217125E-3</v>
      </c>
      <c r="P20" s="71">
        <v>1.6822275551511608E-3</v>
      </c>
    </row>
    <row r="21" spans="1:16" x14ac:dyDescent="0.25">
      <c r="A21" s="17"/>
      <c r="B21" s="55">
        <v>16</v>
      </c>
      <c r="C21" s="19" t="s">
        <v>264</v>
      </c>
      <c r="D21" s="20">
        <v>0.48778199999999999</v>
      </c>
      <c r="E21" s="21">
        <v>0.96787000000000001</v>
      </c>
      <c r="F21" s="21">
        <f t="shared" si="0"/>
        <v>0.22434745381469728</v>
      </c>
      <c r="G21" s="21">
        <v>0.10850000381469727</v>
      </c>
      <c r="H21" s="21">
        <v>4.0500000000000001E-2</v>
      </c>
      <c r="I21" s="21">
        <v>7.534745000000001E-2</v>
      </c>
      <c r="J21" s="22">
        <f t="shared" si="1"/>
        <v>0.11210183579891644</v>
      </c>
      <c r="K21" s="22">
        <f t="shared" si="2"/>
        <v>0.15394629838170135</v>
      </c>
      <c r="L21" s="23">
        <f t="shared" si="3"/>
        <v>0.23179502806647306</v>
      </c>
      <c r="M21" s="4"/>
      <c r="N21" t="s">
        <v>267</v>
      </c>
      <c r="O21" s="5">
        <v>1.711830000000002E-2</v>
      </c>
      <c r="P21" s="71">
        <v>1.2794137431052801E-3</v>
      </c>
    </row>
    <row r="22" spans="1:16" x14ac:dyDescent="0.25">
      <c r="A22" s="17"/>
      <c r="B22" s="55">
        <v>19</v>
      </c>
      <c r="C22" s="19" t="s">
        <v>267</v>
      </c>
      <c r="D22" s="20">
        <v>6.0000000000000005E-2</v>
      </c>
      <c r="E22" s="21">
        <v>13.379799999999996</v>
      </c>
      <c r="F22" s="21">
        <f t="shared" si="0"/>
        <v>1.711830000000002E-2</v>
      </c>
      <c r="G22" s="21">
        <v>0</v>
      </c>
      <c r="H22" s="21">
        <v>0</v>
      </c>
      <c r="I22" s="21">
        <v>1.711830000000002E-2</v>
      </c>
      <c r="J22" s="22">
        <f t="shared" si="1"/>
        <v>0</v>
      </c>
      <c r="K22" s="22">
        <f t="shared" si="2"/>
        <v>0</v>
      </c>
      <c r="L22" s="23">
        <f t="shared" si="3"/>
        <v>1.2794137431052801E-3</v>
      </c>
      <c r="M22" s="4"/>
      <c r="N22" t="s">
        <v>258</v>
      </c>
      <c r="O22" s="5">
        <v>7.4442000477574766E-3</v>
      </c>
      <c r="P22" s="71">
        <v>3.1477849317916443E-4</v>
      </c>
    </row>
    <row r="23" spans="1:16" x14ac:dyDescent="0.25">
      <c r="A23" s="17"/>
      <c r="B23" s="55">
        <v>20</v>
      </c>
      <c r="C23" s="19" t="s">
        <v>268</v>
      </c>
      <c r="D23" s="20">
        <v>0.75601200000000002</v>
      </c>
      <c r="E23" s="21">
        <v>1.9528009999999998</v>
      </c>
      <c r="F23" s="21">
        <f t="shared" si="0"/>
        <v>3.1338819788247346E-2</v>
      </c>
      <c r="G23" s="21">
        <v>5.7788197882473469E-3</v>
      </c>
      <c r="H23" s="21">
        <v>8.0000000000000002E-3</v>
      </c>
      <c r="I23" s="21">
        <v>1.7559999999999999E-2</v>
      </c>
      <c r="J23" s="22">
        <f t="shared" si="1"/>
        <v>2.9592466350884437E-3</v>
      </c>
      <c r="K23" s="22">
        <f t="shared" si="2"/>
        <v>7.0559262250722669E-3</v>
      </c>
      <c r="L23" s="23">
        <f t="shared" si="3"/>
        <v>1.6048137925086761E-2</v>
      </c>
      <c r="M23" s="4"/>
      <c r="N23" t="s">
        <v>251</v>
      </c>
      <c r="O23" s="5">
        <v>0</v>
      </c>
      <c r="P23" s="71">
        <v>0</v>
      </c>
    </row>
    <row r="24" spans="1:16" x14ac:dyDescent="0.25">
      <c r="A24" s="17"/>
      <c r="B24" s="55">
        <v>21</v>
      </c>
      <c r="C24" s="19" t="s">
        <v>269</v>
      </c>
      <c r="D24" s="20">
        <v>0.23200000000000004</v>
      </c>
      <c r="E24" s="21">
        <v>0.81300000000000006</v>
      </c>
      <c r="F24" s="21">
        <f t="shared" si="0"/>
        <v>1.6097E-2</v>
      </c>
      <c r="G24" s="21">
        <v>0</v>
      </c>
      <c r="H24" s="21">
        <v>0</v>
      </c>
      <c r="I24" s="21">
        <v>1.6097E-2</v>
      </c>
      <c r="J24" s="22">
        <f t="shared" si="1"/>
        <v>0</v>
      </c>
      <c r="K24" s="22">
        <f t="shared" si="2"/>
        <v>0</v>
      </c>
      <c r="L24" s="23">
        <f t="shared" si="3"/>
        <v>1.979950799507995E-2</v>
      </c>
      <c r="M24" s="4"/>
      <c r="N24" t="s">
        <v>253</v>
      </c>
      <c r="O24" s="5">
        <v>0</v>
      </c>
      <c r="P24" s="71">
        <v>0</v>
      </c>
    </row>
    <row r="25" spans="1:16" x14ac:dyDescent="0.25">
      <c r="A25" s="17"/>
      <c r="B25" s="55">
        <v>22</v>
      </c>
      <c r="C25" s="19" t="s">
        <v>270</v>
      </c>
      <c r="D25" s="20">
        <v>0.93436300000000005</v>
      </c>
      <c r="E25" s="21">
        <v>4.5915349999999977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  <c r="N25" t="s">
        <v>255</v>
      </c>
      <c r="O25" s="5">
        <v>0</v>
      </c>
      <c r="P25" s="71">
        <v>0</v>
      </c>
    </row>
    <row r="26" spans="1:16" ht="15.75" thickBot="1" x14ac:dyDescent="0.3">
      <c r="A26" s="24"/>
      <c r="B26" s="56">
        <v>24</v>
      </c>
      <c r="C26" s="26" t="s">
        <v>272</v>
      </c>
      <c r="D26" s="27">
        <v>0</v>
      </c>
      <c r="E26" s="28">
        <v>0.2833</v>
      </c>
      <c r="F26" s="28">
        <f t="shared" si="0"/>
        <v>1.1299999999999999E-2</v>
      </c>
      <c r="G26" s="28">
        <v>0</v>
      </c>
      <c r="H26" s="28">
        <v>1.1299999999999999E-2</v>
      </c>
      <c r="I26" s="28">
        <v>0</v>
      </c>
      <c r="J26" s="29">
        <f t="shared" si="1"/>
        <v>0</v>
      </c>
      <c r="K26" s="29">
        <f t="shared" si="2"/>
        <v>3.9887045534768795E-2</v>
      </c>
      <c r="L26" s="30">
        <f t="shared" si="3"/>
        <v>3.9887045534768795E-2</v>
      </c>
      <c r="M26" s="4"/>
      <c r="N26" t="s">
        <v>270</v>
      </c>
      <c r="O26" s="5">
        <v>0</v>
      </c>
      <c r="P26" s="71">
        <v>0</v>
      </c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1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85546875" customWidth="1"/>
    <col min="6" max="6" width="13.5703125" customWidth="1"/>
    <col min="7" max="9" width="0" hidden="1" customWidth="1"/>
  </cols>
  <sheetData>
    <row r="1" spans="1:13" ht="15.75" x14ac:dyDescent="0.25">
      <c r="A1" s="50">
        <v>109</v>
      </c>
      <c r="B1" s="49" t="s">
        <v>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1702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746.03897899999993</v>
      </c>
      <c r="E6" s="14">
        <v>727.55146300000013</v>
      </c>
      <c r="F6" s="14">
        <v>59.091345932578811</v>
      </c>
      <c r="G6" s="14">
        <v>25.156605492578819</v>
      </c>
      <c r="H6" s="14">
        <v>16.114970419999995</v>
      </c>
      <c r="I6" s="14">
        <v>17.819770019999996</v>
      </c>
      <c r="J6" s="15">
        <v>3.4577080484241726E-2</v>
      </c>
      <c r="K6" s="15">
        <v>5.6726675721877839E-2</v>
      </c>
      <c r="L6" s="16">
        <v>8.1219472350341201E-2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6.7104549999999996</v>
      </c>
      <c r="E7" s="38">
        <f ca="1">SUM(E8:OFFSET(E6,MATCH("PROYECTOS",$A$8:$A$50,0),0))</f>
        <v>13.601328000000002</v>
      </c>
      <c r="F7" s="38">
        <f ca="1">SUM(F8:OFFSET(F6,MATCH("PROYECTOS",$A$8:$A$50,0),0))</f>
        <v>2.1436289352721367</v>
      </c>
      <c r="G7" s="38">
        <f ca="1">SUM(G8:OFFSET(G6,MATCH("PROYECTOS",$A$8:$A$50,0),0))</f>
        <v>1.2193454952721368</v>
      </c>
      <c r="H7" s="38">
        <f ca="1">SUM(H8:OFFSET(H6,MATCH("PROYECTOS",$A$8:$A$50,0),0))</f>
        <v>0.43397403000000001</v>
      </c>
      <c r="I7" s="38">
        <f ca="1">SUM(I8:OFFSET(I6,MATCH("PROYECTOS",$A$8:$A$50,0),0))</f>
        <v>0.49030940999999995</v>
      </c>
      <c r="J7" s="39">
        <f ca="1">IFERROR(G7/E7,0)</f>
        <v>8.9649003043830472E-2</v>
      </c>
      <c r="K7" s="39">
        <f ca="1">IFERROR(SUM(G7,H7)/E7,0)</f>
        <v>0.12155574259161579</v>
      </c>
      <c r="L7" s="40">
        <f ca="1">IFERROR(SUM(G7,H7,I7)/E7,0)</f>
        <v>0.15760438504770538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2.4079030000000001</v>
      </c>
      <c r="E8" s="21">
        <v>3.650433</v>
      </c>
      <c r="F8" s="21">
        <f t="shared" ref="F8:F10" si="0">SUM(G8,H8,I8)</f>
        <v>1.1275210525531769</v>
      </c>
      <c r="G8" s="21">
        <v>0.68353155255317688</v>
      </c>
      <c r="H8" s="21">
        <v>0.20506997000000002</v>
      </c>
      <c r="I8" s="21">
        <v>0.23891952999999999</v>
      </c>
      <c r="J8" s="22">
        <f t="shared" ref="J8:J11" si="1">IFERROR(G8/E8,0)</f>
        <v>0.18724670540540722</v>
      </c>
      <c r="K8" s="22">
        <f t="shared" ref="K8:K11" si="2">IFERROR(SUM(G8,H8)/E8,0)</f>
        <v>0.24342359455800913</v>
      </c>
      <c r="L8" s="23">
        <f t="shared" ref="L8:L11" si="3">IFERROR(SUM(G8,H8,I8)/E8,0)</f>
        <v>0.30887323573756231</v>
      </c>
      <c r="M8" s="4"/>
    </row>
    <row r="9" spans="1:13" ht="25.5" x14ac:dyDescent="0.25">
      <c r="A9" s="17"/>
      <c r="B9" s="19">
        <v>3000585</v>
      </c>
      <c r="C9" s="19" t="s">
        <v>1704</v>
      </c>
      <c r="D9" s="20">
        <v>0.51118200000000003</v>
      </c>
      <c r="E9" s="21">
        <v>1.7484880000000003</v>
      </c>
      <c r="F9" s="21">
        <f t="shared" si="0"/>
        <v>0.15898555913998008</v>
      </c>
      <c r="G9" s="21">
        <v>8.6491139139980078E-2</v>
      </c>
      <c r="H9" s="21">
        <v>2.8904539999999999E-2</v>
      </c>
      <c r="I9" s="21">
        <v>4.3589879999999998E-2</v>
      </c>
      <c r="J9" s="22">
        <f t="shared" si="1"/>
        <v>4.946624691732518E-2</v>
      </c>
      <c r="K9" s="22">
        <f t="shared" si="2"/>
        <v>6.5997409842092181E-2</v>
      </c>
      <c r="L9" s="23">
        <f t="shared" si="3"/>
        <v>9.0927452255880545E-2</v>
      </c>
      <c r="M9" s="4"/>
    </row>
    <row r="10" spans="1:13" ht="76.5" x14ac:dyDescent="0.25">
      <c r="A10" s="17"/>
      <c r="B10" s="19">
        <v>3000667</v>
      </c>
      <c r="C10" s="19" t="s">
        <v>1705</v>
      </c>
      <c r="D10" s="20">
        <v>3.7913700000000001</v>
      </c>
      <c r="E10" s="21">
        <v>8.2024070000000009</v>
      </c>
      <c r="F10" s="21">
        <f t="shared" si="0"/>
        <v>0.85712232357897977</v>
      </c>
      <c r="G10" s="21">
        <v>0.4493228035789798</v>
      </c>
      <c r="H10" s="21">
        <v>0.19999951999999999</v>
      </c>
      <c r="I10" s="21">
        <v>0.20779999999999998</v>
      </c>
      <c r="J10" s="22">
        <f t="shared" si="1"/>
        <v>5.4779384097738595E-2</v>
      </c>
      <c r="K10" s="22">
        <f t="shared" si="2"/>
        <v>7.9162412152796097E-2</v>
      </c>
      <c r="L10" s="23">
        <f t="shared" si="3"/>
        <v>0.1044964391036655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739.3285239999999</v>
      </c>
      <c r="E11" s="45">
        <f t="shared" ref="E11:I11" ca="1" si="4">OFFSET(E11,-MATCH("PROYECTOS",$A$8:$A$50,0)-1,0)-(OFFSET(E11,-MATCH("PROYECTOS",$A$8:$A$50,0),0))</f>
        <v>713.95013500000016</v>
      </c>
      <c r="F11" s="45">
        <f t="shared" ca="1" si="4"/>
        <v>56.947716997306671</v>
      </c>
      <c r="G11" s="45">
        <f t="shared" ca="1" si="4"/>
        <v>23.937259997306683</v>
      </c>
      <c r="H11" s="45">
        <f t="shared" ca="1" si="4"/>
        <v>15.680996389999995</v>
      </c>
      <c r="I11" s="45">
        <f t="shared" ca="1" si="4"/>
        <v>17.329460609999998</v>
      </c>
      <c r="J11" s="46">
        <f t="shared" ca="1" si="1"/>
        <v>3.3527915779869806E-2</v>
      </c>
      <c r="K11" s="46">
        <f t="shared" ca="1" si="2"/>
        <v>5.5491629520185846E-2</v>
      </c>
      <c r="L11" s="47">
        <f t="shared" ca="1" si="3"/>
        <v>7.976427793140857E-2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1713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0.30887323573756231</v>
      </c>
    </row>
    <row r="18" spans="1:4" ht="25.5" x14ac:dyDescent="0.25">
      <c r="A18" s="17"/>
      <c r="B18" s="19">
        <v>3000585</v>
      </c>
      <c r="C18" s="19" t="s">
        <v>1704</v>
      </c>
      <c r="D18" s="23">
        <v>9.0927452255880545E-2</v>
      </c>
    </row>
    <row r="19" spans="1:4" ht="77.25" thickBot="1" x14ac:dyDescent="0.3">
      <c r="A19" s="24"/>
      <c r="B19" s="26">
        <v>3000667</v>
      </c>
      <c r="C19" s="26" t="s">
        <v>1705</v>
      </c>
      <c r="D19" s="30">
        <v>0.1044964391036655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H7" sqref="H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109</v>
      </c>
      <c r="B1" s="49" t="s">
        <v>70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1703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746.03897899999993</v>
      </c>
      <c r="I6" s="14">
        <v>727.55146300000013</v>
      </c>
      <c r="J6" s="14">
        <v>59.091345932578811</v>
      </c>
      <c r="K6" s="14">
        <v>25.156605492578819</v>
      </c>
      <c r="L6" s="14">
        <v>16.114970419999995</v>
      </c>
      <c r="M6" s="14">
        <v>17.819770019999996</v>
      </c>
      <c r="N6" s="15">
        <v>3.4577080484241726E-2</v>
      </c>
      <c r="O6" s="15">
        <v>5.6726675721877839E-2</v>
      </c>
      <c r="P6" s="16">
        <v>8.1219472350341201E-2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SUM(H8:OFFSET(H6,MATCH("PROYECTOS",$A$8:$A$24,0),0))</f>
        <v>6.7104549999999996</v>
      </c>
      <c r="I7" s="37">
        <f ca="1">SUM(I8:OFFSET(I6,MATCH("PROYECTOS",$A$8:$A$24,0),0))</f>
        <v>13.601328000000001</v>
      </c>
      <c r="J7" s="37">
        <f ca="1">SUM(J8:OFFSET(J6,MATCH("PROYECTOS",$A$8:$A$24,0),0))</f>
        <v>2.1436289352721372</v>
      </c>
      <c r="K7" s="38">
        <f ca="1">SUM(K8:OFFSET(K6,MATCH("PROYECTOS",$A$8:$A$24,0),0))</f>
        <v>1.2193454952721368</v>
      </c>
      <c r="L7" s="38">
        <f ca="1">SUM(L8:OFFSET(L6,MATCH("PROYECTOS",$A$8:$A$24,0),0))</f>
        <v>0.43397403000000001</v>
      </c>
      <c r="M7" s="38">
        <f ca="1">SUM(M8:OFFSET(M6,MATCH("PROYECTOS",$A$8:$A$24,0),0))</f>
        <v>0.49030941</v>
      </c>
      <c r="N7" s="39">
        <f ca="1">IFERROR(K7/I7,0)</f>
        <v>8.9649003043830472E-2</v>
      </c>
      <c r="O7" s="39">
        <f ca="1">IFERROR(SUM(K7,L7)/I7,0)</f>
        <v>0.12155574259161581</v>
      </c>
      <c r="P7" s="40">
        <f ca="1">IFERROR(SUM(K7,L7,M7)/I7,0)</f>
        <v>0.15760438504770538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2.4079030000000001</v>
      </c>
      <c r="I8" s="21">
        <v>3.650433</v>
      </c>
      <c r="J8" s="21">
        <f t="shared" ref="J8:J14" si="0">SUM(K8,L8,M8)</f>
        <v>1.1275210525531769</v>
      </c>
      <c r="K8" s="21">
        <v>0.68353155255317688</v>
      </c>
      <c r="L8" s="21">
        <v>0.20506997000000002</v>
      </c>
      <c r="M8" s="21">
        <v>0.23891952999999999</v>
      </c>
      <c r="N8" s="22">
        <f t="shared" ref="N8:N15" si="1">IFERROR(K8/I8,0)</f>
        <v>0.18724670540540722</v>
      </c>
      <c r="O8" s="22">
        <f t="shared" ref="O8:O15" si="2">IFERROR(SUM(K8,L8)/I8,0)</f>
        <v>0.24342359455800913</v>
      </c>
      <c r="P8" s="23">
        <f t="shared" ref="P8:P15" si="3">IFERROR(SUM(K8,L8,M8)/I8,0)</f>
        <v>0.30887323573756231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5004346</v>
      </c>
      <c r="C9" s="19" t="s">
        <v>1706</v>
      </c>
      <c r="D9" s="68">
        <v>3000585</v>
      </c>
      <c r="E9" s="19" t="s">
        <v>1704</v>
      </c>
      <c r="F9" s="69">
        <v>215</v>
      </c>
      <c r="G9" s="19" t="s">
        <v>688</v>
      </c>
      <c r="H9" s="20">
        <v>0.14877099999999999</v>
      </c>
      <c r="I9" s="21">
        <v>0.52599899999999999</v>
      </c>
      <c r="J9" s="21">
        <f t="shared" si="0"/>
        <v>8.0667480008556239E-2</v>
      </c>
      <c r="K9" s="21">
        <v>4.8389700008556247E-2</v>
      </c>
      <c r="L9" s="21">
        <v>1.6207119999999998E-2</v>
      </c>
      <c r="M9" s="21">
        <v>1.6070660000000001E-2</v>
      </c>
      <c r="N9" s="22">
        <f t="shared" si="1"/>
        <v>9.199580228965501E-2</v>
      </c>
      <c r="O9" s="22">
        <f t="shared" si="2"/>
        <v>0.12280787607686752</v>
      </c>
      <c r="P9" s="23">
        <f t="shared" si="3"/>
        <v>0.15336051971307216</v>
      </c>
      <c r="Q9" s="70">
        <v>0</v>
      </c>
      <c r="R9" s="21">
        <v>0</v>
      </c>
      <c r="S9" s="23">
        <f t="shared" ref="S9:S14" si="4">IFERROR(R9/Q9,0)</f>
        <v>0</v>
      </c>
    </row>
    <row r="10" spans="1:19" ht="38.25" x14ac:dyDescent="0.25">
      <c r="A10" s="17"/>
      <c r="B10" s="19">
        <v>5004347</v>
      </c>
      <c r="C10" s="19" t="s">
        <v>1707</v>
      </c>
      <c r="D10" s="68">
        <v>3000585</v>
      </c>
      <c r="E10" s="19" t="s">
        <v>1704</v>
      </c>
      <c r="F10" s="69">
        <v>215</v>
      </c>
      <c r="G10" s="19" t="s">
        <v>688</v>
      </c>
      <c r="H10" s="20">
        <v>0.36241100000000004</v>
      </c>
      <c r="I10" s="21">
        <v>1.2224890000000002</v>
      </c>
      <c r="J10" s="21">
        <f t="shared" si="0"/>
        <v>7.8318079131423829E-2</v>
      </c>
      <c r="K10" s="21">
        <v>3.8101439131423831E-2</v>
      </c>
      <c r="L10" s="21">
        <v>1.2697420000000001E-2</v>
      </c>
      <c r="M10" s="21">
        <v>2.751922E-2</v>
      </c>
      <c r="N10" s="22">
        <f t="shared" si="1"/>
        <v>3.1167101815577747E-2</v>
      </c>
      <c r="O10" s="22">
        <f t="shared" si="2"/>
        <v>4.1553632900929026E-2</v>
      </c>
      <c r="P10" s="23">
        <f t="shared" si="3"/>
        <v>6.4064444859155231E-2</v>
      </c>
      <c r="Q10" s="70">
        <v>0</v>
      </c>
      <c r="R10" s="21">
        <v>0</v>
      </c>
      <c r="S10" s="23">
        <f t="shared" si="4"/>
        <v>0</v>
      </c>
    </row>
    <row r="11" spans="1:19" ht="76.5" x14ac:dyDescent="0.25">
      <c r="A11" s="17"/>
      <c r="B11" s="19">
        <v>5004348</v>
      </c>
      <c r="C11" s="19" t="s">
        <v>1708</v>
      </c>
      <c r="D11" s="68">
        <v>3000667</v>
      </c>
      <c r="E11" s="19" t="s">
        <v>1705</v>
      </c>
      <c r="F11" s="69">
        <v>60</v>
      </c>
      <c r="G11" s="19" t="s">
        <v>309</v>
      </c>
      <c r="H11" s="20">
        <v>0.47934299999999996</v>
      </c>
      <c r="I11" s="21">
        <v>3.2506710000000001</v>
      </c>
      <c r="J11" s="21">
        <f t="shared" si="0"/>
        <v>0.72450228366309777</v>
      </c>
      <c r="K11" s="21">
        <v>0.37741451366309775</v>
      </c>
      <c r="L11" s="21">
        <v>0.14677889</v>
      </c>
      <c r="M11" s="21">
        <v>0.20030887999999999</v>
      </c>
      <c r="N11" s="22">
        <f t="shared" si="1"/>
        <v>0.11610357174352549</v>
      </c>
      <c r="O11" s="22">
        <f t="shared" si="2"/>
        <v>0.16125698468503818</v>
      </c>
      <c r="P11" s="23">
        <f t="shared" si="3"/>
        <v>0.22287776390262126</v>
      </c>
      <c r="Q11" s="70">
        <v>0</v>
      </c>
      <c r="R11" s="21">
        <v>0</v>
      </c>
      <c r="S11" s="23">
        <f t="shared" si="4"/>
        <v>0</v>
      </c>
    </row>
    <row r="12" spans="1:19" ht="76.5" x14ac:dyDescent="0.25">
      <c r="A12" s="17"/>
      <c r="B12" s="19">
        <v>5004350</v>
      </c>
      <c r="C12" s="19" t="s">
        <v>1709</v>
      </c>
      <c r="D12" s="68">
        <v>3000667</v>
      </c>
      <c r="E12" s="19" t="s">
        <v>1705</v>
      </c>
      <c r="F12" s="69">
        <v>215</v>
      </c>
      <c r="G12" s="19" t="s">
        <v>688</v>
      </c>
      <c r="H12" s="20">
        <v>0.177257</v>
      </c>
      <c r="I12" s="21">
        <v>0.38553599999999999</v>
      </c>
      <c r="J12" s="21">
        <f t="shared" si="0"/>
        <v>3.5270090869556368E-2</v>
      </c>
      <c r="K12" s="21">
        <v>2.0908290869556367E-2</v>
      </c>
      <c r="L12" s="21">
        <v>7.6166799999999998E-3</v>
      </c>
      <c r="M12" s="21">
        <v>6.7451200000000003E-3</v>
      </c>
      <c r="N12" s="22">
        <f t="shared" si="1"/>
        <v>5.423174715086624E-2</v>
      </c>
      <c r="O12" s="22">
        <f t="shared" si="2"/>
        <v>7.3987826998143796E-2</v>
      </c>
      <c r="P12" s="23">
        <f t="shared" si="3"/>
        <v>9.148326192510263E-2</v>
      </c>
      <c r="Q12" s="70">
        <v>0</v>
      </c>
      <c r="R12" s="21">
        <v>0</v>
      </c>
      <c r="S12" s="23">
        <f t="shared" si="4"/>
        <v>0</v>
      </c>
    </row>
    <row r="13" spans="1:19" ht="76.5" x14ac:dyDescent="0.25">
      <c r="A13" s="17"/>
      <c r="B13" s="19">
        <v>5005063</v>
      </c>
      <c r="C13" s="19" t="s">
        <v>1710</v>
      </c>
      <c r="D13" s="68">
        <v>3000667</v>
      </c>
      <c r="E13" s="19" t="s">
        <v>1705</v>
      </c>
      <c r="F13" s="69">
        <v>36</v>
      </c>
      <c r="G13" s="19" t="s">
        <v>533</v>
      </c>
      <c r="H13" s="20">
        <v>3.1347700000000001</v>
      </c>
      <c r="I13" s="21">
        <v>4.4611999999999998</v>
      </c>
      <c r="J13" s="21">
        <f t="shared" si="0"/>
        <v>1.5349950000000001E-2</v>
      </c>
      <c r="K13" s="21">
        <v>0</v>
      </c>
      <c r="L13" s="21">
        <v>1.4603950000000001E-2</v>
      </c>
      <c r="M13" s="21">
        <v>7.4600000000000003E-4</v>
      </c>
      <c r="N13" s="22">
        <f t="shared" si="1"/>
        <v>0</v>
      </c>
      <c r="O13" s="22">
        <f t="shared" si="2"/>
        <v>3.2735474760154223E-3</v>
      </c>
      <c r="P13" s="23">
        <f t="shared" si="3"/>
        <v>3.4407670581906215E-3</v>
      </c>
      <c r="Q13" s="70">
        <v>0</v>
      </c>
      <c r="R13" s="21">
        <v>0</v>
      </c>
      <c r="S13" s="23">
        <f t="shared" si="4"/>
        <v>0</v>
      </c>
    </row>
    <row r="14" spans="1:19" ht="76.5" x14ac:dyDescent="0.25">
      <c r="A14" s="17"/>
      <c r="B14" s="19">
        <v>5005457</v>
      </c>
      <c r="C14" s="19" t="s">
        <v>1711</v>
      </c>
      <c r="D14" s="68">
        <v>3000667</v>
      </c>
      <c r="E14" s="19" t="s">
        <v>1705</v>
      </c>
      <c r="F14" s="69">
        <v>455</v>
      </c>
      <c r="G14" s="19" t="s">
        <v>1543</v>
      </c>
      <c r="H14" s="20">
        <v>0</v>
      </c>
      <c r="I14" s="21">
        <v>0.105</v>
      </c>
      <c r="J14" s="21">
        <f t="shared" si="0"/>
        <v>8.1999999046325683E-2</v>
      </c>
      <c r="K14" s="21">
        <v>5.0999999046325684E-2</v>
      </c>
      <c r="L14" s="21">
        <v>3.1E-2</v>
      </c>
      <c r="M14" s="21">
        <v>0</v>
      </c>
      <c r="N14" s="22">
        <f t="shared" si="1"/>
        <v>0.48571427663167321</v>
      </c>
      <c r="O14" s="22">
        <f t="shared" si="2"/>
        <v>0.7809523718697684</v>
      </c>
      <c r="P14" s="23">
        <f t="shared" si="3"/>
        <v>0.7809523718697684</v>
      </c>
      <c r="Q14" s="70">
        <v>1</v>
      </c>
      <c r="R14" s="21">
        <v>0</v>
      </c>
      <c r="S14" s="23">
        <f t="shared" si="4"/>
        <v>0</v>
      </c>
    </row>
    <row r="15" spans="1:19" ht="15.75" thickBot="1" x14ac:dyDescent="0.3">
      <c r="A15" s="41" t="s">
        <v>293</v>
      </c>
      <c r="B15" s="43"/>
      <c r="C15" s="43"/>
      <c r="D15" s="65"/>
      <c r="E15" s="43"/>
      <c r="F15" s="66"/>
      <c r="G15" s="43"/>
      <c r="H15" s="44">
        <f ca="1">OFFSET(H15,-MATCH("PROYECTOS",$A$8:$A$24,0)-1,0)-(OFFSET(H15,-MATCH("PROYECTOS",$A$8:$A$24,0),0))</f>
        <v>739.3285239999999</v>
      </c>
      <c r="I15" s="44">
        <f t="shared" ref="I15:J15" ca="1" si="5">OFFSET(I15,-MATCH("PROYECTOS",$A$8:$A$24,0)-1,0)-(OFFSET(I15,-MATCH("PROYECTOS",$A$8:$A$24,0),0))</f>
        <v>713.95013500000016</v>
      </c>
      <c r="J15" s="44">
        <f t="shared" ca="1" si="5"/>
        <v>56.947716997306671</v>
      </c>
      <c r="K15" s="45">
        <f ca="1">OFFSET(K15,-MATCH("PROYECTOS",$A$8:$A$24,0)-1,0)-(OFFSET(K15,-MATCH("PROYECTOS",$A$8:$A$24,0),0))</f>
        <v>23.937259997306683</v>
      </c>
      <c r="L15" s="45">
        <f t="shared" ref="L15:M15" ca="1" si="6">OFFSET(L15,-MATCH("PROYECTOS",$A$8:$A$24,0)-1,0)-(OFFSET(L15,-MATCH("PROYECTOS",$A$8:$A$24,0),0))</f>
        <v>15.680996389999995</v>
      </c>
      <c r="M15" s="45">
        <f t="shared" ca="1" si="6"/>
        <v>17.329460609999998</v>
      </c>
      <c r="N15" s="46">
        <f t="shared" ca="1" si="1"/>
        <v>3.3527915779869806E-2</v>
      </c>
      <c r="O15" s="46">
        <f t="shared" ca="1" si="2"/>
        <v>5.5491629520185846E-2</v>
      </c>
      <c r="P15" s="47">
        <f t="shared" ca="1" si="3"/>
        <v>7.976427793140857E-2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110</v>
      </c>
      <c r="B1" s="50" t="s">
        <v>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1714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18.745370000000001</v>
      </c>
      <c r="E6" s="14">
        <v>20.012686000000002</v>
      </c>
      <c r="F6" s="14">
        <v>2.988918830642294</v>
      </c>
      <c r="G6" s="14">
        <v>2.3723385106422938</v>
      </c>
      <c r="H6" s="14">
        <v>0.3686161</v>
      </c>
      <c r="I6" s="14">
        <v>0.24796421999999996</v>
      </c>
      <c r="J6" s="15">
        <v>0.11854173450991504</v>
      </c>
      <c r="K6" s="15">
        <v>0.13696085626098833</v>
      </c>
      <c r="L6" s="16">
        <v>0.14935120806084171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18.745370000000001</v>
      </c>
      <c r="E7" s="38">
        <f ca="1">SUM(E8:OFFSET(E6,MATCH("GOBIERNOS REGIONALES",$A$8:$A$50,0),0))</f>
        <v>20.012685999999999</v>
      </c>
      <c r="F7" s="38">
        <f ca="1">SUM(F8:OFFSET(F6,MATCH("GOBIERNOS REGIONALES",$A$8:$A$50,0),0))</f>
        <v>2.988918830642294</v>
      </c>
      <c r="G7" s="38">
        <f ca="1">SUM(G8:OFFSET(G6,MATCH("GOBIERNOS REGIONALES",$A$8:$A$50,0),0))</f>
        <v>2.3723385106422938</v>
      </c>
      <c r="H7" s="38">
        <f ca="1">SUM(H8:OFFSET(H6,MATCH("GOBIERNOS REGIONALES",$A$8:$A$50,0),0))</f>
        <v>0.3686161</v>
      </c>
      <c r="I7" s="38">
        <f ca="1">SUM(I8:OFFSET(I6,MATCH("GOBIERNOS REGIONALES",$A$8:$A$50,0),0))</f>
        <v>0.24796421999999996</v>
      </c>
      <c r="J7" s="39">
        <f ca="1">IFERROR(G7/E7,0)</f>
        <v>0.11854173450991506</v>
      </c>
      <c r="K7" s="39">
        <f ca="1">IFERROR(SUM(G7,H7)/E7,0)</f>
        <v>0.13696085626098836</v>
      </c>
      <c r="L7" s="40">
        <f ca="1">IFERROR(SUM(G7,H7,I7)/E7,0)</f>
        <v>0.14935120806084171</v>
      </c>
      <c r="M7" s="4"/>
    </row>
    <row r="8" spans="1:13" ht="38.25" x14ac:dyDescent="0.25">
      <c r="A8" s="17"/>
      <c r="B8" s="18">
        <v>57</v>
      </c>
      <c r="C8" s="19" t="s">
        <v>132</v>
      </c>
      <c r="D8" s="20">
        <v>18.745370000000001</v>
      </c>
      <c r="E8" s="21">
        <v>20.012685999999999</v>
      </c>
      <c r="F8" s="21">
        <f t="shared" ref="F8:F10" si="0">SUM(G8,H8,I8)</f>
        <v>2.988918830642294</v>
      </c>
      <c r="G8" s="21">
        <v>2.3723385106422938</v>
      </c>
      <c r="H8" s="21">
        <v>0.3686161</v>
      </c>
      <c r="I8" s="21">
        <v>0.24796421999999996</v>
      </c>
      <c r="J8" s="22">
        <f t="shared" ref="J8:J10" si="1">IFERROR(G8/E8,0)</f>
        <v>0.11854173450991506</v>
      </c>
      <c r="K8" s="22">
        <f t="shared" ref="K8:K10" si="2">IFERROR(SUM(G8,H8)/E8,0)</f>
        <v>0.13696085626098836</v>
      </c>
      <c r="L8" s="23">
        <f t="shared" ref="L8:L10" si="3">IFERROR(SUM(G8,H8,I8)/E8,0)</f>
        <v>0.14935120806084171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110</v>
      </c>
      <c r="B1" s="51" t="s">
        <v>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1715</v>
      </c>
      <c r="N2" s="72" t="s">
        <v>1731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18.745370000000001</v>
      </c>
      <c r="E6" s="14">
        <f ca="1">SUM(E7:OFFSET(E7,50,0))</f>
        <v>20.012686000000002</v>
      </c>
      <c r="F6" s="14">
        <f ca="1">SUM(F7:OFFSET(F7,50,0))</f>
        <v>2.988918830642294</v>
      </c>
      <c r="G6" s="14">
        <f ca="1">SUM(G7:OFFSET(G7,50,0))</f>
        <v>2.3723385106422938</v>
      </c>
      <c r="H6" s="14">
        <f ca="1">SUM(H7:OFFSET(H7,50,0))</f>
        <v>0.3686161</v>
      </c>
      <c r="I6" s="14">
        <f ca="1">SUM(I7:OFFSET(I7,50,0))</f>
        <v>0.24796421999999996</v>
      </c>
      <c r="J6" s="15">
        <f ca="1">IFERROR(G6/E6,0)</f>
        <v>0.11854173450991504</v>
      </c>
      <c r="K6" s="15">
        <f ca="1">IFERROR(SUM(G6,H6)/E6,0)</f>
        <v>0.13696085626098833</v>
      </c>
      <c r="L6" s="16">
        <f ca="1">IFERROR(SUM(G6,H6,I6)/E6,0)</f>
        <v>0.14935120806084171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18.745370000000001</v>
      </c>
      <c r="E7" s="28">
        <v>20.012686000000002</v>
      </c>
      <c r="F7" s="28">
        <f>SUM(G7,H7,I7)</f>
        <v>2.988918830642294</v>
      </c>
      <c r="G7" s="28">
        <v>2.3723385106422938</v>
      </c>
      <c r="H7" s="28">
        <v>0.3686161</v>
      </c>
      <c r="I7" s="28">
        <v>0.24796421999999996</v>
      </c>
      <c r="J7" s="29">
        <f>IFERROR(G7/E7,0)</f>
        <v>0.11854173450991504</v>
      </c>
      <c r="K7" s="29">
        <f>IFERROR(SUM(G7,H7)/E7,0)</f>
        <v>0.13696085626098833</v>
      </c>
      <c r="L7" s="30">
        <f>IFERROR(SUM(G7,H7,I7)/E7,0)</f>
        <v>0.14935120806084171</v>
      </c>
      <c r="M7" s="4"/>
      <c r="N7" t="s">
        <v>263</v>
      </c>
      <c r="O7" s="5">
        <v>2.988918830642294</v>
      </c>
      <c r="P7" s="71">
        <v>0.14935120806084171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1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 x14ac:dyDescent="0.25">
      <c r="A1" s="50">
        <v>110</v>
      </c>
      <c r="B1" s="49" t="s">
        <v>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1716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18.745370000000001</v>
      </c>
      <c r="E6" s="14">
        <v>20.012686000000002</v>
      </c>
      <c r="F6" s="14">
        <v>2.988918830642294</v>
      </c>
      <c r="G6" s="14">
        <v>2.3723385106422938</v>
      </c>
      <c r="H6" s="14">
        <v>0.3686161</v>
      </c>
      <c r="I6" s="14">
        <v>0.24796421999999996</v>
      </c>
      <c r="J6" s="15">
        <v>0.11854173450991504</v>
      </c>
      <c r="K6" s="15">
        <v>0.13696085626098833</v>
      </c>
      <c r="L6" s="16">
        <v>0.14935120806084171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18.745369999999998</v>
      </c>
      <c r="E7" s="38">
        <f ca="1">SUM(E8:OFFSET(E6,MATCH("PROYECTOS",$A$8:$A$50,0),0))</f>
        <v>20.012686000000002</v>
      </c>
      <c r="F7" s="38">
        <f ca="1">SUM(F8:OFFSET(F6,MATCH("PROYECTOS",$A$8:$A$50,0),0))</f>
        <v>2.9889188306422936</v>
      </c>
      <c r="G7" s="38">
        <f ca="1">SUM(G8:OFFSET(G6,MATCH("PROYECTOS",$A$8:$A$50,0),0))</f>
        <v>2.3723385106422938</v>
      </c>
      <c r="H7" s="38">
        <f ca="1">SUM(H8:OFFSET(H6,MATCH("PROYECTOS",$A$8:$A$50,0),0))</f>
        <v>0.3686161</v>
      </c>
      <c r="I7" s="38">
        <f ca="1">SUM(I8:OFFSET(I6,MATCH("PROYECTOS",$A$8:$A$50,0),0))</f>
        <v>0.24796421999999996</v>
      </c>
      <c r="J7" s="39">
        <f ca="1">IFERROR(G7/E7,0)</f>
        <v>0.11854173450991504</v>
      </c>
      <c r="K7" s="39">
        <f ca="1">IFERROR(SUM(G7,H7)/E7,0)</f>
        <v>0.13696085626098833</v>
      </c>
      <c r="L7" s="40">
        <f ca="1">IFERROR(SUM(G7,H7,I7)/E7,0)</f>
        <v>0.14935120806084171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3.7767770000000005</v>
      </c>
      <c r="E8" s="21">
        <v>3.7945870000000004</v>
      </c>
      <c r="F8" s="21">
        <f t="shared" ref="F8:F11" si="0">SUM(G8,H8,I8)</f>
        <v>0.28687875381195671</v>
      </c>
      <c r="G8" s="21">
        <v>0.24707061381195672</v>
      </c>
      <c r="H8" s="21">
        <v>3.6415849999999993E-2</v>
      </c>
      <c r="I8" s="21">
        <v>3.3922900000000001E-3</v>
      </c>
      <c r="J8" s="22">
        <f t="shared" ref="J8:J12" si="1">IFERROR(G8/E8,0)</f>
        <v>6.5111331961016233E-2</v>
      </c>
      <c r="K8" s="22">
        <f t="shared" ref="K8:K12" si="2">IFERROR(SUM(G8,H8)/E8,0)</f>
        <v>7.4708120755159035E-2</v>
      </c>
      <c r="L8" s="23">
        <f t="shared" ref="L8:L12" si="3">IFERROR(SUM(G8,H8,I8)/E8,0)</f>
        <v>7.5602102102799773E-2</v>
      </c>
      <c r="M8" s="4"/>
    </row>
    <row r="9" spans="1:13" ht="25.5" x14ac:dyDescent="0.25">
      <c r="A9" s="17"/>
      <c r="B9" s="19">
        <v>3000547</v>
      </c>
      <c r="C9" s="19" t="s">
        <v>1718</v>
      </c>
      <c r="D9" s="20">
        <v>0.5872989999999999</v>
      </c>
      <c r="E9" s="21">
        <v>0.61258299999999999</v>
      </c>
      <c r="F9" s="21">
        <f t="shared" si="0"/>
        <v>7.719638920402816E-2</v>
      </c>
      <c r="G9" s="21">
        <v>4.9937509204028174E-2</v>
      </c>
      <c r="H9" s="21">
        <v>1.6156679999999996E-2</v>
      </c>
      <c r="I9" s="21">
        <v>1.11022E-2</v>
      </c>
      <c r="J9" s="22">
        <f t="shared" si="1"/>
        <v>8.1519580536887529E-2</v>
      </c>
      <c r="K9" s="22">
        <f t="shared" si="2"/>
        <v>0.107894259559975</v>
      </c>
      <c r="L9" s="23">
        <f t="shared" si="3"/>
        <v>0.12601784444561498</v>
      </c>
      <c r="M9" s="4"/>
    </row>
    <row r="10" spans="1:13" ht="25.5" x14ac:dyDescent="0.25">
      <c r="A10" s="17"/>
      <c r="B10" s="19">
        <v>3000548</v>
      </c>
      <c r="C10" s="19" t="s">
        <v>1719</v>
      </c>
      <c r="D10" s="20">
        <v>11.321803999999998</v>
      </c>
      <c r="E10" s="21">
        <v>12.519657</v>
      </c>
      <c r="F10" s="21">
        <f t="shared" si="0"/>
        <v>2.0618903011627756</v>
      </c>
      <c r="G10" s="21">
        <v>1.6997292111627758</v>
      </c>
      <c r="H10" s="21">
        <v>0.20347406000000001</v>
      </c>
      <c r="I10" s="21">
        <v>0.15868702999999998</v>
      </c>
      <c r="J10" s="22">
        <f t="shared" si="1"/>
        <v>0.13576483853852991</v>
      </c>
      <c r="K10" s="22">
        <f t="shared" si="2"/>
        <v>0.15201720551631531</v>
      </c>
      <c r="L10" s="23">
        <f t="shared" si="3"/>
        <v>0.16469223567089541</v>
      </c>
      <c r="M10" s="4"/>
    </row>
    <row r="11" spans="1:13" x14ac:dyDescent="0.25">
      <c r="A11" s="17"/>
      <c r="B11" s="19">
        <v>3000549</v>
      </c>
      <c r="C11" s="19" t="s">
        <v>1720</v>
      </c>
      <c r="D11" s="20">
        <v>3.0594899999999998</v>
      </c>
      <c r="E11" s="21">
        <v>3.0858590000000001</v>
      </c>
      <c r="F11" s="21">
        <f t="shared" si="0"/>
        <v>0.56295338646353321</v>
      </c>
      <c r="G11" s="21">
        <v>0.37560117646353319</v>
      </c>
      <c r="H11" s="21">
        <v>0.11256951</v>
      </c>
      <c r="I11" s="21">
        <v>7.4782699999999994E-2</v>
      </c>
      <c r="J11" s="22">
        <f t="shared" si="1"/>
        <v>0.12171689518656982</v>
      </c>
      <c r="K11" s="22">
        <f t="shared" si="2"/>
        <v>0.15819604410426177</v>
      </c>
      <c r="L11" s="23">
        <f t="shared" si="3"/>
        <v>0.18243004183390529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1732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7.5602102102799773E-2</v>
      </c>
    </row>
    <row r="19" spans="1:4" ht="25.5" x14ac:dyDescent="0.25">
      <c r="A19" s="17"/>
      <c r="B19" s="19">
        <v>3000547</v>
      </c>
      <c r="C19" s="19" t="s">
        <v>1718</v>
      </c>
      <c r="D19" s="23">
        <v>0.12601784444561498</v>
      </c>
    </row>
    <row r="20" spans="1:4" ht="25.5" x14ac:dyDescent="0.25">
      <c r="A20" s="17"/>
      <c r="B20" s="19">
        <v>3000548</v>
      </c>
      <c r="C20" s="19" t="s">
        <v>1719</v>
      </c>
      <c r="D20" s="23">
        <v>0.16469223567089541</v>
      </c>
    </row>
    <row r="21" spans="1:4" ht="15.75" thickBot="1" x14ac:dyDescent="0.3">
      <c r="A21" s="24"/>
      <c r="B21" s="26">
        <v>3000549</v>
      </c>
      <c r="C21" s="26" t="s">
        <v>1720</v>
      </c>
      <c r="D21" s="30">
        <v>0.18243004183390529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I12" sqref="I1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110</v>
      </c>
      <c r="B1" s="49" t="s">
        <v>71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1717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18.745370000000001</v>
      </c>
      <c r="I6" s="14">
        <v>20.012686000000002</v>
      </c>
      <c r="J6" s="14">
        <v>2.988918830642294</v>
      </c>
      <c r="K6" s="14">
        <v>2.3723385106422938</v>
      </c>
      <c r="L6" s="14">
        <v>0.3686161</v>
      </c>
      <c r="M6" s="14">
        <v>0.24796421999999996</v>
      </c>
      <c r="N6" s="15">
        <v>0.11854173450991504</v>
      </c>
      <c r="O6" s="15">
        <v>0.13696085626098833</v>
      </c>
      <c r="P6" s="16">
        <v>0.14935120806084171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SUM(H8:OFFSET(H6,MATCH("PROYECTOS",$A$8:$A$25,0),0))</f>
        <v>18.745370000000001</v>
      </c>
      <c r="I7" s="37">
        <f ca="1">SUM(I8:OFFSET(I6,MATCH("PROYECTOS",$A$8:$A$25,0),0))</f>
        <v>20.012686000000002</v>
      </c>
      <c r="J7" s="37">
        <f ca="1">SUM(J8:OFFSET(J6,MATCH("PROYECTOS",$A$8:$A$25,0),0))</f>
        <v>2.9889188306422931</v>
      </c>
      <c r="K7" s="38">
        <f ca="1">SUM(K8:OFFSET(K6,MATCH("PROYECTOS",$A$8:$A$25,0),0))</f>
        <v>2.3723385106422938</v>
      </c>
      <c r="L7" s="38">
        <f ca="1">SUM(L8:OFFSET(L6,MATCH("PROYECTOS",$A$8:$A$25,0),0))</f>
        <v>0.36861610000000006</v>
      </c>
      <c r="M7" s="38">
        <f ca="1">SUM(M8:OFFSET(M6,MATCH("PROYECTOS",$A$8:$A$25,0),0))</f>
        <v>0.24796421999999996</v>
      </c>
      <c r="N7" s="39">
        <f ca="1">IFERROR(K7/I7,0)</f>
        <v>0.11854173450991504</v>
      </c>
      <c r="O7" s="39">
        <f ca="1">IFERROR(SUM(K7,L7)/I7,0)</f>
        <v>0.13696085626098833</v>
      </c>
      <c r="P7" s="40">
        <f ca="1">IFERROR(SUM(K7,L7,M7)/I7,0)</f>
        <v>0.14935120806084171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3.7767770000000005</v>
      </c>
      <c r="I8" s="21">
        <v>3.7945870000000004</v>
      </c>
      <c r="J8" s="21">
        <f t="shared" ref="J8:J15" si="0">SUM(K8,L8,M8)</f>
        <v>0.28687875381195671</v>
      </c>
      <c r="K8" s="21">
        <v>0.24707061381195672</v>
      </c>
      <c r="L8" s="21">
        <v>3.6415849999999993E-2</v>
      </c>
      <c r="M8" s="21">
        <v>3.3922900000000001E-3</v>
      </c>
      <c r="N8" s="22">
        <f t="shared" ref="N8:N16" si="1">IFERROR(K8/I8,0)</f>
        <v>6.5111331961016233E-2</v>
      </c>
      <c r="O8" s="22">
        <f t="shared" ref="O8:O16" si="2">IFERROR(SUM(K8,L8)/I8,0)</f>
        <v>7.4708120755159035E-2</v>
      </c>
      <c r="P8" s="23">
        <f t="shared" ref="P8:P16" si="3">IFERROR(SUM(K8,L8,M8)/I8,0)</f>
        <v>7.5602102102799773E-2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5003210</v>
      </c>
      <c r="C9" s="19" t="s">
        <v>1721</v>
      </c>
      <c r="D9" s="68">
        <v>3000548</v>
      </c>
      <c r="E9" s="19" t="s">
        <v>1719</v>
      </c>
      <c r="F9" s="69">
        <v>585</v>
      </c>
      <c r="G9" s="19" t="s">
        <v>1728</v>
      </c>
      <c r="H9" s="20">
        <v>0.88959099999999991</v>
      </c>
      <c r="I9" s="21">
        <v>1.2603579999999999</v>
      </c>
      <c r="J9" s="21">
        <f t="shared" si="0"/>
        <v>1.0414462807646947</v>
      </c>
      <c r="K9" s="21">
        <v>1.0078135507646948</v>
      </c>
      <c r="L9" s="21">
        <v>1.3918100000000001E-2</v>
      </c>
      <c r="M9" s="21">
        <v>1.971463E-2</v>
      </c>
      <c r="N9" s="22">
        <f t="shared" si="1"/>
        <v>0.79962482942520685</v>
      </c>
      <c r="O9" s="22">
        <f t="shared" si="2"/>
        <v>0.81066780292956042</v>
      </c>
      <c r="P9" s="23">
        <f t="shared" si="3"/>
        <v>0.82630989033647173</v>
      </c>
      <c r="Q9" s="70">
        <v>0</v>
      </c>
      <c r="R9" s="21">
        <v>0</v>
      </c>
      <c r="S9" s="23">
        <f t="shared" ref="S9:S15" si="4">IFERROR(R9/Q9,0)</f>
        <v>0</v>
      </c>
    </row>
    <row r="10" spans="1:19" ht="38.25" x14ac:dyDescent="0.25">
      <c r="A10" s="17"/>
      <c r="B10" s="19">
        <v>5004216</v>
      </c>
      <c r="C10" s="19" t="s">
        <v>1722</v>
      </c>
      <c r="D10" s="68">
        <v>3000547</v>
      </c>
      <c r="E10" s="19" t="s">
        <v>1718</v>
      </c>
      <c r="F10" s="69">
        <v>592</v>
      </c>
      <c r="G10" s="19" t="s">
        <v>1729</v>
      </c>
      <c r="H10" s="20">
        <v>0.57866399999999996</v>
      </c>
      <c r="I10" s="21">
        <v>0.58699199999999996</v>
      </c>
      <c r="J10" s="21">
        <f t="shared" si="0"/>
        <v>7.719638920402816E-2</v>
      </c>
      <c r="K10" s="21">
        <v>4.9937509204028174E-2</v>
      </c>
      <c r="L10" s="21">
        <v>1.6156679999999996E-2</v>
      </c>
      <c r="M10" s="21">
        <v>1.11022E-2</v>
      </c>
      <c r="N10" s="22">
        <f t="shared" si="1"/>
        <v>8.5073577159532288E-2</v>
      </c>
      <c r="O10" s="22">
        <f t="shared" si="2"/>
        <v>0.11259810901005153</v>
      </c>
      <c r="P10" s="23">
        <f t="shared" si="3"/>
        <v>0.13151182504025297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5004217</v>
      </c>
      <c r="C11" s="19" t="s">
        <v>1723</v>
      </c>
      <c r="D11" s="68">
        <v>3000547</v>
      </c>
      <c r="E11" s="19" t="s">
        <v>1718</v>
      </c>
      <c r="F11" s="69">
        <v>592</v>
      </c>
      <c r="G11" s="19" t="s">
        <v>1729</v>
      </c>
      <c r="H11" s="20">
        <v>8.6349999999999986E-3</v>
      </c>
      <c r="I11" s="21">
        <v>2.5590999999999999E-2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5004218</v>
      </c>
      <c r="C12" s="19" t="s">
        <v>1724</v>
      </c>
      <c r="D12" s="68">
        <v>3000548</v>
      </c>
      <c r="E12" s="19" t="s">
        <v>1719</v>
      </c>
      <c r="F12" s="69">
        <v>585</v>
      </c>
      <c r="G12" s="19" t="s">
        <v>1728</v>
      </c>
      <c r="H12" s="20">
        <v>8.0495789999999996</v>
      </c>
      <c r="I12" s="21">
        <v>8.8766650000000009</v>
      </c>
      <c r="J12" s="21">
        <f t="shared" si="0"/>
        <v>0.5002999721623963</v>
      </c>
      <c r="K12" s="21">
        <v>0.34409361216239631</v>
      </c>
      <c r="L12" s="21">
        <v>8.5437570000000004E-2</v>
      </c>
      <c r="M12" s="21">
        <v>7.0768789999999984E-2</v>
      </c>
      <c r="N12" s="22">
        <f t="shared" si="1"/>
        <v>3.8763838914997496E-2</v>
      </c>
      <c r="O12" s="22">
        <f t="shared" si="2"/>
        <v>4.8388801668464036E-2</v>
      </c>
      <c r="P12" s="23">
        <f t="shared" si="3"/>
        <v>5.6361254160475389E-2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5004219</v>
      </c>
      <c r="C13" s="19" t="s">
        <v>1725</v>
      </c>
      <c r="D13" s="68">
        <v>3000548</v>
      </c>
      <c r="E13" s="19" t="s">
        <v>1719</v>
      </c>
      <c r="F13" s="69">
        <v>586</v>
      </c>
      <c r="G13" s="19" t="s">
        <v>1730</v>
      </c>
      <c r="H13" s="20">
        <v>2.3826339999999995</v>
      </c>
      <c r="I13" s="21">
        <v>2.3826339999999995</v>
      </c>
      <c r="J13" s="21">
        <f t="shared" si="0"/>
        <v>0.52014404823568461</v>
      </c>
      <c r="K13" s="21">
        <v>0.34782204823568463</v>
      </c>
      <c r="L13" s="21">
        <v>0.10411839000000001</v>
      </c>
      <c r="M13" s="21">
        <v>6.8203609999999998E-2</v>
      </c>
      <c r="N13" s="22">
        <f t="shared" si="1"/>
        <v>0.14598215598186071</v>
      </c>
      <c r="O13" s="22">
        <f t="shared" si="2"/>
        <v>0.18968101615090052</v>
      </c>
      <c r="P13" s="23">
        <f t="shared" si="3"/>
        <v>0.21830631487491772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5004220</v>
      </c>
      <c r="C14" s="19" t="s">
        <v>1726</v>
      </c>
      <c r="D14" s="68">
        <v>3000549</v>
      </c>
      <c r="E14" s="19" t="s">
        <v>1720</v>
      </c>
      <c r="F14" s="69">
        <v>60</v>
      </c>
      <c r="G14" s="19" t="s">
        <v>309</v>
      </c>
      <c r="H14" s="20">
        <v>1.1076909999999998</v>
      </c>
      <c r="I14" s="21">
        <v>1.1340599999999998</v>
      </c>
      <c r="J14" s="21">
        <f t="shared" si="0"/>
        <v>0.4193754103937542</v>
      </c>
      <c r="K14" s="21">
        <v>0.28805165039375424</v>
      </c>
      <c r="L14" s="21">
        <v>6.894923E-2</v>
      </c>
      <c r="M14" s="21">
        <v>6.2374529999999997E-2</v>
      </c>
      <c r="N14" s="22">
        <f t="shared" si="1"/>
        <v>0.25400036188010711</v>
      </c>
      <c r="O14" s="22">
        <f t="shared" si="2"/>
        <v>0.31479893514783547</v>
      </c>
      <c r="P14" s="23">
        <f t="shared" si="3"/>
        <v>0.36980001974653393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5004221</v>
      </c>
      <c r="C15" s="19" t="s">
        <v>1727</v>
      </c>
      <c r="D15" s="68">
        <v>3000549</v>
      </c>
      <c r="E15" s="19" t="s">
        <v>1720</v>
      </c>
      <c r="F15" s="69">
        <v>105</v>
      </c>
      <c r="G15" s="19" t="s">
        <v>662</v>
      </c>
      <c r="H15" s="20">
        <v>1.9517990000000001</v>
      </c>
      <c r="I15" s="21">
        <v>1.9517990000000001</v>
      </c>
      <c r="J15" s="21">
        <f t="shared" si="0"/>
        <v>0.14357797606977896</v>
      </c>
      <c r="K15" s="21">
        <v>8.7549526069778949E-2</v>
      </c>
      <c r="L15" s="21">
        <v>4.3620279999999997E-2</v>
      </c>
      <c r="M15" s="21">
        <v>1.2408170000000001E-2</v>
      </c>
      <c r="N15" s="22">
        <f t="shared" si="1"/>
        <v>4.4855810495742103E-2</v>
      </c>
      <c r="O15" s="22">
        <f t="shared" si="2"/>
        <v>6.7204566694510526E-2</v>
      </c>
      <c r="P15" s="23">
        <f t="shared" si="3"/>
        <v>7.3561865781148039E-2</v>
      </c>
      <c r="Q15" s="70">
        <v>0</v>
      </c>
      <c r="R15" s="21">
        <v>0</v>
      </c>
      <c r="S15" s="23">
        <f t="shared" si="4"/>
        <v>0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ca="1">OFFSET(H16,-MATCH("PROYECTOS",$A$8:$A$25,0)-1,0)-(OFFSET(H16,-MATCH("PROYECTOS",$A$8:$A$25,0),0))</f>
        <v>0</v>
      </c>
      <c r="I16" s="44">
        <f t="shared" ref="I16:J16" ca="1" si="5">OFFSET(I16,-MATCH("PROYECTOS",$A$8:$A$25,0)-1,0)-(OFFSET(I16,-MATCH("PROYECTOS",$A$8:$A$25,0),0))</f>
        <v>0</v>
      </c>
      <c r="J16" s="44">
        <f t="shared" ca="1" si="5"/>
        <v>0</v>
      </c>
      <c r="K16" s="45">
        <f ca="1">OFFSET(K16,-MATCH("PROYECTOS",$A$8:$A$25,0)-1,0)-(OFFSET(K16,-MATCH("PROYECTOS",$A$8:$A$25,0),0))</f>
        <v>0</v>
      </c>
      <c r="L16" s="45">
        <f t="shared" ref="L16:M16" ca="1" si="6">OFFSET(L16,-MATCH("PROYECTOS",$A$8:$A$25,0)-1,0)-(OFFSET(L16,-MATCH("PROYECTOS",$A$8:$A$25,0),0))</f>
        <v>0</v>
      </c>
      <c r="M16" s="45">
        <f t="shared" ca="1" si="6"/>
        <v>0</v>
      </c>
      <c r="N16" s="46">
        <f t="shared" ca="1" si="1"/>
        <v>0</v>
      </c>
      <c r="O16" s="46">
        <f t="shared" ca="1" si="2"/>
        <v>0</v>
      </c>
      <c r="P16" s="47">
        <f t="shared" ca="1" si="3"/>
        <v>0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111</v>
      </c>
      <c r="B1" s="50" t="s">
        <v>72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1733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313.662623</v>
      </c>
      <c r="E6" s="14">
        <v>319.97415600000005</v>
      </c>
      <c r="F6" s="14">
        <v>91.734798568407868</v>
      </c>
      <c r="G6" s="14">
        <v>19.61988840840786</v>
      </c>
      <c r="H6" s="14">
        <v>20.446542340000001</v>
      </c>
      <c r="I6" s="14">
        <v>51.66836782</v>
      </c>
      <c r="J6" s="15">
        <v>6.1317103398837801E-2</v>
      </c>
      <c r="K6" s="15">
        <v>0.12521770898399637</v>
      </c>
      <c r="L6" s="16">
        <v>0.28669439968272886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313.662623</v>
      </c>
      <c r="E7" s="38">
        <f ca="1">SUM(E8:OFFSET(E6,MATCH("GOBIERNOS REGIONALES",$A$8:$A$50,0),0))</f>
        <v>319.97415599999999</v>
      </c>
      <c r="F7" s="38">
        <f ca="1">SUM(F8:OFFSET(F6,MATCH("GOBIERNOS REGIONALES",$A$8:$A$50,0),0))</f>
        <v>91.734798568407854</v>
      </c>
      <c r="G7" s="38">
        <f ca="1">SUM(G8:OFFSET(G6,MATCH("GOBIERNOS REGIONALES",$A$8:$A$50,0),0))</f>
        <v>19.61988840840786</v>
      </c>
      <c r="H7" s="38">
        <f ca="1">SUM(H8:OFFSET(H6,MATCH("GOBIERNOS REGIONALES",$A$8:$A$50,0),0))</f>
        <v>20.446542340000004</v>
      </c>
      <c r="I7" s="38">
        <f ca="1">SUM(I8:OFFSET(I6,MATCH("GOBIERNOS REGIONALES",$A$8:$A$50,0),0))</f>
        <v>51.668367819999993</v>
      </c>
      <c r="J7" s="39">
        <f ca="1">IFERROR(G7/E7,0)</f>
        <v>6.1317103398837815E-2</v>
      </c>
      <c r="K7" s="39">
        <f ca="1">IFERROR(SUM(G7,H7)/E7,0)</f>
        <v>0.1252177089839964</v>
      </c>
      <c r="L7" s="40">
        <f ca="1">IFERROR(SUM(G7,H7,I7)/E7,0)</f>
        <v>0.28669439968272892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313.662623</v>
      </c>
      <c r="E8" s="21">
        <v>319.97415599999999</v>
      </c>
      <c r="F8" s="21">
        <f t="shared" ref="F8:F10" si="0">SUM(G8,H8,I8)</f>
        <v>91.734798568407854</v>
      </c>
      <c r="G8" s="21">
        <v>19.61988840840786</v>
      </c>
      <c r="H8" s="21">
        <v>20.446542340000004</v>
      </c>
      <c r="I8" s="21">
        <v>51.668367819999993</v>
      </c>
      <c r="J8" s="22">
        <f t="shared" ref="J8:J10" si="1">IFERROR(G8/E8,0)</f>
        <v>6.1317103398837815E-2</v>
      </c>
      <c r="K8" s="22">
        <f t="shared" ref="K8:K10" si="2">IFERROR(SUM(G8,H8)/E8,0)</f>
        <v>0.1252177089839964</v>
      </c>
      <c r="L8" s="23">
        <f t="shared" ref="L8:L10" si="3">IFERROR(SUM(G8,H8,I8)/E8,0)</f>
        <v>0.28669439968272892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24</v>
      </c>
      <c r="B1" s="51" t="s">
        <v>18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458</v>
      </c>
      <c r="N2" s="72" t="s">
        <v>501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519.42586399999982</v>
      </c>
      <c r="E6" s="14">
        <f ca="1">SUM(E7:OFFSET(E7,50,0))</f>
        <v>569.073307</v>
      </c>
      <c r="F6" s="14">
        <f ca="1">SUM(F7:OFFSET(F7,50,0))</f>
        <v>175.9430270461668</v>
      </c>
      <c r="G6" s="14">
        <f ca="1">SUM(G7:OFFSET(G7,50,0))</f>
        <v>97.836389316166816</v>
      </c>
      <c r="H6" s="14">
        <f ca="1">SUM(H7:OFFSET(H7,50,0))</f>
        <v>32.214725480000006</v>
      </c>
      <c r="I6" s="14">
        <f ca="1">SUM(I7:OFFSET(I7,50,0))</f>
        <v>45.89191224999999</v>
      </c>
      <c r="J6" s="15">
        <f ca="1">IFERROR(G6/E6,0)</f>
        <v>0.17192229562116296</v>
      </c>
      <c r="K6" s="15">
        <f ca="1">IFERROR(SUM(G6,H6)/E6,0)</f>
        <v>0.22853139164400627</v>
      </c>
      <c r="L6" s="16">
        <f ca="1">IFERROR(SUM(G6,H6,I6)/E6,0)</f>
        <v>0.30917462633011322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0.79094400000000009</v>
      </c>
      <c r="E7" s="21">
        <v>2.499879</v>
      </c>
      <c r="F7" s="21">
        <f t="shared" ref="F7:F32" si="0">SUM(G7,H7,I7)</f>
        <v>0.76820755235511229</v>
      </c>
      <c r="G7" s="21">
        <v>0.32037567235511233</v>
      </c>
      <c r="H7" s="21">
        <v>4.4801219999999996E-2</v>
      </c>
      <c r="I7" s="21">
        <v>0.40303065999999999</v>
      </c>
      <c r="J7" s="22">
        <f t="shared" ref="J7:J32" si="1">IFERROR(G7/E7,0)</f>
        <v>0.12815647171527594</v>
      </c>
      <c r="K7" s="22">
        <f t="shared" ref="K7:K32" si="2">IFERROR(SUM(G7,H7)/E7,0)</f>
        <v>0.14607782710887698</v>
      </c>
      <c r="L7" s="23">
        <f t="shared" ref="L7:L32" si="3">IFERROR(SUM(G7,H7,I7)/E7,0)</f>
        <v>0.30729789416012226</v>
      </c>
      <c r="M7" s="4"/>
      <c r="N7" t="s">
        <v>461</v>
      </c>
      <c r="O7" s="5">
        <v>4.6520963579531971</v>
      </c>
      <c r="P7" s="71">
        <v>0.56629292245321938</v>
      </c>
    </row>
    <row r="8" spans="1:16" x14ac:dyDescent="0.25">
      <c r="A8" s="17"/>
      <c r="B8" s="55">
        <v>2</v>
      </c>
      <c r="C8" s="19" t="s">
        <v>250</v>
      </c>
      <c r="D8" s="20">
        <v>2.5776949999999994</v>
      </c>
      <c r="E8" s="21">
        <v>6.1218250000000003</v>
      </c>
      <c r="F8" s="21">
        <f t="shared" si="0"/>
        <v>2.5616957513285779</v>
      </c>
      <c r="G8" s="21">
        <v>2.0024552613285778</v>
      </c>
      <c r="H8" s="21">
        <v>0.29423316999999993</v>
      </c>
      <c r="I8" s="21">
        <v>0.26500732000000005</v>
      </c>
      <c r="J8" s="22">
        <f t="shared" si="1"/>
        <v>0.32710102973028105</v>
      </c>
      <c r="K8" s="22">
        <f t="shared" si="2"/>
        <v>0.37516401258261672</v>
      </c>
      <c r="L8" s="23">
        <f t="shared" si="3"/>
        <v>0.4184529533804997</v>
      </c>
      <c r="M8" s="4"/>
      <c r="N8" t="s">
        <v>258</v>
      </c>
      <c r="O8" s="5">
        <v>3.4112899209620666</v>
      </c>
      <c r="P8" s="71">
        <v>0.52438117918432314</v>
      </c>
    </row>
    <row r="9" spans="1:16" x14ac:dyDescent="0.25">
      <c r="A9" s="17"/>
      <c r="B9" s="55">
        <v>3</v>
      </c>
      <c r="C9" s="19" t="s">
        <v>251</v>
      </c>
      <c r="D9" s="20">
        <v>3.1411790000000011</v>
      </c>
      <c r="E9" s="21">
        <v>7.3011849999999976</v>
      </c>
      <c r="F9" s="21">
        <f t="shared" si="0"/>
        <v>3.6200941760959915</v>
      </c>
      <c r="G9" s="21">
        <v>2.4084466760959913</v>
      </c>
      <c r="H9" s="21">
        <v>0.45478829999999998</v>
      </c>
      <c r="I9" s="21">
        <v>0.75685920000000007</v>
      </c>
      <c r="J9" s="22">
        <f t="shared" si="1"/>
        <v>0.32987065470824151</v>
      </c>
      <c r="K9" s="22">
        <f t="shared" si="2"/>
        <v>0.39216031042851157</v>
      </c>
      <c r="L9" s="23">
        <f t="shared" si="3"/>
        <v>0.49582282548599887</v>
      </c>
      <c r="M9" s="4"/>
      <c r="N9" t="s">
        <v>251</v>
      </c>
      <c r="O9" s="5">
        <v>3.6200941760959915</v>
      </c>
      <c r="P9" s="71">
        <v>0.49582282548599887</v>
      </c>
    </row>
    <row r="10" spans="1:16" x14ac:dyDescent="0.25">
      <c r="A10" s="17"/>
      <c r="B10" s="55">
        <v>4</v>
      </c>
      <c r="C10" s="19" t="s">
        <v>252</v>
      </c>
      <c r="D10" s="20">
        <v>15.012573999999997</v>
      </c>
      <c r="E10" s="21">
        <v>19.415707000000015</v>
      </c>
      <c r="F10" s="21">
        <f t="shared" si="0"/>
        <v>7.1505010101932776</v>
      </c>
      <c r="G10" s="21">
        <v>4.3071881601932773</v>
      </c>
      <c r="H10" s="21">
        <v>1.1625361600000002</v>
      </c>
      <c r="I10" s="21">
        <v>1.6807766900000001</v>
      </c>
      <c r="J10" s="22">
        <f t="shared" si="1"/>
        <v>0.22184039758084906</v>
      </c>
      <c r="K10" s="22">
        <f t="shared" si="2"/>
        <v>0.28171646390179217</v>
      </c>
      <c r="L10" s="23">
        <f t="shared" si="3"/>
        <v>0.36828434886214917</v>
      </c>
      <c r="M10" s="4"/>
      <c r="N10" t="s">
        <v>256</v>
      </c>
      <c r="O10" s="5">
        <v>4.751566457379016</v>
      </c>
      <c r="P10" s="71">
        <v>0.48671435960687021</v>
      </c>
    </row>
    <row r="11" spans="1:16" x14ac:dyDescent="0.25">
      <c r="A11" s="17"/>
      <c r="B11" s="55">
        <v>5</v>
      </c>
      <c r="C11" s="19" t="s">
        <v>253</v>
      </c>
      <c r="D11" s="20">
        <v>5.5346839999999995</v>
      </c>
      <c r="E11" s="21">
        <v>10.587629000000002</v>
      </c>
      <c r="F11" s="21">
        <f t="shared" si="0"/>
        <v>4.6685227405352556</v>
      </c>
      <c r="G11" s="21">
        <v>2.4432495505352563</v>
      </c>
      <c r="H11" s="21">
        <v>0.61391988999999991</v>
      </c>
      <c r="I11" s="21">
        <v>1.6113532999999995</v>
      </c>
      <c r="J11" s="22">
        <f t="shared" si="1"/>
        <v>0.23076456027456724</v>
      </c>
      <c r="K11" s="22">
        <f t="shared" si="2"/>
        <v>0.28874920348410921</v>
      </c>
      <c r="L11" s="23">
        <f t="shared" si="3"/>
        <v>0.44094128539404381</v>
      </c>
      <c r="M11" s="4"/>
      <c r="N11" t="s">
        <v>267</v>
      </c>
      <c r="O11" s="5">
        <v>0.63116181982515318</v>
      </c>
      <c r="P11" s="71">
        <v>0.44321885382875437</v>
      </c>
    </row>
    <row r="12" spans="1:16" x14ac:dyDescent="0.25">
      <c r="A12" s="17"/>
      <c r="B12" s="55">
        <v>6</v>
      </c>
      <c r="C12" s="19" t="s">
        <v>254</v>
      </c>
      <c r="D12" s="20">
        <v>9.558086000000003</v>
      </c>
      <c r="E12" s="21">
        <v>14.534118000000005</v>
      </c>
      <c r="F12" s="21">
        <f t="shared" si="0"/>
        <v>5.5350284315072003</v>
      </c>
      <c r="G12" s="21">
        <v>3.4174228015072003</v>
      </c>
      <c r="H12" s="21">
        <v>0.60515721000000022</v>
      </c>
      <c r="I12" s="21">
        <v>1.5124484199999997</v>
      </c>
      <c r="J12" s="22">
        <f t="shared" si="1"/>
        <v>0.2351310758249795</v>
      </c>
      <c r="K12" s="22">
        <f t="shared" si="2"/>
        <v>0.27676808537726189</v>
      </c>
      <c r="L12" s="23">
        <f t="shared" si="3"/>
        <v>0.38083001882241485</v>
      </c>
      <c r="M12" s="4"/>
      <c r="N12" t="s">
        <v>269</v>
      </c>
      <c r="O12" s="5">
        <v>3.8082074060918254</v>
      </c>
      <c r="P12" s="71">
        <v>0.44281780110747526</v>
      </c>
    </row>
    <row r="13" spans="1:16" x14ac:dyDescent="0.25">
      <c r="A13" s="17"/>
      <c r="B13" s="55">
        <v>7</v>
      </c>
      <c r="C13" s="19" t="s">
        <v>255</v>
      </c>
      <c r="D13" s="20">
        <v>10.983649</v>
      </c>
      <c r="E13" s="21">
        <v>14.854678</v>
      </c>
      <c r="F13" s="21">
        <f t="shared" si="0"/>
        <v>6.0088847587411065</v>
      </c>
      <c r="G13" s="21">
        <v>4.2785410687411058</v>
      </c>
      <c r="H13" s="21">
        <v>0.99561696999999993</v>
      </c>
      <c r="I13" s="21">
        <v>0.73472671999999994</v>
      </c>
      <c r="J13" s="22">
        <f t="shared" si="1"/>
        <v>0.28802651048653533</v>
      </c>
      <c r="K13" s="22">
        <f t="shared" si="2"/>
        <v>0.35505031066584591</v>
      </c>
      <c r="L13" s="23">
        <f t="shared" si="3"/>
        <v>0.40451127643030071</v>
      </c>
      <c r="M13" s="4"/>
      <c r="N13" t="s">
        <v>253</v>
      </c>
      <c r="O13" s="5">
        <v>4.6685227405352556</v>
      </c>
      <c r="P13" s="71">
        <v>0.44094128539404381</v>
      </c>
    </row>
    <row r="14" spans="1:16" x14ac:dyDescent="0.25">
      <c r="A14" s="17"/>
      <c r="B14" s="55">
        <v>8</v>
      </c>
      <c r="C14" s="19" t="s">
        <v>256</v>
      </c>
      <c r="D14" s="20">
        <v>7.1854209999999998</v>
      </c>
      <c r="E14" s="21">
        <v>9.762535999999999</v>
      </c>
      <c r="F14" s="21">
        <f t="shared" si="0"/>
        <v>4.751566457379016</v>
      </c>
      <c r="G14" s="21">
        <v>2.1964691273790162</v>
      </c>
      <c r="H14" s="21">
        <v>0.22228490000000001</v>
      </c>
      <c r="I14" s="21">
        <v>2.3328124299999997</v>
      </c>
      <c r="J14" s="22">
        <f t="shared" si="1"/>
        <v>0.22498960591582109</v>
      </c>
      <c r="K14" s="22">
        <f t="shared" si="2"/>
        <v>0.24775878187583805</v>
      </c>
      <c r="L14" s="23">
        <f t="shared" si="3"/>
        <v>0.48671435960687021</v>
      </c>
      <c r="M14" s="4"/>
      <c r="N14" t="s">
        <v>271</v>
      </c>
      <c r="O14" s="5">
        <v>2.663176384521583</v>
      </c>
      <c r="P14" s="71">
        <v>0.43535488055941157</v>
      </c>
    </row>
    <row r="15" spans="1:16" x14ac:dyDescent="0.25">
      <c r="A15" s="17"/>
      <c r="B15" s="55">
        <v>9</v>
      </c>
      <c r="C15" s="19" t="s">
        <v>257</v>
      </c>
      <c r="D15" s="20">
        <v>1.8144010000000002</v>
      </c>
      <c r="E15" s="21">
        <v>3.9216669999999998</v>
      </c>
      <c r="F15" s="21">
        <f t="shared" si="0"/>
        <v>1.5422786370783395</v>
      </c>
      <c r="G15" s="21">
        <v>0.77677849707833957</v>
      </c>
      <c r="H15" s="21">
        <v>0.16224584000000003</v>
      </c>
      <c r="I15" s="21">
        <v>0.60325430000000002</v>
      </c>
      <c r="J15" s="22">
        <f t="shared" si="1"/>
        <v>0.198073548080023</v>
      </c>
      <c r="K15" s="22">
        <f t="shared" si="2"/>
        <v>0.23944519947214785</v>
      </c>
      <c r="L15" s="23">
        <f t="shared" si="3"/>
        <v>0.39327118724724447</v>
      </c>
      <c r="M15" s="4"/>
      <c r="N15" t="s">
        <v>250</v>
      </c>
      <c r="O15" s="5">
        <v>2.5616957513285779</v>
      </c>
      <c r="P15" s="71">
        <v>0.4184529533804997</v>
      </c>
    </row>
    <row r="16" spans="1:16" x14ac:dyDescent="0.25">
      <c r="A16" s="17"/>
      <c r="B16" s="55">
        <v>10</v>
      </c>
      <c r="C16" s="19" t="s">
        <v>258</v>
      </c>
      <c r="D16" s="20">
        <v>3.4882320000000009</v>
      </c>
      <c r="E16" s="21">
        <v>6.5053630000000009</v>
      </c>
      <c r="F16" s="21">
        <f t="shared" si="0"/>
        <v>3.4112899209620666</v>
      </c>
      <c r="G16" s="21">
        <v>1.2904018109620665</v>
      </c>
      <c r="H16" s="21">
        <v>0.29114711000000004</v>
      </c>
      <c r="I16" s="21">
        <v>1.8297410000000001</v>
      </c>
      <c r="J16" s="22">
        <f t="shared" si="1"/>
        <v>0.19835969352702784</v>
      </c>
      <c r="K16" s="22">
        <f t="shared" si="2"/>
        <v>0.24311463033839409</v>
      </c>
      <c r="L16" s="23">
        <f t="shared" si="3"/>
        <v>0.52438117918432314</v>
      </c>
      <c r="M16" s="4"/>
      <c r="N16" t="s">
        <v>255</v>
      </c>
      <c r="O16" s="5">
        <v>6.0088847587411065</v>
      </c>
      <c r="P16" s="71">
        <v>0.40451127643030071</v>
      </c>
    </row>
    <row r="17" spans="1:16" x14ac:dyDescent="0.25">
      <c r="A17" s="17"/>
      <c r="B17" s="55">
        <v>11</v>
      </c>
      <c r="C17" s="19" t="s">
        <v>259</v>
      </c>
      <c r="D17" s="20">
        <v>5.6963299999999997</v>
      </c>
      <c r="E17" s="21">
        <v>6.739389000000001</v>
      </c>
      <c r="F17" s="21">
        <f t="shared" si="0"/>
        <v>2.58748362962768</v>
      </c>
      <c r="G17" s="21">
        <v>1.4980662996276806</v>
      </c>
      <c r="H17" s="21">
        <v>0.39296850999999988</v>
      </c>
      <c r="I17" s="21">
        <v>0.69644881999999975</v>
      </c>
      <c r="J17" s="22">
        <f t="shared" si="1"/>
        <v>0.22228518039657311</v>
      </c>
      <c r="K17" s="22">
        <f t="shared" si="2"/>
        <v>0.28059439952608167</v>
      </c>
      <c r="L17" s="23">
        <f t="shared" si="3"/>
        <v>0.38393445305318918</v>
      </c>
      <c r="M17" s="4"/>
      <c r="N17" t="s">
        <v>257</v>
      </c>
      <c r="O17" s="5">
        <v>1.5422786370783395</v>
      </c>
      <c r="P17" s="71">
        <v>0.39327118724724447</v>
      </c>
    </row>
    <row r="18" spans="1:16" x14ac:dyDescent="0.25">
      <c r="A18" s="17"/>
      <c r="B18" s="55">
        <v>12</v>
      </c>
      <c r="C18" s="19" t="s">
        <v>260</v>
      </c>
      <c r="D18" s="20">
        <v>48.724600000000009</v>
      </c>
      <c r="E18" s="21">
        <v>54.653027000000016</v>
      </c>
      <c r="F18" s="21">
        <f t="shared" si="0"/>
        <v>5.8518340449814756</v>
      </c>
      <c r="G18" s="21">
        <v>3.9064601749814756</v>
      </c>
      <c r="H18" s="21">
        <v>0.62313783999999994</v>
      </c>
      <c r="I18" s="21">
        <v>1.3222360300000002</v>
      </c>
      <c r="J18" s="22">
        <f t="shared" si="1"/>
        <v>7.1477471412177668E-2</v>
      </c>
      <c r="K18" s="22">
        <f t="shared" si="2"/>
        <v>8.2879179134606296E-2</v>
      </c>
      <c r="L18" s="23">
        <f t="shared" si="3"/>
        <v>0.10707245995691096</v>
      </c>
      <c r="M18" s="4"/>
      <c r="N18" t="s">
        <v>270</v>
      </c>
      <c r="O18" s="5">
        <v>3.3679705173045402</v>
      </c>
      <c r="P18" s="71">
        <v>0.39238218700979205</v>
      </c>
    </row>
    <row r="19" spans="1:16" x14ac:dyDescent="0.25">
      <c r="A19" s="17"/>
      <c r="B19" s="55">
        <v>13</v>
      </c>
      <c r="C19" s="19" t="s">
        <v>261</v>
      </c>
      <c r="D19" s="20">
        <v>16.669381999999999</v>
      </c>
      <c r="E19" s="21">
        <v>23.26791600000001</v>
      </c>
      <c r="F19" s="21">
        <f t="shared" si="0"/>
        <v>8.7761904654989298</v>
      </c>
      <c r="G19" s="21">
        <v>4.5193359354989298</v>
      </c>
      <c r="H19" s="21">
        <v>1.3998766699999998</v>
      </c>
      <c r="I19" s="21">
        <v>2.8569778600000006</v>
      </c>
      <c r="J19" s="22">
        <f t="shared" si="1"/>
        <v>0.19423037007263252</v>
      </c>
      <c r="K19" s="22">
        <f t="shared" si="2"/>
        <v>0.25439375857721536</v>
      </c>
      <c r="L19" s="23">
        <f t="shared" si="3"/>
        <v>0.37717991011738766</v>
      </c>
      <c r="M19" s="4"/>
      <c r="N19" t="s">
        <v>259</v>
      </c>
      <c r="O19" s="5">
        <v>2.58748362962768</v>
      </c>
      <c r="P19" s="71">
        <v>0.38393445305318918</v>
      </c>
    </row>
    <row r="20" spans="1:16" x14ac:dyDescent="0.25">
      <c r="A20" s="17"/>
      <c r="B20" s="55">
        <v>14</v>
      </c>
      <c r="C20" s="19" t="s">
        <v>262</v>
      </c>
      <c r="D20" s="20">
        <v>16.112535999999999</v>
      </c>
      <c r="E20" s="21">
        <v>19.501076000000001</v>
      </c>
      <c r="F20" s="21">
        <f t="shared" si="0"/>
        <v>6.8397926512185085</v>
      </c>
      <c r="G20" s="21">
        <v>3.7513991712185089</v>
      </c>
      <c r="H20" s="21">
        <v>1.4246264899999999</v>
      </c>
      <c r="I20" s="21">
        <v>1.6637669899999998</v>
      </c>
      <c r="J20" s="22">
        <f t="shared" si="1"/>
        <v>0.192368829864491</v>
      </c>
      <c r="K20" s="22">
        <f t="shared" si="2"/>
        <v>0.26542256751465959</v>
      </c>
      <c r="L20" s="23">
        <f t="shared" si="3"/>
        <v>0.35073924388677363</v>
      </c>
      <c r="M20" s="4"/>
      <c r="N20" t="s">
        <v>264</v>
      </c>
      <c r="O20" s="5">
        <v>2.5129944801119128</v>
      </c>
      <c r="P20" s="71">
        <v>0.38101600348235648</v>
      </c>
    </row>
    <row r="21" spans="1:16" x14ac:dyDescent="0.25">
      <c r="A21" s="17"/>
      <c r="B21" s="55">
        <v>15</v>
      </c>
      <c r="C21" s="19" t="s">
        <v>263</v>
      </c>
      <c r="D21" s="20">
        <v>331.99471099999982</v>
      </c>
      <c r="E21" s="21">
        <v>306.04059899999993</v>
      </c>
      <c r="F21" s="21">
        <f t="shared" si="0"/>
        <v>87.006458527415731</v>
      </c>
      <c r="G21" s="21">
        <v>47.596860477415746</v>
      </c>
      <c r="H21" s="21">
        <v>18.647382480000008</v>
      </c>
      <c r="I21" s="21">
        <v>20.762215569999988</v>
      </c>
      <c r="J21" s="22">
        <f t="shared" si="1"/>
        <v>0.15552466121468989</v>
      </c>
      <c r="K21" s="22">
        <f t="shared" si="2"/>
        <v>0.21645573552617364</v>
      </c>
      <c r="L21" s="23">
        <f t="shared" si="3"/>
        <v>0.2842971122514884</v>
      </c>
      <c r="M21" s="4"/>
      <c r="N21" t="s">
        <v>254</v>
      </c>
      <c r="O21" s="5">
        <v>5.5350284315072003</v>
      </c>
      <c r="P21" s="71">
        <v>0.38083001882241485</v>
      </c>
    </row>
    <row r="22" spans="1:16" x14ac:dyDescent="0.25">
      <c r="A22" s="17"/>
      <c r="B22" s="55">
        <v>16</v>
      </c>
      <c r="C22" s="19" t="s">
        <v>264</v>
      </c>
      <c r="D22" s="20">
        <v>6.0345809999999984</v>
      </c>
      <c r="E22" s="21">
        <v>6.5955089999999981</v>
      </c>
      <c r="F22" s="21">
        <f t="shared" si="0"/>
        <v>2.5129944801119128</v>
      </c>
      <c r="G22" s="21">
        <v>1.6694999501119128</v>
      </c>
      <c r="H22" s="21">
        <v>0.44135988000000009</v>
      </c>
      <c r="I22" s="21">
        <v>0.40213465000000004</v>
      </c>
      <c r="J22" s="22">
        <f t="shared" si="1"/>
        <v>0.25312677916320231</v>
      </c>
      <c r="K22" s="22">
        <f t="shared" si="2"/>
        <v>0.32004502307735666</v>
      </c>
      <c r="L22" s="23">
        <f t="shared" si="3"/>
        <v>0.38101600348235648</v>
      </c>
      <c r="M22" s="4"/>
      <c r="N22" t="s">
        <v>261</v>
      </c>
      <c r="O22" s="5">
        <v>8.7761904654989298</v>
      </c>
      <c r="P22" s="71">
        <v>0.37717991011738766</v>
      </c>
    </row>
    <row r="23" spans="1:16" x14ac:dyDescent="0.25">
      <c r="A23" s="17"/>
      <c r="B23" s="55">
        <v>17</v>
      </c>
      <c r="C23" s="19" t="s">
        <v>265</v>
      </c>
      <c r="D23" s="20">
        <v>1.1312489999999997</v>
      </c>
      <c r="E23" s="21">
        <v>1.8434470000000005</v>
      </c>
      <c r="F23" s="21">
        <f t="shared" si="0"/>
        <v>0.4573167666727026</v>
      </c>
      <c r="G23" s="21">
        <v>0.28173034667270258</v>
      </c>
      <c r="H23" s="21">
        <v>9.7266770000000002E-2</v>
      </c>
      <c r="I23" s="21">
        <v>7.8319650000000005E-2</v>
      </c>
      <c r="J23" s="22">
        <f t="shared" si="1"/>
        <v>0.15282801549092678</v>
      </c>
      <c r="K23" s="22">
        <f t="shared" si="2"/>
        <v>0.20559154490077691</v>
      </c>
      <c r="L23" s="23">
        <f t="shared" si="3"/>
        <v>0.24807698115145294</v>
      </c>
      <c r="M23" s="4"/>
      <c r="N23" t="s">
        <v>252</v>
      </c>
      <c r="O23" s="5">
        <v>7.1505010101932776</v>
      </c>
      <c r="P23" s="71">
        <v>0.36828434886214917</v>
      </c>
    </row>
    <row r="24" spans="1:16" x14ac:dyDescent="0.25">
      <c r="A24" s="17"/>
      <c r="B24" s="55">
        <v>18</v>
      </c>
      <c r="C24" s="19" t="s">
        <v>266</v>
      </c>
      <c r="D24" s="20">
        <v>0.48226200000000002</v>
      </c>
      <c r="E24" s="21">
        <v>1.7446710000000003</v>
      </c>
      <c r="F24" s="21">
        <f t="shared" si="0"/>
        <v>0.46060102629794519</v>
      </c>
      <c r="G24" s="21">
        <v>0.36719643629794518</v>
      </c>
      <c r="H24" s="21">
        <v>3.9298489999999998E-2</v>
      </c>
      <c r="I24" s="21">
        <v>5.4106099999999997E-2</v>
      </c>
      <c r="J24" s="22">
        <f t="shared" si="1"/>
        <v>0.21046743844423682</v>
      </c>
      <c r="K24" s="22">
        <f t="shared" si="2"/>
        <v>0.23299230989564515</v>
      </c>
      <c r="L24" s="23">
        <f t="shared" si="3"/>
        <v>0.26400451792799051</v>
      </c>
      <c r="M24" s="4"/>
      <c r="N24" t="s">
        <v>262</v>
      </c>
      <c r="O24" s="5">
        <v>6.8397926512185085</v>
      </c>
      <c r="P24" s="71">
        <v>0.35073924388677363</v>
      </c>
    </row>
    <row r="25" spans="1:16" x14ac:dyDescent="0.25">
      <c r="A25" s="17"/>
      <c r="B25" s="55">
        <v>19</v>
      </c>
      <c r="C25" s="19" t="s">
        <v>267</v>
      </c>
      <c r="D25" s="20">
        <v>0.7116610000000001</v>
      </c>
      <c r="E25" s="21">
        <v>1.4240409999999999</v>
      </c>
      <c r="F25" s="21">
        <f t="shared" si="0"/>
        <v>0.63116181982515318</v>
      </c>
      <c r="G25" s="21">
        <v>0.31523682982515311</v>
      </c>
      <c r="H25" s="21">
        <v>6.3032900000000017E-2</v>
      </c>
      <c r="I25" s="21">
        <v>0.25289209000000007</v>
      </c>
      <c r="J25" s="22">
        <f t="shared" si="1"/>
        <v>0.22136780459632352</v>
      </c>
      <c r="K25" s="22">
        <f t="shared" si="2"/>
        <v>0.26563120712476196</v>
      </c>
      <c r="L25" s="23">
        <f t="shared" si="3"/>
        <v>0.44321885382875437</v>
      </c>
      <c r="M25" s="4"/>
      <c r="N25" t="s">
        <v>268</v>
      </c>
      <c r="O25" s="5">
        <v>3.6624734956566147</v>
      </c>
      <c r="P25" s="71">
        <v>0.34481846794766657</v>
      </c>
    </row>
    <row r="26" spans="1:16" x14ac:dyDescent="0.25">
      <c r="A26" s="17"/>
      <c r="B26" s="55">
        <v>20</v>
      </c>
      <c r="C26" s="19" t="s">
        <v>268</v>
      </c>
      <c r="D26" s="20">
        <v>6.9957490000000009</v>
      </c>
      <c r="E26" s="21">
        <v>10.621454</v>
      </c>
      <c r="F26" s="21">
        <f t="shared" si="0"/>
        <v>3.6624734956566147</v>
      </c>
      <c r="G26" s="21">
        <v>1.8785858256566144</v>
      </c>
      <c r="H26" s="21">
        <v>0.73077989999999993</v>
      </c>
      <c r="I26" s="21">
        <v>1.0531077700000002</v>
      </c>
      <c r="J26" s="22">
        <f t="shared" si="1"/>
        <v>0.17686710554474128</v>
      </c>
      <c r="K26" s="22">
        <f t="shared" si="2"/>
        <v>0.24566935239343071</v>
      </c>
      <c r="L26" s="23">
        <f t="shared" si="3"/>
        <v>0.34481846794766657</v>
      </c>
      <c r="M26" s="4"/>
      <c r="N26" t="s">
        <v>249</v>
      </c>
      <c r="O26" s="5">
        <v>0.76820755235511229</v>
      </c>
      <c r="P26" s="71">
        <v>0.30729789416012226</v>
      </c>
    </row>
    <row r="27" spans="1:16" x14ac:dyDescent="0.25">
      <c r="A27" s="17"/>
      <c r="B27" s="55">
        <v>21</v>
      </c>
      <c r="C27" s="19" t="s">
        <v>269</v>
      </c>
      <c r="D27" s="20">
        <v>6.4911999999999983</v>
      </c>
      <c r="E27" s="21">
        <v>8.5999420000000057</v>
      </c>
      <c r="F27" s="21">
        <f t="shared" si="0"/>
        <v>3.8082074060918254</v>
      </c>
      <c r="G27" s="21">
        <v>1.6735437660918251</v>
      </c>
      <c r="H27" s="21">
        <v>0.56702779000000003</v>
      </c>
      <c r="I27" s="21">
        <v>1.5676358500000001</v>
      </c>
      <c r="J27" s="22">
        <f t="shared" si="1"/>
        <v>0.19459942475098366</v>
      </c>
      <c r="K27" s="22">
        <f t="shared" si="2"/>
        <v>0.26053333337501855</v>
      </c>
      <c r="L27" s="23">
        <f t="shared" si="3"/>
        <v>0.44281780110747526</v>
      </c>
      <c r="M27" s="4"/>
      <c r="N27" t="s">
        <v>273</v>
      </c>
      <c r="O27" s="5">
        <v>1.4685658276604843</v>
      </c>
      <c r="P27" s="71">
        <v>0.29758775814312011</v>
      </c>
    </row>
    <row r="28" spans="1:16" x14ac:dyDescent="0.25">
      <c r="A28" s="17"/>
      <c r="B28" s="55">
        <v>22</v>
      </c>
      <c r="C28" s="19" t="s">
        <v>270</v>
      </c>
      <c r="D28" s="20">
        <v>5.702055999999998</v>
      </c>
      <c r="E28" s="21">
        <v>8.5833930000000009</v>
      </c>
      <c r="F28" s="21">
        <f t="shared" si="0"/>
        <v>3.3679705173045402</v>
      </c>
      <c r="G28" s="21">
        <v>2.1580896173045403</v>
      </c>
      <c r="H28" s="21">
        <v>0.54212896999999993</v>
      </c>
      <c r="I28" s="21">
        <v>0.66775193000000033</v>
      </c>
      <c r="J28" s="22">
        <f t="shared" si="1"/>
        <v>0.25142616880114194</v>
      </c>
      <c r="K28" s="22">
        <f t="shared" si="2"/>
        <v>0.31458638644467751</v>
      </c>
      <c r="L28" s="23">
        <f t="shared" si="3"/>
        <v>0.39238218700979205</v>
      </c>
      <c r="M28" s="4"/>
      <c r="N28" t="s">
        <v>263</v>
      </c>
      <c r="O28" s="5">
        <v>87.006458527415731</v>
      </c>
      <c r="P28" s="71">
        <v>0.2842971122514884</v>
      </c>
    </row>
    <row r="29" spans="1:16" x14ac:dyDescent="0.25">
      <c r="A29" s="17"/>
      <c r="B29" s="55">
        <v>23</v>
      </c>
      <c r="C29" s="19" t="s">
        <v>271</v>
      </c>
      <c r="D29" s="20">
        <v>5.5397110000000005</v>
      </c>
      <c r="E29" s="21">
        <v>6.1172540000000009</v>
      </c>
      <c r="F29" s="21">
        <f t="shared" si="0"/>
        <v>2.663176384521583</v>
      </c>
      <c r="G29" s="21">
        <v>1.6054563245215832</v>
      </c>
      <c r="H29" s="21">
        <v>0.44315911999999996</v>
      </c>
      <c r="I29" s="21">
        <v>0.61456094000000006</v>
      </c>
      <c r="J29" s="22">
        <f t="shared" si="1"/>
        <v>0.2624472229731809</v>
      </c>
      <c r="K29" s="22">
        <f t="shared" si="2"/>
        <v>0.33489134904674267</v>
      </c>
      <c r="L29" s="23">
        <f t="shared" si="3"/>
        <v>0.43535488055941157</v>
      </c>
      <c r="M29" s="4"/>
      <c r="N29" t="s">
        <v>266</v>
      </c>
      <c r="O29" s="5">
        <v>0.46060102629794519</v>
      </c>
      <c r="P29" s="71">
        <v>0.26400451792799051</v>
      </c>
    </row>
    <row r="30" spans="1:16" x14ac:dyDescent="0.25">
      <c r="A30" s="17"/>
      <c r="B30" s="55">
        <v>24</v>
      </c>
      <c r="C30" s="19" t="s">
        <v>272</v>
      </c>
      <c r="D30" s="20">
        <v>4.4104609999999997</v>
      </c>
      <c r="E30" s="21">
        <v>4.6871019999999994</v>
      </c>
      <c r="F30" s="21">
        <f t="shared" si="0"/>
        <v>1.1786342091525717</v>
      </c>
      <c r="G30" s="21">
        <v>0.70994863915257156</v>
      </c>
      <c r="H30" s="21">
        <v>0.22208804000000001</v>
      </c>
      <c r="I30" s="21">
        <v>0.24659753000000004</v>
      </c>
      <c r="J30" s="22">
        <f t="shared" si="1"/>
        <v>0.15146857037729744</v>
      </c>
      <c r="K30" s="22">
        <f t="shared" si="2"/>
        <v>0.19885137535999253</v>
      </c>
      <c r="L30" s="23">
        <f t="shared" si="3"/>
        <v>0.251463315531126</v>
      </c>
      <c r="M30" s="4"/>
      <c r="N30" t="s">
        <v>272</v>
      </c>
      <c r="O30" s="5">
        <v>1.1786342091525717</v>
      </c>
      <c r="P30" s="71">
        <v>0.251463315531126</v>
      </c>
    </row>
    <row r="31" spans="1:16" x14ac:dyDescent="0.25">
      <c r="A31" s="17"/>
      <c r="B31" s="55">
        <v>25</v>
      </c>
      <c r="C31" s="19" t="s">
        <v>273</v>
      </c>
      <c r="D31" s="20">
        <v>2.6425099999999992</v>
      </c>
      <c r="E31" s="21">
        <v>4.9349000000000025</v>
      </c>
      <c r="F31" s="21">
        <f t="shared" si="0"/>
        <v>1.4685658276604843</v>
      </c>
      <c r="G31" s="21">
        <v>1.0539836076604843</v>
      </c>
      <c r="H31" s="21">
        <v>0.19532922999999999</v>
      </c>
      <c r="I31" s="21">
        <v>0.21925299000000001</v>
      </c>
      <c r="J31" s="22">
        <f t="shared" si="1"/>
        <v>0.21357750058977562</v>
      </c>
      <c r="K31" s="22">
        <f t="shared" si="2"/>
        <v>0.25315869372438826</v>
      </c>
      <c r="L31" s="23">
        <f t="shared" si="3"/>
        <v>0.29758775814312011</v>
      </c>
      <c r="M31" s="4"/>
      <c r="N31" t="s">
        <v>265</v>
      </c>
      <c r="O31" s="5">
        <v>0.4573167666727026</v>
      </c>
      <c r="P31" s="71">
        <v>0.24807698115145294</v>
      </c>
    </row>
    <row r="32" spans="1:16" ht="15.75" thickBot="1" x14ac:dyDescent="0.3">
      <c r="A32" s="24"/>
      <c r="B32" s="56">
        <v>98</v>
      </c>
      <c r="C32" s="26" t="s">
        <v>461</v>
      </c>
      <c r="D32" s="27">
        <v>0</v>
      </c>
      <c r="E32" s="28">
        <v>8.2149999999999999</v>
      </c>
      <c r="F32" s="28">
        <f t="shared" si="0"/>
        <v>4.6520963579531971</v>
      </c>
      <c r="G32" s="28">
        <v>1.409667287953198</v>
      </c>
      <c r="H32" s="28">
        <v>1.5385316299999998</v>
      </c>
      <c r="I32" s="28">
        <v>1.7038974399999998</v>
      </c>
      <c r="J32" s="29">
        <f t="shared" si="1"/>
        <v>0.17159674838139963</v>
      </c>
      <c r="K32" s="29">
        <f t="shared" si="2"/>
        <v>0.35887996566685304</v>
      </c>
      <c r="L32" s="30">
        <f t="shared" si="3"/>
        <v>0.56629292245321938</v>
      </c>
      <c r="M32" s="4"/>
      <c r="N32" t="s">
        <v>260</v>
      </c>
      <c r="O32" s="5">
        <v>5.8518340449814756</v>
      </c>
      <c r="P32" s="71">
        <v>0.10707245995691096</v>
      </c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111</v>
      </c>
      <c r="B1" s="51" t="s">
        <v>72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1734</v>
      </c>
      <c r="N2" s="72" t="s">
        <v>1746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313.662623</v>
      </c>
      <c r="E6" s="14">
        <f ca="1">SUM(E7:OFFSET(E7,50,0))</f>
        <v>319.97415600000005</v>
      </c>
      <c r="F6" s="14">
        <f ca="1">SUM(F7:OFFSET(F7,50,0))</f>
        <v>91.734798568407868</v>
      </c>
      <c r="G6" s="14">
        <f ca="1">SUM(G7:OFFSET(G7,50,0))</f>
        <v>19.61988840840786</v>
      </c>
      <c r="H6" s="14">
        <f ca="1">SUM(H7:OFFSET(H7,50,0))</f>
        <v>20.446542340000001</v>
      </c>
      <c r="I6" s="14">
        <f ca="1">SUM(I7:OFFSET(I7,50,0))</f>
        <v>51.66836782</v>
      </c>
      <c r="J6" s="15">
        <f ca="1">IFERROR(G6/E6,0)</f>
        <v>6.1317103398837801E-2</v>
      </c>
      <c r="K6" s="15">
        <f ca="1">IFERROR(SUM(G6,H6)/E6,0)</f>
        <v>0.12521770898399637</v>
      </c>
      <c r="L6" s="16">
        <f ca="1">IFERROR(SUM(G6,H6,I6)/E6,0)</f>
        <v>0.28669439968272886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</v>
      </c>
      <c r="E7" s="21">
        <v>9.8814250000000001</v>
      </c>
      <c r="F7" s="21">
        <f t="shared" ref="F7:F28" si="0">SUM(G7,H7,I7)</f>
        <v>6.6505188338606667</v>
      </c>
      <c r="G7" s="21">
        <v>1.2823976138606668</v>
      </c>
      <c r="H7" s="21">
        <v>4.2793098299999999</v>
      </c>
      <c r="I7" s="21">
        <v>1.0888113899999998</v>
      </c>
      <c r="J7" s="22">
        <f t="shared" ref="J7:J28" si="1">IFERROR(G7/E7,0)</f>
        <v>0.1297786112691911</v>
      </c>
      <c r="K7" s="22">
        <f t="shared" ref="K7:K28" si="2">IFERROR(SUM(G7,H7)/E7,0)</f>
        <v>0.56284467512131764</v>
      </c>
      <c r="L7" s="23">
        <f t="shared" ref="L7:L28" si="3">IFERROR(SUM(G7,H7,I7)/E7,0)</f>
        <v>0.6730323646499029</v>
      </c>
      <c r="M7" s="4"/>
      <c r="N7" t="s">
        <v>273</v>
      </c>
      <c r="O7" s="5">
        <v>1.1330585800000001</v>
      </c>
      <c r="P7" s="71">
        <v>0.9999996293220389</v>
      </c>
    </row>
    <row r="8" spans="1:16" x14ac:dyDescent="0.25">
      <c r="A8" s="17"/>
      <c r="B8" s="55">
        <v>2</v>
      </c>
      <c r="C8" s="19" t="s">
        <v>250</v>
      </c>
      <c r="D8" s="20">
        <v>0</v>
      </c>
      <c r="E8" s="21">
        <v>2.2812200000000002</v>
      </c>
      <c r="F8" s="21">
        <f t="shared" si="0"/>
        <v>1.1010138998497354</v>
      </c>
      <c r="G8" s="21">
        <v>2.5149969849735498E-2</v>
      </c>
      <c r="H8" s="21">
        <v>3.0082330000000001E-2</v>
      </c>
      <c r="I8" s="21">
        <v>1.0457816</v>
      </c>
      <c r="J8" s="22">
        <f t="shared" si="1"/>
        <v>1.1024789301222809E-2</v>
      </c>
      <c r="K8" s="22">
        <f t="shared" si="2"/>
        <v>2.42117375131445E-2</v>
      </c>
      <c r="L8" s="23">
        <f t="shared" si="3"/>
        <v>0.48264257715158349</v>
      </c>
      <c r="M8" s="4"/>
      <c r="N8" t="s">
        <v>258</v>
      </c>
      <c r="O8" s="5">
        <v>6.5245632971014142</v>
      </c>
      <c r="P8" s="71">
        <v>0.90818495712612601</v>
      </c>
    </row>
    <row r="9" spans="1:16" x14ac:dyDescent="0.25">
      <c r="A9" s="17"/>
      <c r="B9" s="55">
        <v>3</v>
      </c>
      <c r="C9" s="19" t="s">
        <v>251</v>
      </c>
      <c r="D9" s="20">
        <v>17.818000000000001</v>
      </c>
      <c r="E9" s="21">
        <v>22.664183000000001</v>
      </c>
      <c r="F9" s="21">
        <f t="shared" si="0"/>
        <v>1.4178329945194721E-2</v>
      </c>
      <c r="G9" s="21">
        <v>8.3205299451947212E-3</v>
      </c>
      <c r="H9" s="21">
        <v>0</v>
      </c>
      <c r="I9" s="21">
        <v>5.8577999999999998E-3</v>
      </c>
      <c r="J9" s="22">
        <f t="shared" si="1"/>
        <v>3.6712243036489427E-4</v>
      </c>
      <c r="K9" s="22">
        <f t="shared" si="2"/>
        <v>3.6712243036489427E-4</v>
      </c>
      <c r="L9" s="23">
        <f t="shared" si="3"/>
        <v>6.2558310375426817E-4</v>
      </c>
      <c r="M9" s="4"/>
      <c r="N9" t="s">
        <v>260</v>
      </c>
      <c r="O9" s="5">
        <v>4.7629518917278943</v>
      </c>
      <c r="P9" s="71">
        <v>0.77541186812621199</v>
      </c>
    </row>
    <row r="10" spans="1:16" x14ac:dyDescent="0.25">
      <c r="A10" s="17"/>
      <c r="B10" s="55">
        <v>4</v>
      </c>
      <c r="C10" s="19" t="s">
        <v>252</v>
      </c>
      <c r="D10" s="20">
        <v>0</v>
      </c>
      <c r="E10" s="21">
        <v>5.1392180000000005</v>
      </c>
      <c r="F10" s="21">
        <f t="shared" si="0"/>
        <v>2.5945780899999997</v>
      </c>
      <c r="G10" s="21">
        <v>0</v>
      </c>
      <c r="H10" s="21">
        <v>0.22312346999999999</v>
      </c>
      <c r="I10" s="21">
        <v>2.3714546199999997</v>
      </c>
      <c r="J10" s="22">
        <f t="shared" si="1"/>
        <v>0</v>
      </c>
      <c r="K10" s="22">
        <f t="shared" si="2"/>
        <v>4.3415840697942756E-2</v>
      </c>
      <c r="L10" s="23">
        <f t="shared" si="3"/>
        <v>0.50485853878936437</v>
      </c>
      <c r="M10" s="4"/>
      <c r="N10" t="s">
        <v>269</v>
      </c>
      <c r="O10" s="5">
        <v>23.390951149999999</v>
      </c>
      <c r="P10" s="71">
        <v>0.74411054093586781</v>
      </c>
    </row>
    <row r="11" spans="1:16" x14ac:dyDescent="0.25">
      <c r="A11" s="17"/>
      <c r="B11" s="55">
        <v>5</v>
      </c>
      <c r="C11" s="19" t="s">
        <v>253</v>
      </c>
      <c r="D11" s="20">
        <v>52.555500000000002</v>
      </c>
      <c r="E11" s="21">
        <v>39.765659999999997</v>
      </c>
      <c r="F11" s="21">
        <f t="shared" si="0"/>
        <v>3.8661252750362314</v>
      </c>
      <c r="G11" s="21">
        <v>0.86469791503623128</v>
      </c>
      <c r="H11" s="21">
        <v>1.9878580099999998</v>
      </c>
      <c r="I11" s="21">
        <v>1.01356935</v>
      </c>
      <c r="J11" s="22">
        <f t="shared" si="1"/>
        <v>2.1744840021169807E-2</v>
      </c>
      <c r="K11" s="22">
        <f t="shared" si="2"/>
        <v>7.1734152659260059E-2</v>
      </c>
      <c r="L11" s="23">
        <f t="shared" si="3"/>
        <v>9.7222711129055367E-2</v>
      </c>
      <c r="M11" s="4"/>
      <c r="N11" t="s">
        <v>249</v>
      </c>
      <c r="O11" s="5">
        <v>6.6505188338606667</v>
      </c>
      <c r="P11" s="71">
        <v>0.6730323646499029</v>
      </c>
    </row>
    <row r="12" spans="1:16" x14ac:dyDescent="0.25">
      <c r="A12" s="17"/>
      <c r="B12" s="55">
        <v>6</v>
      </c>
      <c r="C12" s="19" t="s">
        <v>254</v>
      </c>
      <c r="D12" s="20">
        <v>0</v>
      </c>
      <c r="E12" s="21">
        <v>6.8258549999999998</v>
      </c>
      <c r="F12" s="21">
        <f t="shared" si="0"/>
        <v>4.2032001500555349</v>
      </c>
      <c r="G12" s="21">
        <v>8.4573300555348396E-3</v>
      </c>
      <c r="H12" s="21">
        <v>1.05377991</v>
      </c>
      <c r="I12" s="21">
        <v>3.1409629100000003</v>
      </c>
      <c r="J12" s="22">
        <f t="shared" si="1"/>
        <v>1.2390140217650154E-3</v>
      </c>
      <c r="K12" s="22">
        <f t="shared" si="2"/>
        <v>0.15561966084183373</v>
      </c>
      <c r="L12" s="23">
        <f t="shared" si="3"/>
        <v>0.61577636062523089</v>
      </c>
      <c r="M12" s="4"/>
      <c r="N12" t="s">
        <v>254</v>
      </c>
      <c r="O12" s="5">
        <v>4.2032001500555349</v>
      </c>
      <c r="P12" s="71">
        <v>0.61577636062523089</v>
      </c>
    </row>
    <row r="13" spans="1:16" x14ac:dyDescent="0.25">
      <c r="A13" s="17"/>
      <c r="B13" s="55">
        <v>8</v>
      </c>
      <c r="C13" s="19" t="s">
        <v>256</v>
      </c>
      <c r="D13" s="20">
        <v>0</v>
      </c>
      <c r="E13" s="21">
        <v>32.154457999999998</v>
      </c>
      <c r="F13" s="21">
        <f t="shared" si="0"/>
        <v>15.956341085424807</v>
      </c>
      <c r="G13" s="21">
        <v>1.8716869354248047</v>
      </c>
      <c r="H13" s="21">
        <v>2.4186866</v>
      </c>
      <c r="I13" s="21">
        <v>11.665967550000001</v>
      </c>
      <c r="J13" s="22">
        <f t="shared" si="1"/>
        <v>5.8209251588840487E-2</v>
      </c>
      <c r="K13" s="22">
        <f t="shared" si="2"/>
        <v>0.13343013075900098</v>
      </c>
      <c r="L13" s="23">
        <f t="shared" si="3"/>
        <v>0.49624039955594362</v>
      </c>
      <c r="M13" s="4"/>
      <c r="N13" t="s">
        <v>252</v>
      </c>
      <c r="O13" s="5">
        <v>2.5945780899999997</v>
      </c>
      <c r="P13" s="71">
        <v>0.50485853878936437</v>
      </c>
    </row>
    <row r="14" spans="1:16" x14ac:dyDescent="0.25">
      <c r="A14" s="17"/>
      <c r="B14" s="55">
        <v>9</v>
      </c>
      <c r="C14" s="19" t="s">
        <v>257</v>
      </c>
      <c r="D14" s="20">
        <v>22.855499999999999</v>
      </c>
      <c r="E14" s="21">
        <v>24.935301999999997</v>
      </c>
      <c r="F14" s="21">
        <f t="shared" si="0"/>
        <v>1.1702074914372225</v>
      </c>
      <c r="G14" s="21">
        <v>0.18083026143722236</v>
      </c>
      <c r="H14" s="21">
        <v>0.98937723</v>
      </c>
      <c r="I14" s="21">
        <v>0</v>
      </c>
      <c r="J14" s="22">
        <f t="shared" si="1"/>
        <v>7.2519779963853013E-3</v>
      </c>
      <c r="K14" s="22">
        <f t="shared" si="2"/>
        <v>4.6929750096358275E-2</v>
      </c>
      <c r="L14" s="23">
        <f t="shared" si="3"/>
        <v>4.6929750096358275E-2</v>
      </c>
      <c r="M14" s="4"/>
      <c r="N14" t="s">
        <v>256</v>
      </c>
      <c r="O14" s="5">
        <v>15.956341085424807</v>
      </c>
      <c r="P14" s="71">
        <v>0.49624039955594362</v>
      </c>
    </row>
    <row r="15" spans="1:16" x14ac:dyDescent="0.25">
      <c r="A15" s="17"/>
      <c r="B15" s="55">
        <v>10</v>
      </c>
      <c r="C15" s="19" t="s">
        <v>258</v>
      </c>
      <c r="D15" s="20">
        <v>54.890999999999998</v>
      </c>
      <c r="E15" s="21">
        <v>7.1841789999999994</v>
      </c>
      <c r="F15" s="21">
        <f t="shared" si="0"/>
        <v>6.5245632971014142</v>
      </c>
      <c r="G15" s="21">
        <v>4.3145884471014142</v>
      </c>
      <c r="H15" s="21">
        <v>2.20997485</v>
      </c>
      <c r="I15" s="21">
        <v>0</v>
      </c>
      <c r="J15" s="22">
        <f t="shared" si="1"/>
        <v>0.600568060331099</v>
      </c>
      <c r="K15" s="22">
        <f t="shared" si="2"/>
        <v>0.90818495712612601</v>
      </c>
      <c r="L15" s="23">
        <f t="shared" si="3"/>
        <v>0.90818495712612601</v>
      </c>
      <c r="M15" s="4"/>
      <c r="N15" t="s">
        <v>250</v>
      </c>
      <c r="O15" s="5">
        <v>1.1010138998497354</v>
      </c>
      <c r="P15" s="71">
        <v>0.48264257715158349</v>
      </c>
    </row>
    <row r="16" spans="1:16" x14ac:dyDescent="0.25">
      <c r="A16" s="17"/>
      <c r="B16" s="55">
        <v>11</v>
      </c>
      <c r="C16" s="19" t="s">
        <v>259</v>
      </c>
      <c r="D16" s="20">
        <v>0</v>
      </c>
      <c r="E16" s="21">
        <v>0.76738899999999999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270</v>
      </c>
      <c r="O16" s="5">
        <v>1.7054606676101685</v>
      </c>
      <c r="P16" s="71">
        <v>0.34120957785873268</v>
      </c>
    </row>
    <row r="17" spans="1:16" x14ac:dyDescent="0.25">
      <c r="A17" s="17"/>
      <c r="B17" s="55">
        <v>12</v>
      </c>
      <c r="C17" s="19" t="s">
        <v>260</v>
      </c>
      <c r="D17" s="20">
        <v>7.4249999999999998</v>
      </c>
      <c r="E17" s="21">
        <v>6.1424799999999999</v>
      </c>
      <c r="F17" s="21">
        <f t="shared" si="0"/>
        <v>4.7629518917278943</v>
      </c>
      <c r="G17" s="21">
        <v>1.8854932517278939</v>
      </c>
      <c r="H17" s="21">
        <v>0</v>
      </c>
      <c r="I17" s="21">
        <v>2.87745864</v>
      </c>
      <c r="J17" s="22">
        <f t="shared" si="1"/>
        <v>0.30695960780139192</v>
      </c>
      <c r="K17" s="22">
        <f t="shared" si="2"/>
        <v>0.30695960780139192</v>
      </c>
      <c r="L17" s="23">
        <f t="shared" si="3"/>
        <v>0.77541186812621199</v>
      </c>
      <c r="M17" s="4"/>
      <c r="N17" t="s">
        <v>268</v>
      </c>
      <c r="O17" s="5">
        <v>1.0431505400000001</v>
      </c>
      <c r="P17" s="71">
        <v>0.21295014235795898</v>
      </c>
    </row>
    <row r="18" spans="1:16" x14ac:dyDescent="0.25">
      <c r="A18" s="17"/>
      <c r="B18" s="55">
        <v>13</v>
      </c>
      <c r="C18" s="19" t="s">
        <v>261</v>
      </c>
      <c r="D18" s="20">
        <v>0</v>
      </c>
      <c r="E18" s="21">
        <v>3.0373869999999998</v>
      </c>
      <c r="F18" s="21">
        <f t="shared" si="0"/>
        <v>0</v>
      </c>
      <c r="G18" s="21">
        <v>0</v>
      </c>
      <c r="H18" s="21">
        <v>0</v>
      </c>
      <c r="I18" s="21">
        <v>0</v>
      </c>
      <c r="J18" s="22">
        <f t="shared" si="1"/>
        <v>0</v>
      </c>
      <c r="K18" s="22">
        <f t="shared" si="2"/>
        <v>0</v>
      </c>
      <c r="L18" s="23">
        <f t="shared" si="3"/>
        <v>0</v>
      </c>
      <c r="M18" s="4"/>
      <c r="N18" t="s">
        <v>264</v>
      </c>
      <c r="O18" s="5">
        <v>2.1849502002396051</v>
      </c>
      <c r="P18" s="71">
        <v>0.21196049007542522</v>
      </c>
    </row>
    <row r="19" spans="1:16" x14ac:dyDescent="0.25">
      <c r="A19" s="17"/>
      <c r="B19" s="55">
        <v>14</v>
      </c>
      <c r="C19" s="19" t="s">
        <v>262</v>
      </c>
      <c r="D19" s="20">
        <v>0</v>
      </c>
      <c r="E19" s="21">
        <v>0.81179500000000004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  <c r="N19" t="s">
        <v>263</v>
      </c>
      <c r="O19" s="5">
        <v>15.433549086119388</v>
      </c>
      <c r="P19" s="71">
        <v>0.14851378466066625</v>
      </c>
    </row>
    <row r="20" spans="1:16" x14ac:dyDescent="0.25">
      <c r="A20" s="17"/>
      <c r="B20" s="55">
        <v>15</v>
      </c>
      <c r="C20" s="19" t="s">
        <v>263</v>
      </c>
      <c r="D20" s="20">
        <v>153.66262300000002</v>
      </c>
      <c r="E20" s="21">
        <v>103.91997699999999</v>
      </c>
      <c r="F20" s="21">
        <f t="shared" si="0"/>
        <v>15.433549086119388</v>
      </c>
      <c r="G20" s="21">
        <v>7.4518056361193885</v>
      </c>
      <c r="H20" s="21">
        <v>3.9270944699999992</v>
      </c>
      <c r="I20" s="21">
        <v>4.0546489800000005</v>
      </c>
      <c r="J20" s="22">
        <f t="shared" si="1"/>
        <v>7.1707152476750344E-2</v>
      </c>
      <c r="K20" s="22">
        <f t="shared" si="2"/>
        <v>0.10949675350793611</v>
      </c>
      <c r="L20" s="23">
        <f t="shared" si="3"/>
        <v>0.14851378466066625</v>
      </c>
      <c r="M20" s="4"/>
      <c r="N20" t="s">
        <v>253</v>
      </c>
      <c r="O20" s="5">
        <v>3.8661252750362314</v>
      </c>
      <c r="P20" s="71">
        <v>9.7222711129055367E-2</v>
      </c>
    </row>
    <row r="21" spans="1:16" x14ac:dyDescent="0.25">
      <c r="A21" s="17"/>
      <c r="B21" s="55">
        <v>16</v>
      </c>
      <c r="C21" s="19" t="s">
        <v>264</v>
      </c>
      <c r="D21" s="20">
        <v>0</v>
      </c>
      <c r="E21" s="21">
        <v>10.30829</v>
      </c>
      <c r="F21" s="21">
        <f t="shared" si="0"/>
        <v>2.1849502002396051</v>
      </c>
      <c r="G21" s="21">
        <v>2.0999850239604712E-2</v>
      </c>
      <c r="H21" s="21">
        <v>2.1639503500000004</v>
      </c>
      <c r="I21" s="21">
        <v>0</v>
      </c>
      <c r="J21" s="22">
        <f t="shared" si="1"/>
        <v>2.0371807777628211E-3</v>
      </c>
      <c r="K21" s="22">
        <f t="shared" si="2"/>
        <v>0.21196049007542522</v>
      </c>
      <c r="L21" s="23">
        <f t="shared" si="3"/>
        <v>0.21196049007542522</v>
      </c>
      <c r="M21" s="4"/>
      <c r="N21" t="s">
        <v>257</v>
      </c>
      <c r="O21" s="5">
        <v>1.1702074914372225</v>
      </c>
      <c r="P21" s="71">
        <v>4.6929750096358275E-2</v>
      </c>
    </row>
    <row r="22" spans="1:16" x14ac:dyDescent="0.25">
      <c r="A22" s="17"/>
      <c r="B22" s="55">
        <v>18</v>
      </c>
      <c r="C22" s="19" t="s">
        <v>266</v>
      </c>
      <c r="D22" s="20">
        <v>0</v>
      </c>
      <c r="E22" s="21">
        <v>0.84325499999999998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  <c r="N22" t="s">
        <v>251</v>
      </c>
      <c r="O22" s="5">
        <v>1.4178329945194721E-2</v>
      </c>
      <c r="P22" s="71">
        <v>6.2558310375426817E-4</v>
      </c>
    </row>
    <row r="23" spans="1:16" x14ac:dyDescent="0.25">
      <c r="A23" s="17"/>
      <c r="B23" s="55">
        <v>19</v>
      </c>
      <c r="C23" s="19" t="s">
        <v>267</v>
      </c>
      <c r="D23" s="20">
        <v>4.4550000000000001</v>
      </c>
      <c r="E23" s="21">
        <v>0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259</v>
      </c>
      <c r="O23" s="5">
        <v>0</v>
      </c>
      <c r="P23" s="71">
        <v>0</v>
      </c>
    </row>
    <row r="24" spans="1:16" x14ac:dyDescent="0.25">
      <c r="A24" s="17"/>
      <c r="B24" s="55">
        <v>20</v>
      </c>
      <c r="C24" s="19" t="s">
        <v>268</v>
      </c>
      <c r="D24" s="20">
        <v>0</v>
      </c>
      <c r="E24" s="21">
        <v>4.8985669999999999</v>
      </c>
      <c r="F24" s="21">
        <f t="shared" si="0"/>
        <v>1.0431505400000001</v>
      </c>
      <c r="G24" s="21">
        <v>0</v>
      </c>
      <c r="H24" s="21">
        <v>0</v>
      </c>
      <c r="I24" s="21">
        <v>1.0431505400000001</v>
      </c>
      <c r="J24" s="22">
        <f t="shared" si="1"/>
        <v>0</v>
      </c>
      <c r="K24" s="22">
        <f t="shared" si="2"/>
        <v>0</v>
      </c>
      <c r="L24" s="23">
        <f t="shared" si="3"/>
        <v>0.21295014235795898</v>
      </c>
      <c r="M24" s="4"/>
      <c r="N24" t="s">
        <v>261</v>
      </c>
      <c r="O24" s="5">
        <v>0</v>
      </c>
      <c r="P24" s="71">
        <v>0</v>
      </c>
    </row>
    <row r="25" spans="1:16" x14ac:dyDescent="0.25">
      <c r="A25" s="17"/>
      <c r="B25" s="55">
        <v>21</v>
      </c>
      <c r="C25" s="19" t="s">
        <v>269</v>
      </c>
      <c r="D25" s="20">
        <v>0</v>
      </c>
      <c r="E25" s="21">
        <v>31.43478</v>
      </c>
      <c r="F25" s="21">
        <f t="shared" si="0"/>
        <v>23.390951149999999</v>
      </c>
      <c r="G25" s="21">
        <v>0</v>
      </c>
      <c r="H25" s="21">
        <v>3.024671E-2</v>
      </c>
      <c r="I25" s="21">
        <v>23.360704439999999</v>
      </c>
      <c r="J25" s="22">
        <f t="shared" si="1"/>
        <v>0</v>
      </c>
      <c r="K25" s="22">
        <f t="shared" si="2"/>
        <v>9.622052389105316E-4</v>
      </c>
      <c r="L25" s="23">
        <f t="shared" si="3"/>
        <v>0.74411054093586781</v>
      </c>
      <c r="M25" s="4"/>
      <c r="N25" t="s">
        <v>262</v>
      </c>
      <c r="O25" s="5">
        <v>0</v>
      </c>
      <c r="P25" s="71">
        <v>0</v>
      </c>
    </row>
    <row r="26" spans="1:16" x14ac:dyDescent="0.25">
      <c r="A26" s="17"/>
      <c r="B26" s="55">
        <v>22</v>
      </c>
      <c r="C26" s="19" t="s">
        <v>270</v>
      </c>
      <c r="D26" s="20">
        <v>0</v>
      </c>
      <c r="E26" s="21">
        <v>4.9982790000000001</v>
      </c>
      <c r="F26" s="21">
        <f t="shared" si="0"/>
        <v>1.7054606676101685</v>
      </c>
      <c r="G26" s="21">
        <v>1.7054606676101685</v>
      </c>
      <c r="H26" s="21">
        <v>0</v>
      </c>
      <c r="I26" s="21">
        <v>0</v>
      </c>
      <c r="J26" s="22">
        <f t="shared" si="1"/>
        <v>0.34120957785873268</v>
      </c>
      <c r="K26" s="22">
        <f t="shared" si="2"/>
        <v>0.34120957785873268</v>
      </c>
      <c r="L26" s="23">
        <f t="shared" si="3"/>
        <v>0.34120957785873268</v>
      </c>
      <c r="M26" s="4"/>
      <c r="N26" t="s">
        <v>266</v>
      </c>
      <c r="O26" s="5">
        <v>0</v>
      </c>
      <c r="P26" s="71">
        <v>0</v>
      </c>
    </row>
    <row r="27" spans="1:16" x14ac:dyDescent="0.25">
      <c r="A27" s="17"/>
      <c r="B27" s="55">
        <v>23</v>
      </c>
      <c r="C27" s="19" t="s">
        <v>271</v>
      </c>
      <c r="D27" s="20">
        <v>0</v>
      </c>
      <c r="E27" s="21">
        <v>0.84739799999999998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  <c r="N27" t="s">
        <v>267</v>
      </c>
      <c r="O27" s="5">
        <v>0</v>
      </c>
      <c r="P27" s="71">
        <v>0</v>
      </c>
    </row>
    <row r="28" spans="1:16" ht="15.75" thickBot="1" x14ac:dyDescent="0.3">
      <c r="A28" s="24"/>
      <c r="B28" s="56">
        <v>25</v>
      </c>
      <c r="C28" s="26" t="s">
        <v>273</v>
      </c>
      <c r="D28" s="27">
        <v>0</v>
      </c>
      <c r="E28" s="28">
        <v>1.133059</v>
      </c>
      <c r="F28" s="28">
        <f t="shared" si="0"/>
        <v>1.1330585800000001</v>
      </c>
      <c r="G28" s="28">
        <v>0</v>
      </c>
      <c r="H28" s="28">
        <v>1.1330585800000001</v>
      </c>
      <c r="I28" s="28">
        <v>0</v>
      </c>
      <c r="J28" s="29">
        <f t="shared" si="1"/>
        <v>0</v>
      </c>
      <c r="K28" s="29">
        <f t="shared" si="2"/>
        <v>0.9999996293220389</v>
      </c>
      <c r="L28" s="30">
        <f t="shared" si="3"/>
        <v>0.9999996293220389</v>
      </c>
      <c r="M28" s="4"/>
      <c r="N28" t="s">
        <v>271</v>
      </c>
      <c r="O28" s="5">
        <v>0</v>
      </c>
      <c r="P28" s="71">
        <v>0</v>
      </c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5703125" customWidth="1"/>
    <col min="6" max="6" width="13.5703125" customWidth="1"/>
    <col min="7" max="9" width="0" hidden="1" customWidth="1"/>
  </cols>
  <sheetData>
    <row r="1" spans="1:13" ht="15.75" x14ac:dyDescent="0.25">
      <c r="A1" s="50">
        <v>111</v>
      </c>
      <c r="B1" s="49" t="s">
        <v>72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1735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313.662623</v>
      </c>
      <c r="E6" s="14">
        <v>319.97415600000005</v>
      </c>
      <c r="F6" s="14">
        <v>91.734798568407868</v>
      </c>
      <c r="G6" s="14">
        <v>19.61988840840786</v>
      </c>
      <c r="H6" s="14">
        <v>20.446542340000001</v>
      </c>
      <c r="I6" s="14">
        <v>51.66836782</v>
      </c>
      <c r="J6" s="15">
        <v>6.1317103398837801E-2</v>
      </c>
      <c r="K6" s="15">
        <v>0.12521770898399637</v>
      </c>
      <c r="L6" s="16">
        <v>0.28669439968272886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209.70550800000004</v>
      </c>
      <c r="E7" s="38">
        <f ca="1">SUM(E8:OFFSET(E6,MATCH("PROYECTOS",$A$8:$A$50,0),0))</f>
        <v>283.50239399999998</v>
      </c>
      <c r="F7" s="38">
        <f ca="1">SUM(F8:OFFSET(F6,MATCH("PROYECTOS",$A$8:$A$50,0),0))</f>
        <v>89.818573575525406</v>
      </c>
      <c r="G7" s="38">
        <f ca="1">SUM(G8:OFFSET(G6,MATCH("PROYECTOS",$A$8:$A$50,0),0))</f>
        <v>19.047137975525402</v>
      </c>
      <c r="H7" s="38">
        <f ca="1">SUM(H8:OFFSET(H6,MATCH("PROYECTOS",$A$8:$A$50,0),0))</f>
        <v>19.2672767</v>
      </c>
      <c r="I7" s="38">
        <f ca="1">SUM(I8:OFFSET(I6,MATCH("PROYECTOS",$A$8:$A$50,0),0))</f>
        <v>51.5041589</v>
      </c>
      <c r="J7" s="39">
        <f ca="1">IFERROR(G7/E7,0)</f>
        <v>6.7185104530459103E-2</v>
      </c>
      <c r="K7" s="39">
        <f ca="1">IFERROR(SUM(G7,H7)/E7,0)</f>
        <v>0.13514670594113362</v>
      </c>
      <c r="L7" s="40">
        <f ca="1">IFERROR(SUM(G7,H7,I7)/E7,0)</f>
        <v>0.31681768999638643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7.4783790000000003</v>
      </c>
      <c r="E8" s="21">
        <v>214.25308699999997</v>
      </c>
      <c r="F8" s="21">
        <f t="shared" ref="F8:F10" si="0">SUM(G8,H8,I8)</f>
        <v>79.262507163294089</v>
      </c>
      <c r="G8" s="21">
        <v>14.026100533294084</v>
      </c>
      <c r="H8" s="21">
        <v>16.348659789999999</v>
      </c>
      <c r="I8" s="21">
        <v>48.887746840000005</v>
      </c>
      <c r="J8" s="22">
        <f t="shared" ref="J8:J11" si="1">IFERROR(G8/E8,0)</f>
        <v>6.5465103582353926E-2</v>
      </c>
      <c r="K8" s="22">
        <f t="shared" ref="K8:K11" si="2">IFERROR(SUM(G8,H8)/E8,0)</f>
        <v>0.14177046757461231</v>
      </c>
      <c r="L8" s="23">
        <f t="shared" ref="L8:L11" si="3">IFERROR(SUM(G8,H8,I8)/E8,0)</f>
        <v>0.36994802862884352</v>
      </c>
      <c r="M8" s="4"/>
    </row>
    <row r="9" spans="1:13" ht="25.5" x14ac:dyDescent="0.25">
      <c r="A9" s="17"/>
      <c r="B9" s="19">
        <v>3000588</v>
      </c>
      <c r="C9" s="19" t="s">
        <v>1737</v>
      </c>
      <c r="D9" s="20">
        <v>28.700154999999992</v>
      </c>
      <c r="E9" s="21">
        <v>34.405403</v>
      </c>
      <c r="F9" s="21">
        <f t="shared" si="0"/>
        <v>7.4664543346360279</v>
      </c>
      <c r="G9" s="21">
        <v>3.9937495946360286</v>
      </c>
      <c r="H9" s="21">
        <v>1.8061542699999997</v>
      </c>
      <c r="I9" s="21">
        <v>1.66655047</v>
      </c>
      <c r="J9" s="22">
        <f t="shared" si="1"/>
        <v>0.11607914008843404</v>
      </c>
      <c r="K9" s="22">
        <f t="shared" si="2"/>
        <v>0.16857537941456543</v>
      </c>
      <c r="L9" s="23">
        <f t="shared" si="3"/>
        <v>0.21701400604538851</v>
      </c>
      <c r="M9" s="4"/>
    </row>
    <row r="10" spans="1:13" ht="25.5" x14ac:dyDescent="0.25">
      <c r="A10" s="17"/>
      <c r="B10" s="19">
        <v>3000674</v>
      </c>
      <c r="C10" s="19" t="s">
        <v>1738</v>
      </c>
      <c r="D10" s="20">
        <v>173.52697400000005</v>
      </c>
      <c r="E10" s="21">
        <v>34.843904000000002</v>
      </c>
      <c r="F10" s="21">
        <f t="shared" si="0"/>
        <v>3.0896120775952891</v>
      </c>
      <c r="G10" s="21">
        <v>1.0272878475952893</v>
      </c>
      <c r="H10" s="21">
        <v>1.1124626399999999</v>
      </c>
      <c r="I10" s="21">
        <v>0.94986159000000003</v>
      </c>
      <c r="J10" s="22">
        <f t="shared" si="1"/>
        <v>2.9482570253760582E-2</v>
      </c>
      <c r="K10" s="22">
        <f t="shared" si="2"/>
        <v>6.1409608050673345E-2</v>
      </c>
      <c r="L10" s="23">
        <f t="shared" si="3"/>
        <v>8.8670089252779735E-2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103.95711499999996</v>
      </c>
      <c r="E11" s="45">
        <f t="shared" ref="E11:I11" ca="1" si="4">OFFSET(E11,-MATCH("PROYECTOS",$A$8:$A$50,0)-1,0)-(OFFSET(E11,-MATCH("PROYECTOS",$A$8:$A$50,0),0))</f>
        <v>36.471762000000069</v>
      </c>
      <c r="F11" s="45">
        <f t="shared" ca="1" si="4"/>
        <v>1.9162249928824622</v>
      </c>
      <c r="G11" s="45">
        <f t="shared" ca="1" si="4"/>
        <v>0.57275043288245797</v>
      </c>
      <c r="H11" s="45">
        <f t="shared" ca="1" si="4"/>
        <v>1.1792656400000006</v>
      </c>
      <c r="I11" s="45">
        <f t="shared" ca="1" si="4"/>
        <v>0.16420892000000009</v>
      </c>
      <c r="J11" s="46">
        <f t="shared" ca="1" si="1"/>
        <v>1.5703941939587587E-2</v>
      </c>
      <c r="K11" s="46">
        <f t="shared" ca="1" si="2"/>
        <v>4.8037604349426694E-2</v>
      </c>
      <c r="L11" s="47">
        <f t="shared" ca="1" si="3"/>
        <v>5.2539962091287362E-2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1747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ht="25.5" x14ac:dyDescent="0.25">
      <c r="A17" s="17"/>
      <c r="B17" s="19">
        <v>3000588</v>
      </c>
      <c r="C17" s="19" t="s">
        <v>1737</v>
      </c>
      <c r="D17" s="23">
        <v>0.21701400604538851</v>
      </c>
    </row>
    <row r="18" spans="1:4" ht="26.25" thickBot="1" x14ac:dyDescent="0.3">
      <c r="A18" s="24"/>
      <c r="B18" s="26">
        <v>3000674</v>
      </c>
      <c r="C18" s="26" t="s">
        <v>1738</v>
      </c>
      <c r="D18" s="30">
        <v>8.8670089252779735E-2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H6" sqref="H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111</v>
      </c>
      <c r="B1" s="49" t="s">
        <v>72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1736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313.662623</v>
      </c>
      <c r="I6" s="14">
        <v>319.97415600000005</v>
      </c>
      <c r="J6" s="14">
        <v>91.734798568407868</v>
      </c>
      <c r="K6" s="14">
        <v>19.61988840840786</v>
      </c>
      <c r="L6" s="14">
        <v>20.446542340000001</v>
      </c>
      <c r="M6" s="14">
        <v>51.66836782</v>
      </c>
      <c r="N6" s="15">
        <v>6.1317103398837801E-2</v>
      </c>
      <c r="O6" s="15">
        <v>0.12521770898399637</v>
      </c>
      <c r="P6" s="16">
        <v>0.28669439968272886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209.70550800000001</v>
      </c>
      <c r="I7" s="37">
        <f ca="1">SUM(I8:OFFSET(I6,MATCH("PROYECTOS",$A$8:$A$18,0),0))</f>
        <v>283.50239399999992</v>
      </c>
      <c r="J7" s="37">
        <f ca="1">SUM(J8:OFFSET(J6,MATCH("PROYECTOS",$A$8:$A$18,0),0))</f>
        <v>89.818573575525406</v>
      </c>
      <c r="K7" s="38">
        <f ca="1">SUM(K8:OFFSET(K6,MATCH("PROYECTOS",$A$8:$A$18,0),0))</f>
        <v>19.047137975525402</v>
      </c>
      <c r="L7" s="38">
        <f ca="1">SUM(L8:OFFSET(L6,MATCH("PROYECTOS",$A$8:$A$18,0),0))</f>
        <v>19.2672767</v>
      </c>
      <c r="M7" s="38">
        <f ca="1">SUM(M8:OFFSET(M6,MATCH("PROYECTOS",$A$8:$A$18,0),0))</f>
        <v>51.504158900000007</v>
      </c>
      <c r="N7" s="39">
        <f ca="1">IFERROR(K7/I7,0)</f>
        <v>6.7185104530459117E-2</v>
      </c>
      <c r="O7" s="39">
        <f ca="1">IFERROR(SUM(K7,L7)/I7,0)</f>
        <v>0.13514670594113365</v>
      </c>
      <c r="P7" s="40">
        <f ca="1">IFERROR(SUM(K7,L7,M7)/I7,0)</f>
        <v>0.31681768999638654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7.4783790000000003</v>
      </c>
      <c r="I8" s="21">
        <v>23.841221999999988</v>
      </c>
      <c r="J8" s="21">
        <f t="shared" ref="J8:J17" si="0">SUM(K8,L8,M8)</f>
        <v>4.5317676750944687</v>
      </c>
      <c r="K8" s="21">
        <v>2.2925031950944685</v>
      </c>
      <c r="L8" s="21">
        <v>0.93687756</v>
      </c>
      <c r="M8" s="21">
        <v>1.30238692</v>
      </c>
      <c r="N8" s="22">
        <f t="shared" ref="N8:N18" si="1">IFERROR(K8/I8,0)</f>
        <v>9.6157117915116497E-2</v>
      </c>
      <c r="O8" s="22">
        <f t="shared" ref="O8:O18" si="2">IFERROR(SUM(K8,L8)/I8,0)</f>
        <v>0.13545365900684411</v>
      </c>
      <c r="P8" s="23">
        <f t="shared" ref="P8:P18" si="3">IFERROR(SUM(K8,L8,M8)/I8,0)</f>
        <v>0.19008118271347296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5001253</v>
      </c>
      <c r="C9" s="19" t="s">
        <v>868</v>
      </c>
      <c r="D9" s="68">
        <v>3000001</v>
      </c>
      <c r="E9" s="19" t="s">
        <v>275</v>
      </c>
      <c r="F9" s="69">
        <v>96</v>
      </c>
      <c r="G9" s="19" t="s">
        <v>823</v>
      </c>
      <c r="H9" s="20">
        <v>0</v>
      </c>
      <c r="I9" s="21">
        <v>63.420479999999991</v>
      </c>
      <c r="J9" s="21">
        <f t="shared" si="0"/>
        <v>35.447431098199615</v>
      </c>
      <c r="K9" s="21">
        <v>11.733597338199615</v>
      </c>
      <c r="L9" s="21">
        <v>15.41178223</v>
      </c>
      <c r="M9" s="21">
        <v>8.30205153</v>
      </c>
      <c r="N9" s="22">
        <f t="shared" si="1"/>
        <v>0.18501274885020766</v>
      </c>
      <c r="O9" s="22">
        <f t="shared" si="2"/>
        <v>0.42802229765841598</v>
      </c>
      <c r="P9" s="23">
        <f t="shared" si="3"/>
        <v>0.55892719667526358</v>
      </c>
      <c r="Q9" s="70">
        <v>0</v>
      </c>
      <c r="R9" s="21">
        <v>0</v>
      </c>
      <c r="S9" s="23">
        <f t="shared" ref="S9:S17" si="4">IFERROR(R9/Q9,0)</f>
        <v>0</v>
      </c>
    </row>
    <row r="10" spans="1:19" ht="25.5" x14ac:dyDescent="0.25">
      <c r="A10" s="17"/>
      <c r="B10" s="19">
        <v>5001254</v>
      </c>
      <c r="C10" s="19" t="s">
        <v>869</v>
      </c>
      <c r="D10" s="68">
        <v>3000001</v>
      </c>
      <c r="E10" s="19" t="s">
        <v>275</v>
      </c>
      <c r="F10" s="69">
        <v>255</v>
      </c>
      <c r="G10" s="19" t="s">
        <v>420</v>
      </c>
      <c r="H10" s="20">
        <v>0</v>
      </c>
      <c r="I10" s="21">
        <v>126.99138499999998</v>
      </c>
      <c r="J10" s="21">
        <f t="shared" si="0"/>
        <v>39.283308390000002</v>
      </c>
      <c r="K10" s="21">
        <v>0</v>
      </c>
      <c r="L10" s="21">
        <v>0</v>
      </c>
      <c r="M10" s="21">
        <v>39.283308390000002</v>
      </c>
      <c r="N10" s="22">
        <f t="shared" si="1"/>
        <v>0</v>
      </c>
      <c r="O10" s="22">
        <f t="shared" si="2"/>
        <v>0</v>
      </c>
      <c r="P10" s="23">
        <f t="shared" si="3"/>
        <v>0.30933837275654574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5004351</v>
      </c>
      <c r="C11" s="19" t="s">
        <v>1739</v>
      </c>
      <c r="D11" s="68">
        <v>3000674</v>
      </c>
      <c r="E11" s="19" t="s">
        <v>1738</v>
      </c>
      <c r="F11" s="69">
        <v>56</v>
      </c>
      <c r="G11" s="19" t="s">
        <v>419</v>
      </c>
      <c r="H11" s="20">
        <v>3.7027030000000005</v>
      </c>
      <c r="I11" s="21">
        <v>7.2815129999999995</v>
      </c>
      <c r="J11" s="21">
        <f t="shared" si="0"/>
        <v>1.9848617491665159</v>
      </c>
      <c r="K11" s="21">
        <v>0.74568768916651607</v>
      </c>
      <c r="L11" s="21">
        <v>0.56647453999999997</v>
      </c>
      <c r="M11" s="21">
        <v>0.67269952</v>
      </c>
      <c r="N11" s="22">
        <f t="shared" si="1"/>
        <v>0.1024083441403615</v>
      </c>
      <c r="O11" s="22">
        <f t="shared" si="2"/>
        <v>0.18020461258072548</v>
      </c>
      <c r="P11" s="23">
        <f t="shared" si="3"/>
        <v>0.27258919254370845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5004354</v>
      </c>
      <c r="C12" s="19" t="s">
        <v>1740</v>
      </c>
      <c r="D12" s="68">
        <v>3000674</v>
      </c>
      <c r="E12" s="19" t="s">
        <v>1738</v>
      </c>
      <c r="F12" s="69">
        <v>86</v>
      </c>
      <c r="G12" s="19" t="s">
        <v>500</v>
      </c>
      <c r="H12" s="20">
        <v>6.2242710000000008</v>
      </c>
      <c r="I12" s="21">
        <v>4.59701</v>
      </c>
      <c r="J12" s="21">
        <f t="shared" si="0"/>
        <v>0.28359443905489623</v>
      </c>
      <c r="K12" s="21">
        <v>0.18864330905489624</v>
      </c>
      <c r="L12" s="21">
        <v>6.1084070000000004E-2</v>
      </c>
      <c r="M12" s="21">
        <v>3.3867060000000004E-2</v>
      </c>
      <c r="N12" s="22">
        <f t="shared" si="1"/>
        <v>4.1036088469439097E-2</v>
      </c>
      <c r="O12" s="22">
        <f t="shared" si="2"/>
        <v>5.432387118037512E-2</v>
      </c>
      <c r="P12" s="23">
        <f t="shared" si="3"/>
        <v>6.1691064203666345E-2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5005105</v>
      </c>
      <c r="C13" s="19" t="s">
        <v>1741</v>
      </c>
      <c r="D13" s="68">
        <v>3000674</v>
      </c>
      <c r="E13" s="19" t="s">
        <v>1738</v>
      </c>
      <c r="F13" s="69">
        <v>56</v>
      </c>
      <c r="G13" s="19" t="s">
        <v>419</v>
      </c>
      <c r="H13" s="20">
        <v>160.00000000000003</v>
      </c>
      <c r="I13" s="21">
        <v>18.423080999999996</v>
      </c>
      <c r="J13" s="21">
        <f t="shared" si="0"/>
        <v>0.13476345000000001</v>
      </c>
      <c r="K13" s="21">
        <v>0</v>
      </c>
      <c r="L13" s="21">
        <v>4.5576030000000003E-2</v>
      </c>
      <c r="M13" s="21">
        <v>8.9187419999999989E-2</v>
      </c>
      <c r="N13" s="22">
        <f t="shared" si="1"/>
        <v>0</v>
      </c>
      <c r="O13" s="22">
        <f t="shared" si="2"/>
        <v>2.4738549431552741E-3</v>
      </c>
      <c r="P13" s="23">
        <f t="shared" si="3"/>
        <v>7.3149246860500713E-3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5005106</v>
      </c>
      <c r="C14" s="19" t="s">
        <v>1742</v>
      </c>
      <c r="D14" s="68">
        <v>3000674</v>
      </c>
      <c r="E14" s="19" t="s">
        <v>1738</v>
      </c>
      <c r="F14" s="69">
        <v>86</v>
      </c>
      <c r="G14" s="19" t="s">
        <v>500</v>
      </c>
      <c r="H14" s="20">
        <v>3.6</v>
      </c>
      <c r="I14" s="21">
        <v>4.5423</v>
      </c>
      <c r="J14" s="21">
        <f t="shared" si="0"/>
        <v>0.68639243937387695</v>
      </c>
      <c r="K14" s="21">
        <v>9.2956849373877048E-2</v>
      </c>
      <c r="L14" s="21">
        <v>0.439328</v>
      </c>
      <c r="M14" s="21">
        <v>0.15410759000000002</v>
      </c>
      <c r="N14" s="22">
        <f t="shared" si="1"/>
        <v>2.0464709370556118E-2</v>
      </c>
      <c r="O14" s="22">
        <f t="shared" si="2"/>
        <v>0.11718399255308477</v>
      </c>
      <c r="P14" s="23">
        <f t="shared" si="3"/>
        <v>0.15111120784049423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5005107</v>
      </c>
      <c r="C15" s="19" t="s">
        <v>1743</v>
      </c>
      <c r="D15" s="68">
        <v>3000588</v>
      </c>
      <c r="E15" s="19" t="s">
        <v>1737</v>
      </c>
      <c r="F15" s="69">
        <v>43</v>
      </c>
      <c r="G15" s="19" t="s">
        <v>710</v>
      </c>
      <c r="H15" s="20">
        <v>17.045154999999994</v>
      </c>
      <c r="I15" s="21">
        <v>27.750402999999999</v>
      </c>
      <c r="J15" s="21">
        <f t="shared" si="0"/>
        <v>7.3072953504351483</v>
      </c>
      <c r="K15" s="21">
        <v>3.8372506104351487</v>
      </c>
      <c r="L15" s="21">
        <v>1.8061542699999997</v>
      </c>
      <c r="M15" s="21">
        <v>1.6638904699999999</v>
      </c>
      <c r="N15" s="22">
        <f t="shared" si="1"/>
        <v>0.13827729314183829</v>
      </c>
      <c r="O15" s="22">
        <f t="shared" si="2"/>
        <v>0.2033629882937249</v>
      </c>
      <c r="P15" s="23">
        <f t="shared" si="3"/>
        <v>0.26332213447261105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5005108</v>
      </c>
      <c r="C16" s="19" t="s">
        <v>1744</v>
      </c>
      <c r="D16" s="68">
        <v>3000588</v>
      </c>
      <c r="E16" s="19" t="s">
        <v>1737</v>
      </c>
      <c r="F16" s="69">
        <v>86</v>
      </c>
      <c r="G16" s="19" t="s">
        <v>500</v>
      </c>
      <c r="H16" s="20">
        <v>0.496</v>
      </c>
      <c r="I16" s="21">
        <v>0.496</v>
      </c>
      <c r="J16" s="21">
        <f t="shared" si="0"/>
        <v>6.9772396253794432E-3</v>
      </c>
      <c r="K16" s="21">
        <v>4.3172396253794432E-3</v>
      </c>
      <c r="L16" s="21">
        <v>0</v>
      </c>
      <c r="M16" s="21">
        <v>2.66E-3</v>
      </c>
      <c r="N16" s="22">
        <f t="shared" si="1"/>
        <v>8.7041121479424256E-3</v>
      </c>
      <c r="O16" s="22">
        <f t="shared" si="2"/>
        <v>8.7041121479424256E-3</v>
      </c>
      <c r="P16" s="23">
        <f t="shared" si="3"/>
        <v>1.4067015373748878E-2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5005109</v>
      </c>
      <c r="C17" s="19" t="s">
        <v>1745</v>
      </c>
      <c r="D17" s="68">
        <v>3000588</v>
      </c>
      <c r="E17" s="19" t="s">
        <v>1737</v>
      </c>
      <c r="F17" s="69">
        <v>87</v>
      </c>
      <c r="G17" s="19" t="s">
        <v>395</v>
      </c>
      <c r="H17" s="20">
        <v>11.159000000000001</v>
      </c>
      <c r="I17" s="21">
        <v>6.1589999999999998</v>
      </c>
      <c r="J17" s="21">
        <f t="shared" si="0"/>
        <v>0.15218174457550049</v>
      </c>
      <c r="K17" s="21">
        <v>0.15218174457550049</v>
      </c>
      <c r="L17" s="21">
        <v>0</v>
      </c>
      <c r="M17" s="21">
        <v>0</v>
      </c>
      <c r="N17" s="22">
        <f t="shared" si="1"/>
        <v>2.4708839840152701E-2</v>
      </c>
      <c r="O17" s="22">
        <f t="shared" si="2"/>
        <v>2.4708839840152701E-2</v>
      </c>
      <c r="P17" s="23">
        <f t="shared" si="3"/>
        <v>2.4708839840152701E-2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103.95711499999999</v>
      </c>
      <c r="I18" s="44">
        <f t="shared" ref="I18:J18" ca="1" si="5">OFFSET(I18,-MATCH("PROYECTOS",$A$8:$A$18,0)-1,0)-(OFFSET(I18,-MATCH("PROYECTOS",$A$8:$A$18,0),0))</f>
        <v>36.471762000000126</v>
      </c>
      <c r="J18" s="44">
        <f t="shared" ca="1" si="5"/>
        <v>1.9162249928824622</v>
      </c>
      <c r="K18" s="45">
        <f ca="1">OFFSET(K18,-MATCH("PROYECTOS",$A$8:$A$18,0)-1,0)-(OFFSET(K18,-MATCH("PROYECTOS",$A$8:$A$18,0),0))</f>
        <v>0.57275043288245797</v>
      </c>
      <c r="L18" s="45">
        <f t="shared" ref="L18:M18" ca="1" si="6">OFFSET(L18,-MATCH("PROYECTOS",$A$8:$A$18,0)-1,0)-(OFFSET(L18,-MATCH("PROYECTOS",$A$8:$A$18,0),0))</f>
        <v>1.1792656400000006</v>
      </c>
      <c r="M18" s="45">
        <f t="shared" ca="1" si="6"/>
        <v>0.16420891999999299</v>
      </c>
      <c r="N18" s="46">
        <f t="shared" ca="1" si="1"/>
        <v>1.5703941939587563E-2</v>
      </c>
      <c r="O18" s="46">
        <f t="shared" ca="1" si="2"/>
        <v>4.8037604349426617E-2</v>
      </c>
      <c r="P18" s="47">
        <f t="shared" ca="1" si="3"/>
        <v>5.2539962091287085E-2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113</v>
      </c>
      <c r="B1" s="50" t="s">
        <v>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1748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529.31418000000008</v>
      </c>
      <c r="E6" s="14">
        <v>605.82938699999988</v>
      </c>
      <c r="F6" s="14">
        <v>171.7105030050337</v>
      </c>
      <c r="G6" s="14">
        <v>101.21327244503368</v>
      </c>
      <c r="H6" s="14">
        <v>35.100000700000002</v>
      </c>
      <c r="I6" s="14">
        <v>35.397229860000003</v>
      </c>
      <c r="J6" s="15">
        <v>0.16706563698771795</v>
      </c>
      <c r="K6" s="15">
        <v>0.22500274181158814</v>
      </c>
      <c r="L6" s="16">
        <v>0.28343046192480875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529.31417999999996</v>
      </c>
      <c r="E7" s="38">
        <f ca="1">SUM(E8:OFFSET(E6,MATCH("GOBIERNOS REGIONALES",$A$8:$A$50,0),0))</f>
        <v>605.82938699999977</v>
      </c>
      <c r="F7" s="38">
        <f ca="1">SUM(F8:OFFSET(F6,MATCH("GOBIERNOS REGIONALES",$A$8:$A$50,0),0))</f>
        <v>171.71050300503367</v>
      </c>
      <c r="G7" s="38">
        <f ca="1">SUM(G8:OFFSET(G6,MATCH("GOBIERNOS REGIONALES",$A$8:$A$50,0),0))</f>
        <v>101.21327244503368</v>
      </c>
      <c r="H7" s="38">
        <f ca="1">SUM(H8:OFFSET(H6,MATCH("GOBIERNOS REGIONALES",$A$8:$A$50,0),0))</f>
        <v>35.100000699999995</v>
      </c>
      <c r="I7" s="38">
        <f ca="1">SUM(I8:OFFSET(I6,MATCH("GOBIERNOS REGIONALES",$A$8:$A$50,0),0))</f>
        <v>35.397229859999996</v>
      </c>
      <c r="J7" s="39">
        <f ca="1">IFERROR(G7/E7,0)</f>
        <v>0.16706563698771801</v>
      </c>
      <c r="K7" s="39">
        <f ca="1">IFERROR(SUM(G7,H7)/E7,0)</f>
        <v>0.22500274181158819</v>
      </c>
      <c r="L7" s="40">
        <f ca="1">IFERROR(SUM(G7,H7,I7)/E7,0)</f>
        <v>0.28343046192480875</v>
      </c>
      <c r="M7" s="4"/>
    </row>
    <row r="8" spans="1:13" ht="25.5" x14ac:dyDescent="0.25">
      <c r="A8" s="17"/>
      <c r="B8" s="18">
        <v>67</v>
      </c>
      <c r="C8" s="19" t="s">
        <v>136</v>
      </c>
      <c r="D8" s="20">
        <v>529.31417999999996</v>
      </c>
      <c r="E8" s="21">
        <v>605.82938699999977</v>
      </c>
      <c r="F8" s="21">
        <f t="shared" ref="F8:F10" si="0">SUM(G8,H8,I8)</f>
        <v>171.71050300503367</v>
      </c>
      <c r="G8" s="21">
        <v>101.21327244503368</v>
      </c>
      <c r="H8" s="21">
        <v>35.100000699999995</v>
      </c>
      <c r="I8" s="21">
        <v>35.397229859999996</v>
      </c>
      <c r="J8" s="22">
        <f t="shared" ref="J8:J10" si="1">IFERROR(G8/E8,0)</f>
        <v>0.16706563698771801</v>
      </c>
      <c r="K8" s="22">
        <f t="shared" ref="K8:K10" si="2">IFERROR(SUM(G8,H8)/E8,0)</f>
        <v>0.22500274181158819</v>
      </c>
      <c r="L8" s="23">
        <f t="shared" ref="L8:L10" si="3">IFERROR(SUM(G8,H8,I8)/E8,0)</f>
        <v>0.28343046192480875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113</v>
      </c>
      <c r="B1" s="51" t="s">
        <v>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1749</v>
      </c>
      <c r="N2" s="72" t="s">
        <v>1759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529.31418000000008</v>
      </c>
      <c r="E6" s="14">
        <f ca="1">SUM(E7:OFFSET(E7,50,0))</f>
        <v>605.82938699999988</v>
      </c>
      <c r="F6" s="14">
        <f ca="1">SUM(F7:OFFSET(F7,50,0))</f>
        <v>171.7105030050337</v>
      </c>
      <c r="G6" s="14">
        <f ca="1">SUM(G7:OFFSET(G7,50,0))</f>
        <v>101.21327244503368</v>
      </c>
      <c r="H6" s="14">
        <f ca="1">SUM(H7:OFFSET(H7,50,0))</f>
        <v>35.100000700000002</v>
      </c>
      <c r="I6" s="14">
        <f ca="1">SUM(I7:OFFSET(I7,50,0))</f>
        <v>35.397229860000003</v>
      </c>
      <c r="J6" s="15">
        <f ca="1">IFERROR(G6/E6,0)</f>
        <v>0.16706563698771795</v>
      </c>
      <c r="K6" s="15">
        <f ca="1">IFERROR(SUM(G6,H6)/E6,0)</f>
        <v>0.22500274181158814</v>
      </c>
      <c r="L6" s="16">
        <f ca="1">IFERROR(SUM(G6,H6,I6)/E6,0)</f>
        <v>0.28343046192480875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1.4999999999999999E-2</v>
      </c>
      <c r="E7" s="21">
        <v>0.60027100000000011</v>
      </c>
      <c r="F7" s="21">
        <f t="shared" ref="F7:F22" si="0">SUM(G7,H7,I7)</f>
        <v>8.2882478833198547E-2</v>
      </c>
      <c r="G7" s="21">
        <v>8.2882478833198547E-2</v>
      </c>
      <c r="H7" s="21">
        <v>0</v>
      </c>
      <c r="I7" s="21">
        <v>0</v>
      </c>
      <c r="J7" s="22">
        <f t="shared" ref="J7:J22" si="1">IFERROR(G7/E7,0)</f>
        <v>0.1380751008014689</v>
      </c>
      <c r="K7" s="22">
        <f t="shared" ref="K7:K22" si="2">IFERROR(SUM(G7,H7)/E7,0)</f>
        <v>0.1380751008014689</v>
      </c>
      <c r="L7" s="23">
        <f t="shared" ref="L7:L22" si="3">IFERROR(SUM(G7,H7,I7)/E7,0)</f>
        <v>0.1380751008014689</v>
      </c>
      <c r="M7" s="4"/>
      <c r="N7" t="s">
        <v>268</v>
      </c>
      <c r="O7" s="5">
        <v>7.7835341723808726</v>
      </c>
      <c r="P7" s="71">
        <v>0.38403192887587578</v>
      </c>
    </row>
    <row r="8" spans="1:16" x14ac:dyDescent="0.25">
      <c r="A8" s="17"/>
      <c r="B8" s="55">
        <v>2</v>
      </c>
      <c r="C8" s="19" t="s">
        <v>250</v>
      </c>
      <c r="D8" s="20">
        <v>12.275717</v>
      </c>
      <c r="E8" s="21">
        <v>16.460622000000001</v>
      </c>
      <c r="F8" s="21">
        <f t="shared" si="0"/>
        <v>4.9239590466484042</v>
      </c>
      <c r="G8" s="21">
        <v>2.9470738066484046</v>
      </c>
      <c r="H8" s="21">
        <v>0.97967870000000001</v>
      </c>
      <c r="I8" s="21">
        <v>0.99720653999999997</v>
      </c>
      <c r="J8" s="22">
        <f t="shared" si="1"/>
        <v>0.17903781562132975</v>
      </c>
      <c r="K8" s="22">
        <f t="shared" si="2"/>
        <v>0.2385543211336974</v>
      </c>
      <c r="L8" s="23">
        <f t="shared" si="3"/>
        <v>0.29913566125559554</v>
      </c>
      <c r="M8" s="4"/>
      <c r="N8" t="s">
        <v>270</v>
      </c>
      <c r="O8" s="5">
        <v>5.1269751958528813</v>
      </c>
      <c r="P8" s="71">
        <v>0.36444715798813687</v>
      </c>
    </row>
    <row r="9" spans="1:16" x14ac:dyDescent="0.25">
      <c r="A9" s="17"/>
      <c r="B9" s="55">
        <v>4</v>
      </c>
      <c r="C9" s="19" t="s">
        <v>252</v>
      </c>
      <c r="D9" s="20">
        <v>25.114721000000003</v>
      </c>
      <c r="E9" s="21">
        <v>29.721981</v>
      </c>
      <c r="F9" s="21">
        <f t="shared" si="0"/>
        <v>9.1070157684675745</v>
      </c>
      <c r="G9" s="21">
        <v>5.4592485184675752</v>
      </c>
      <c r="H9" s="21">
        <v>1.8558580900000001</v>
      </c>
      <c r="I9" s="21">
        <v>1.7919091599999999</v>
      </c>
      <c r="J9" s="22">
        <f t="shared" si="1"/>
        <v>0.18367714179171218</v>
      </c>
      <c r="K9" s="22">
        <f t="shared" si="2"/>
        <v>0.24611773382358246</v>
      </c>
      <c r="L9" s="23">
        <f t="shared" si="3"/>
        <v>0.30640675560850317</v>
      </c>
      <c r="M9" s="4"/>
      <c r="N9" t="s">
        <v>261</v>
      </c>
      <c r="O9" s="5">
        <v>9.1579124655793578</v>
      </c>
      <c r="P9" s="71">
        <v>0.34197158268819183</v>
      </c>
    </row>
    <row r="10" spans="1:16" x14ac:dyDescent="0.25">
      <c r="A10" s="17"/>
      <c r="B10" s="55">
        <v>6</v>
      </c>
      <c r="C10" s="19" t="s">
        <v>254</v>
      </c>
      <c r="D10" s="20">
        <v>0</v>
      </c>
      <c r="E10" s="21">
        <v>1.0880000000000001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256</v>
      </c>
      <c r="O10" s="5">
        <v>7.0479987842232008</v>
      </c>
      <c r="P10" s="71">
        <v>0.33145027646443509</v>
      </c>
    </row>
    <row r="11" spans="1:16" x14ac:dyDescent="0.25">
      <c r="A11" s="17"/>
      <c r="B11" s="55">
        <v>8</v>
      </c>
      <c r="C11" s="19" t="s">
        <v>256</v>
      </c>
      <c r="D11" s="20">
        <v>15.489292000000001</v>
      </c>
      <c r="E11" s="21">
        <v>21.264121000000003</v>
      </c>
      <c r="F11" s="21">
        <f t="shared" si="0"/>
        <v>7.0479987842232008</v>
      </c>
      <c r="G11" s="21">
        <v>4.5345800942232017</v>
      </c>
      <c r="H11" s="21">
        <v>0.28725652999999995</v>
      </c>
      <c r="I11" s="21">
        <v>2.2261621599999994</v>
      </c>
      <c r="J11" s="22">
        <f t="shared" si="1"/>
        <v>0.21325029584920069</v>
      </c>
      <c r="K11" s="22">
        <f t="shared" si="2"/>
        <v>0.22675927324826645</v>
      </c>
      <c r="L11" s="23">
        <f t="shared" si="3"/>
        <v>0.33145027646443509</v>
      </c>
      <c r="M11" s="4"/>
      <c r="N11" t="s">
        <v>262</v>
      </c>
      <c r="O11" s="5">
        <v>8.3614124182644058</v>
      </c>
      <c r="P11" s="71">
        <v>0.31946600184633933</v>
      </c>
    </row>
    <row r="12" spans="1:16" x14ac:dyDescent="0.25">
      <c r="A12" s="17"/>
      <c r="B12" s="55">
        <v>11</v>
      </c>
      <c r="C12" s="19" t="s">
        <v>259</v>
      </c>
      <c r="D12" s="20">
        <v>16.988036000000001</v>
      </c>
      <c r="E12" s="21">
        <v>19.625371999999995</v>
      </c>
      <c r="F12" s="21">
        <f t="shared" si="0"/>
        <v>5.681900884290326</v>
      </c>
      <c r="G12" s="21">
        <v>3.4145655442903262</v>
      </c>
      <c r="H12" s="21">
        <v>1.1409221599999999</v>
      </c>
      <c r="I12" s="21">
        <v>1.1264131800000001</v>
      </c>
      <c r="J12" s="22">
        <f t="shared" si="1"/>
        <v>0.17398730298158563</v>
      </c>
      <c r="K12" s="22">
        <f t="shared" si="2"/>
        <v>0.23212236202658104</v>
      </c>
      <c r="L12" s="23">
        <f t="shared" si="3"/>
        <v>0.28951812400245597</v>
      </c>
      <c r="M12" s="4"/>
      <c r="N12" t="s">
        <v>252</v>
      </c>
      <c r="O12" s="5">
        <v>9.1070157684675745</v>
      </c>
      <c r="P12" s="71">
        <v>0.30640675560850317</v>
      </c>
    </row>
    <row r="13" spans="1:16" x14ac:dyDescent="0.25">
      <c r="A13" s="17"/>
      <c r="B13" s="55">
        <v>12</v>
      </c>
      <c r="C13" s="19" t="s">
        <v>260</v>
      </c>
      <c r="D13" s="20">
        <v>18.755222</v>
      </c>
      <c r="E13" s="21">
        <v>22.613260999999998</v>
      </c>
      <c r="F13" s="21">
        <f t="shared" si="0"/>
        <v>6.9109758825687742</v>
      </c>
      <c r="G13" s="21">
        <v>3.8332889825687744</v>
      </c>
      <c r="H13" s="21">
        <v>1.6061428199999999</v>
      </c>
      <c r="I13" s="21">
        <v>1.4715440800000001</v>
      </c>
      <c r="J13" s="22">
        <f t="shared" si="1"/>
        <v>0.16951509039624027</v>
      </c>
      <c r="K13" s="22">
        <f t="shared" si="2"/>
        <v>0.24054168050193089</v>
      </c>
      <c r="L13" s="23">
        <f t="shared" si="3"/>
        <v>0.30561606672159203</v>
      </c>
      <c r="M13" s="4"/>
      <c r="N13" t="s">
        <v>260</v>
      </c>
      <c r="O13" s="5">
        <v>6.9109758825687742</v>
      </c>
      <c r="P13" s="71">
        <v>0.30561606672159203</v>
      </c>
    </row>
    <row r="14" spans="1:16" x14ac:dyDescent="0.25">
      <c r="A14" s="17"/>
      <c r="B14" s="55">
        <v>13</v>
      </c>
      <c r="C14" s="19" t="s">
        <v>261</v>
      </c>
      <c r="D14" s="20">
        <v>22.626731999999993</v>
      </c>
      <c r="E14" s="21">
        <v>26.779747</v>
      </c>
      <c r="F14" s="21">
        <f t="shared" si="0"/>
        <v>9.1579124655793578</v>
      </c>
      <c r="G14" s="21">
        <v>5.1066293755793595</v>
      </c>
      <c r="H14" s="21">
        <v>1.67142167</v>
      </c>
      <c r="I14" s="21">
        <v>2.3798614199999992</v>
      </c>
      <c r="J14" s="22">
        <f t="shared" si="1"/>
        <v>0.19068997834741902</v>
      </c>
      <c r="K14" s="22">
        <f t="shared" si="2"/>
        <v>0.2531036251230962</v>
      </c>
      <c r="L14" s="23">
        <f t="shared" si="3"/>
        <v>0.34197158268819183</v>
      </c>
      <c r="M14" s="4"/>
      <c r="N14" t="s">
        <v>250</v>
      </c>
      <c r="O14" s="5">
        <v>4.9239590466484042</v>
      </c>
      <c r="P14" s="71">
        <v>0.29913566125559554</v>
      </c>
    </row>
    <row r="15" spans="1:16" x14ac:dyDescent="0.25">
      <c r="A15" s="17"/>
      <c r="B15" s="55">
        <v>14</v>
      </c>
      <c r="C15" s="19" t="s">
        <v>262</v>
      </c>
      <c r="D15" s="20">
        <v>23.513018000000002</v>
      </c>
      <c r="E15" s="21">
        <v>26.173090000000002</v>
      </c>
      <c r="F15" s="21">
        <f t="shared" si="0"/>
        <v>8.3614124182644058</v>
      </c>
      <c r="G15" s="21">
        <v>4.7838884482644062</v>
      </c>
      <c r="H15" s="21">
        <v>1.7589445799999999</v>
      </c>
      <c r="I15" s="21">
        <v>1.8185793899999998</v>
      </c>
      <c r="J15" s="22">
        <f t="shared" si="1"/>
        <v>0.18277889421021384</v>
      </c>
      <c r="K15" s="22">
        <f t="shared" si="2"/>
        <v>0.24998320902363477</v>
      </c>
      <c r="L15" s="23">
        <f t="shared" si="3"/>
        <v>0.31946600184633933</v>
      </c>
      <c r="M15" s="4"/>
      <c r="N15" t="s">
        <v>271</v>
      </c>
      <c r="O15" s="5">
        <v>6.6578155271626418</v>
      </c>
      <c r="P15" s="71">
        <v>0.2964811691907292</v>
      </c>
    </row>
    <row r="16" spans="1:16" x14ac:dyDescent="0.25">
      <c r="A16" s="17"/>
      <c r="B16" s="55">
        <v>15</v>
      </c>
      <c r="C16" s="19" t="s">
        <v>263</v>
      </c>
      <c r="D16" s="20">
        <v>337.782625</v>
      </c>
      <c r="E16" s="21">
        <v>364.44461000000001</v>
      </c>
      <c r="F16" s="21">
        <f t="shared" si="0"/>
        <v>95.471183490303986</v>
      </c>
      <c r="G16" s="21">
        <v>55.555062530303985</v>
      </c>
      <c r="H16" s="21">
        <v>21.600113530000002</v>
      </c>
      <c r="I16" s="21">
        <v>18.316007430000003</v>
      </c>
      <c r="J16" s="22">
        <f t="shared" si="1"/>
        <v>0.15243760232948425</v>
      </c>
      <c r="K16" s="22">
        <f t="shared" si="2"/>
        <v>0.2117061796038196</v>
      </c>
      <c r="L16" s="23">
        <f t="shared" si="3"/>
        <v>0.26196349423388093</v>
      </c>
      <c r="M16" s="4"/>
      <c r="N16" t="s">
        <v>259</v>
      </c>
      <c r="O16" s="5">
        <v>5.681900884290326</v>
      </c>
      <c r="P16" s="71">
        <v>0.28951812400245597</v>
      </c>
    </row>
    <row r="17" spans="1:16" x14ac:dyDescent="0.25">
      <c r="A17" s="17"/>
      <c r="B17" s="55">
        <v>16</v>
      </c>
      <c r="C17" s="19" t="s">
        <v>264</v>
      </c>
      <c r="D17" s="20">
        <v>7.0197370000000001</v>
      </c>
      <c r="E17" s="21">
        <v>10.316860000000004</v>
      </c>
      <c r="F17" s="21">
        <f t="shared" si="0"/>
        <v>2.8849578420194435</v>
      </c>
      <c r="G17" s="21">
        <v>1.8169844020194432</v>
      </c>
      <c r="H17" s="21">
        <v>0.46965887000000001</v>
      </c>
      <c r="I17" s="21">
        <v>0.5983145700000001</v>
      </c>
      <c r="J17" s="22">
        <f t="shared" si="1"/>
        <v>0.17611796632109408</v>
      </c>
      <c r="K17" s="22">
        <f t="shared" si="2"/>
        <v>0.22164139786906503</v>
      </c>
      <c r="L17" s="23">
        <f t="shared" si="3"/>
        <v>0.27963526131201183</v>
      </c>
      <c r="M17" s="4"/>
      <c r="N17" t="s">
        <v>264</v>
      </c>
      <c r="O17" s="5">
        <v>2.8849578420194435</v>
      </c>
      <c r="P17" s="71">
        <v>0.27963526131201183</v>
      </c>
    </row>
    <row r="18" spans="1:16" x14ac:dyDescent="0.25">
      <c r="A18" s="17"/>
      <c r="B18" s="55">
        <v>20</v>
      </c>
      <c r="C18" s="19" t="s">
        <v>268</v>
      </c>
      <c r="D18" s="20">
        <v>16.520911999999996</v>
      </c>
      <c r="E18" s="21">
        <v>20.267934999999998</v>
      </c>
      <c r="F18" s="21">
        <f t="shared" si="0"/>
        <v>7.7835341723808726</v>
      </c>
      <c r="G18" s="21">
        <v>4.7623028023808729</v>
      </c>
      <c r="H18" s="21">
        <v>1.4753292100000002</v>
      </c>
      <c r="I18" s="21">
        <v>1.5459021599999998</v>
      </c>
      <c r="J18" s="22">
        <f t="shared" si="1"/>
        <v>0.23496734138829997</v>
      </c>
      <c r="K18" s="22">
        <f t="shared" si="2"/>
        <v>0.30775863512394697</v>
      </c>
      <c r="L18" s="23">
        <f t="shared" si="3"/>
        <v>0.38403192887587578</v>
      </c>
      <c r="M18" s="4"/>
      <c r="N18" t="s">
        <v>263</v>
      </c>
      <c r="O18" s="5">
        <v>95.471183490303986</v>
      </c>
      <c r="P18" s="71">
        <v>0.26196349423388093</v>
      </c>
    </row>
    <row r="19" spans="1:16" x14ac:dyDescent="0.25">
      <c r="A19" s="17"/>
      <c r="B19" s="55">
        <v>21</v>
      </c>
      <c r="C19" s="19" t="s">
        <v>269</v>
      </c>
      <c r="D19" s="20">
        <v>0</v>
      </c>
      <c r="E19" s="21">
        <v>0.24</v>
      </c>
      <c r="F19" s="21">
        <f t="shared" si="0"/>
        <v>4.5999999999999999E-2</v>
      </c>
      <c r="G19" s="21">
        <v>0</v>
      </c>
      <c r="H19" s="21">
        <v>0</v>
      </c>
      <c r="I19" s="21">
        <v>4.5999999999999999E-2</v>
      </c>
      <c r="J19" s="22">
        <f t="shared" si="1"/>
        <v>0</v>
      </c>
      <c r="K19" s="22">
        <f t="shared" si="2"/>
        <v>0</v>
      </c>
      <c r="L19" s="23">
        <f t="shared" si="3"/>
        <v>0.19166666666666668</v>
      </c>
      <c r="M19" s="4"/>
      <c r="N19" t="s">
        <v>273</v>
      </c>
      <c r="O19" s="5">
        <v>2.4659790484386113</v>
      </c>
      <c r="P19" s="71">
        <v>0.25397365535859218</v>
      </c>
    </row>
    <row r="20" spans="1:16" x14ac:dyDescent="0.25">
      <c r="A20" s="17"/>
      <c r="B20" s="55">
        <v>22</v>
      </c>
      <c r="C20" s="19" t="s">
        <v>270</v>
      </c>
      <c r="D20" s="20">
        <v>9.7436969999999992</v>
      </c>
      <c r="E20" s="21">
        <v>14.067815</v>
      </c>
      <c r="F20" s="21">
        <f t="shared" si="0"/>
        <v>5.1269751958528813</v>
      </c>
      <c r="G20" s="21">
        <v>3.3765310758528813</v>
      </c>
      <c r="H20" s="21">
        <v>0.68840729999999994</v>
      </c>
      <c r="I20" s="21">
        <v>1.0620368200000001</v>
      </c>
      <c r="J20" s="22">
        <f t="shared" si="1"/>
        <v>0.24001816030797116</v>
      </c>
      <c r="K20" s="22">
        <f t="shared" si="2"/>
        <v>0.28895307308582613</v>
      </c>
      <c r="L20" s="23">
        <f t="shared" si="3"/>
        <v>0.36444715798813687</v>
      </c>
      <c r="M20" s="4"/>
      <c r="N20" t="s">
        <v>269</v>
      </c>
      <c r="O20" s="5">
        <v>4.5999999999999999E-2</v>
      </c>
      <c r="P20" s="71">
        <v>0.19166666666666668</v>
      </c>
    </row>
    <row r="21" spans="1:16" x14ac:dyDescent="0.25">
      <c r="A21" s="17"/>
      <c r="B21" s="55">
        <v>23</v>
      </c>
      <c r="C21" s="19" t="s">
        <v>271</v>
      </c>
      <c r="D21" s="20">
        <v>17.546431999999999</v>
      </c>
      <c r="E21" s="21">
        <v>22.456116000000002</v>
      </c>
      <c r="F21" s="21">
        <f t="shared" si="0"/>
        <v>6.6578155271626418</v>
      </c>
      <c r="G21" s="21">
        <v>4.086381667162641</v>
      </c>
      <c r="H21" s="21">
        <v>1.10483939</v>
      </c>
      <c r="I21" s="21">
        <v>1.46659447</v>
      </c>
      <c r="J21" s="22">
        <f t="shared" si="1"/>
        <v>0.18197188094159475</v>
      </c>
      <c r="K21" s="22">
        <f t="shared" si="2"/>
        <v>0.23117181337870898</v>
      </c>
      <c r="L21" s="23">
        <f t="shared" si="3"/>
        <v>0.2964811691907292</v>
      </c>
      <c r="M21" s="4"/>
      <c r="N21" t="s">
        <v>249</v>
      </c>
      <c r="O21" s="5">
        <v>8.2882478833198547E-2</v>
      </c>
      <c r="P21" s="71">
        <v>0.1380751008014689</v>
      </c>
    </row>
    <row r="22" spans="1:16" ht="15.75" thickBot="1" x14ac:dyDescent="0.3">
      <c r="A22" s="24"/>
      <c r="B22" s="56">
        <v>25</v>
      </c>
      <c r="C22" s="26" t="s">
        <v>273</v>
      </c>
      <c r="D22" s="27">
        <v>5.9230389999999993</v>
      </c>
      <c r="E22" s="28">
        <v>9.7095859999999981</v>
      </c>
      <c r="F22" s="28">
        <f t="shared" si="0"/>
        <v>2.4659790484386113</v>
      </c>
      <c r="G22" s="28">
        <v>1.4538527184386112</v>
      </c>
      <c r="H22" s="28">
        <v>0.46142784999999997</v>
      </c>
      <c r="I22" s="28">
        <v>0.55069847999999999</v>
      </c>
      <c r="J22" s="29">
        <f t="shared" si="1"/>
        <v>0.14973374955828306</v>
      </c>
      <c r="K22" s="29">
        <f t="shared" si="2"/>
        <v>0.19725666660129604</v>
      </c>
      <c r="L22" s="30">
        <f t="shared" si="3"/>
        <v>0.25397365535859218</v>
      </c>
      <c r="M22" s="4"/>
      <c r="N22" t="s">
        <v>254</v>
      </c>
      <c r="O22" s="5">
        <v>0</v>
      </c>
      <c r="P22" s="71">
        <v>0</v>
      </c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28515625" customWidth="1"/>
    <col min="6" max="6" width="13.5703125" customWidth="1"/>
    <col min="7" max="9" width="0" hidden="1" customWidth="1"/>
  </cols>
  <sheetData>
    <row r="1" spans="1:13" ht="15.75" x14ac:dyDescent="0.25">
      <c r="A1" s="50">
        <v>113</v>
      </c>
      <c r="B1" s="49" t="s">
        <v>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1750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529.31418000000008</v>
      </c>
      <c r="E6" s="14">
        <v>605.82938699999988</v>
      </c>
      <c r="F6" s="14">
        <v>171.7105030050337</v>
      </c>
      <c r="G6" s="14">
        <v>101.21327244503368</v>
      </c>
      <c r="H6" s="14">
        <v>35.100000700000002</v>
      </c>
      <c r="I6" s="14">
        <v>35.397229860000003</v>
      </c>
      <c r="J6" s="15">
        <v>0.16706563698771795</v>
      </c>
      <c r="K6" s="15">
        <v>0.22500274181158814</v>
      </c>
      <c r="L6" s="16">
        <v>0.28343046192480875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510.20094699999993</v>
      </c>
      <c r="E7" s="38">
        <f ca="1">SUM(E8:OFFSET(E6,MATCH("PROYECTOS",$A$8:$A$50,0),0))</f>
        <v>578.28430299999991</v>
      </c>
      <c r="F7" s="38">
        <f ca="1">SUM(F8:OFFSET(F6,MATCH("PROYECTOS",$A$8:$A$50,0),0))</f>
        <v>167.65541999332527</v>
      </c>
      <c r="G7" s="38">
        <f ca="1">SUM(G8:OFFSET(G6,MATCH("PROYECTOS",$A$8:$A$50,0),0))</f>
        <v>99.926297223325264</v>
      </c>
      <c r="H7" s="38">
        <f ca="1">SUM(H8:OFFSET(H6,MATCH("PROYECTOS",$A$8:$A$50,0),0))</f>
        <v>33.29197113</v>
      </c>
      <c r="I7" s="38">
        <f ca="1">SUM(I8:OFFSET(I6,MATCH("PROYECTOS",$A$8:$A$50,0),0))</f>
        <v>34.437151639999996</v>
      </c>
      <c r="J7" s="39">
        <f ca="1">IFERROR(G7/E7,0)</f>
        <v>0.17279787243909556</v>
      </c>
      <c r="K7" s="39">
        <f ca="1">IFERROR(SUM(G7,H7)/E7,0)</f>
        <v>0.23036812111658733</v>
      </c>
      <c r="L7" s="40">
        <f ca="1">IFERROR(SUM(G7,H7,I7)/E7,0)</f>
        <v>0.28991867689226436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223.50520399999994</v>
      </c>
      <c r="E8" s="21">
        <v>285.18277999999998</v>
      </c>
      <c r="F8" s="21">
        <f t="shared" ref="F8:F10" si="0">SUM(G8,H8,I8)</f>
        <v>68.103585080991593</v>
      </c>
      <c r="G8" s="21">
        <v>39.727324080991593</v>
      </c>
      <c r="H8" s="21">
        <v>12.294265689999998</v>
      </c>
      <c r="I8" s="21">
        <v>16.081995309999996</v>
      </c>
      <c r="J8" s="22">
        <f t="shared" ref="J8:J11" si="1">IFERROR(G8/E8,0)</f>
        <v>0.13930477878429964</v>
      </c>
      <c r="K8" s="22">
        <f t="shared" ref="K8:K11" si="2">IFERROR(SUM(G8,H8)/E8,0)</f>
        <v>0.18241490517411885</v>
      </c>
      <c r="L8" s="23">
        <f t="shared" ref="L8:L11" si="3">IFERROR(SUM(G8,H8,I8)/E8,0)</f>
        <v>0.23880679289609141</v>
      </c>
      <c r="M8" s="4"/>
    </row>
    <row r="9" spans="1:13" ht="25.5" x14ac:dyDescent="0.25">
      <c r="A9" s="17"/>
      <c r="B9" s="19">
        <v>3000550</v>
      </c>
      <c r="C9" s="19" t="s">
        <v>1752</v>
      </c>
      <c r="D9" s="20">
        <v>238.75185999999997</v>
      </c>
      <c r="E9" s="21">
        <v>243.67977999999997</v>
      </c>
      <c r="F9" s="21">
        <f t="shared" si="0"/>
        <v>83.314268684645924</v>
      </c>
      <c r="G9" s="21">
        <v>50.503869424645927</v>
      </c>
      <c r="H9" s="21">
        <v>17.265411199999999</v>
      </c>
      <c r="I9" s="21">
        <v>15.544988060000001</v>
      </c>
      <c r="J9" s="22">
        <f t="shared" si="1"/>
        <v>0.20725506820732492</v>
      </c>
      <c r="K9" s="22">
        <f t="shared" si="2"/>
        <v>0.27810793585190341</v>
      </c>
      <c r="L9" s="23">
        <f t="shared" si="3"/>
        <v>0.34190062336992399</v>
      </c>
      <c r="M9" s="4"/>
    </row>
    <row r="10" spans="1:13" ht="25.5" x14ac:dyDescent="0.25">
      <c r="A10" s="17"/>
      <c r="B10" s="19">
        <v>3000668</v>
      </c>
      <c r="C10" s="19" t="s">
        <v>1753</v>
      </c>
      <c r="D10" s="20">
        <v>47.943883000000007</v>
      </c>
      <c r="E10" s="21">
        <v>49.421742999999999</v>
      </c>
      <c r="F10" s="21">
        <f t="shared" si="0"/>
        <v>16.237566227687743</v>
      </c>
      <c r="G10" s="21">
        <v>9.6951037176877435</v>
      </c>
      <c r="H10" s="21">
        <v>3.7322942399999999</v>
      </c>
      <c r="I10" s="21">
        <v>2.8101682700000001</v>
      </c>
      <c r="J10" s="22">
        <f t="shared" si="1"/>
        <v>0.19617081731997479</v>
      </c>
      <c r="K10" s="22">
        <f t="shared" si="2"/>
        <v>0.2716900931172691</v>
      </c>
      <c r="L10" s="23">
        <f t="shared" si="3"/>
        <v>0.32855106360145458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19.11323300000015</v>
      </c>
      <c r="E11" s="45">
        <f t="shared" ref="E11:I11" ca="1" si="4">OFFSET(E11,-MATCH("PROYECTOS",$A$8:$A$50,0)-1,0)-(OFFSET(E11,-MATCH("PROYECTOS",$A$8:$A$50,0),0))</f>
        <v>27.545083999999974</v>
      </c>
      <c r="F11" s="45">
        <f t="shared" ca="1" si="4"/>
        <v>4.0550830117084331</v>
      </c>
      <c r="G11" s="45">
        <f t="shared" ca="1" si="4"/>
        <v>1.2869752217084169</v>
      </c>
      <c r="H11" s="45">
        <f t="shared" ca="1" si="4"/>
        <v>1.8080295700000022</v>
      </c>
      <c r="I11" s="45">
        <f t="shared" ca="1" si="4"/>
        <v>0.96007822000000687</v>
      </c>
      <c r="J11" s="46">
        <f t="shared" ca="1" si="1"/>
        <v>4.6722501253160749E-2</v>
      </c>
      <c r="K11" s="46">
        <f t="shared" ca="1" si="2"/>
        <v>0.11236142143216633</v>
      </c>
      <c r="L11" s="47">
        <f t="shared" ca="1" si="3"/>
        <v>0.14721621512239461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1760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83"/>
      <c r="B16" s="84"/>
      <c r="C16" s="84"/>
      <c r="D16" s="103"/>
    </row>
    <row r="17" spans="1:4" ht="15.75" thickBot="1" x14ac:dyDescent="0.3">
      <c r="A17" s="73"/>
      <c r="B17" s="74">
        <v>3000001</v>
      </c>
      <c r="C17" s="74" t="s">
        <v>275</v>
      </c>
      <c r="D17" s="75">
        <v>0.23880679289609141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workbookViewId="0">
      <selection activeCell="J15" sqref="J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113</v>
      </c>
      <c r="B1" s="49" t="s">
        <v>73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1751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529.31418000000008</v>
      </c>
      <c r="I6" s="14">
        <v>605.82938699999988</v>
      </c>
      <c r="J6" s="14">
        <v>171.7105030050337</v>
      </c>
      <c r="K6" s="14">
        <v>101.21327244503368</v>
      </c>
      <c r="L6" s="14">
        <v>35.100000700000002</v>
      </c>
      <c r="M6" s="14">
        <v>35.397229860000003</v>
      </c>
      <c r="N6" s="15">
        <v>0.16706563698771795</v>
      </c>
      <c r="O6" s="15">
        <v>0.22500274181158814</v>
      </c>
      <c r="P6" s="16">
        <v>0.28343046192480875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SUM(H8:OFFSET(H6,MATCH("PROYECTOS",$A$8:$A$15,0),0))</f>
        <v>510.20094699999993</v>
      </c>
      <c r="I7" s="37">
        <f ca="1">SUM(I8:OFFSET(I6,MATCH("PROYECTOS",$A$8:$A$15,0),0))</f>
        <v>578.28430300000002</v>
      </c>
      <c r="J7" s="37">
        <f ca="1">SUM(J8:OFFSET(J6,MATCH("PROYECTOS",$A$8:$A$15,0),0))</f>
        <v>167.65541999332527</v>
      </c>
      <c r="K7" s="38">
        <f ca="1">SUM(K8:OFFSET(K6,MATCH("PROYECTOS",$A$8:$A$15,0),0))</f>
        <v>99.926297223325264</v>
      </c>
      <c r="L7" s="38">
        <f ca="1">SUM(L8:OFFSET(L6,MATCH("PROYECTOS",$A$8:$A$15,0),0))</f>
        <v>33.29197113</v>
      </c>
      <c r="M7" s="38">
        <f ca="1">SUM(M8:OFFSET(M6,MATCH("PROYECTOS",$A$8:$A$15,0),0))</f>
        <v>34.437151639999996</v>
      </c>
      <c r="N7" s="39">
        <f ca="1">IFERROR(K7/I7,0)</f>
        <v>0.17279787243909553</v>
      </c>
      <c r="O7" s="39">
        <f ca="1">IFERROR(SUM(K7,L7)/I7,0)</f>
        <v>0.2303681211165873</v>
      </c>
      <c r="P7" s="40">
        <f ca="1">IFERROR(SUM(K7,L7,M7)/I7,0)</f>
        <v>0.2899186768922643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213.35067499999997</v>
      </c>
      <c r="I8" s="21">
        <v>274.36761799999999</v>
      </c>
      <c r="J8" s="21">
        <f t="shared" ref="J8:J12" si="0">SUM(K8,L8,M8)</f>
        <v>65.821758942826762</v>
      </c>
      <c r="K8" s="21">
        <v>38.234565812826759</v>
      </c>
      <c r="L8" s="21">
        <v>11.915739200000001</v>
      </c>
      <c r="M8" s="21">
        <v>15.67145393</v>
      </c>
      <c r="N8" s="22">
        <f t="shared" ref="N8:N13" si="1">IFERROR(K8/I8,0)</f>
        <v>0.1393552420345274</v>
      </c>
      <c r="O8" s="22">
        <f t="shared" ref="O8:O13" si="2">IFERROR(SUM(K8,L8)/I8,0)</f>
        <v>0.18278507273707048</v>
      </c>
      <c r="P8" s="23">
        <f t="shared" ref="P8:P13" si="3">IFERROR(SUM(K8,L8,M8)/I8,0)</f>
        <v>0.23990352587026784</v>
      </c>
      <c r="Q8" s="70">
        <v>1103902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5004225</v>
      </c>
      <c r="C9" s="19" t="s">
        <v>1754</v>
      </c>
      <c r="D9" s="68">
        <v>3000001</v>
      </c>
      <c r="E9" s="19" t="s">
        <v>275</v>
      </c>
      <c r="F9" s="69">
        <v>87</v>
      </c>
      <c r="G9" s="19" t="s">
        <v>395</v>
      </c>
      <c r="H9" s="20">
        <v>10.154529</v>
      </c>
      <c r="I9" s="21">
        <v>10.815161999999999</v>
      </c>
      <c r="J9" s="21">
        <f t="shared" si="0"/>
        <v>2.2818261381648348</v>
      </c>
      <c r="K9" s="21">
        <v>1.4927582681648346</v>
      </c>
      <c r="L9" s="21">
        <v>0.37852649000000005</v>
      </c>
      <c r="M9" s="21">
        <v>0.41054138000000001</v>
      </c>
      <c r="N9" s="22">
        <f t="shared" si="1"/>
        <v>0.13802458697935682</v>
      </c>
      <c r="O9" s="22">
        <f t="shared" si="2"/>
        <v>0.17302420048491504</v>
      </c>
      <c r="P9" s="23">
        <f t="shared" si="3"/>
        <v>0.21098399988505351</v>
      </c>
      <c r="Q9" s="70">
        <v>79</v>
      </c>
      <c r="R9" s="21">
        <v>0</v>
      </c>
      <c r="S9" s="23">
        <f t="shared" ref="S9:S12" si="4">IFERROR(R9/Q9,0)</f>
        <v>0</v>
      </c>
    </row>
    <row r="10" spans="1:19" ht="25.5" x14ac:dyDescent="0.25">
      <c r="A10" s="17"/>
      <c r="B10" s="19">
        <v>5005068</v>
      </c>
      <c r="C10" s="19" t="s">
        <v>1755</v>
      </c>
      <c r="D10" s="68">
        <v>3000550</v>
      </c>
      <c r="E10" s="19" t="s">
        <v>1752</v>
      </c>
      <c r="F10" s="69">
        <v>138</v>
      </c>
      <c r="G10" s="19" t="s">
        <v>1758</v>
      </c>
      <c r="H10" s="20">
        <v>231.92845199999999</v>
      </c>
      <c r="I10" s="21">
        <v>236.69461199999998</v>
      </c>
      <c r="J10" s="21">
        <f t="shared" si="0"/>
        <v>81.616903951824042</v>
      </c>
      <c r="K10" s="21">
        <v>49.471137341824033</v>
      </c>
      <c r="L10" s="21">
        <v>16.93473577</v>
      </c>
      <c r="M10" s="21">
        <v>15.211030839999999</v>
      </c>
      <c r="N10" s="22">
        <f t="shared" si="1"/>
        <v>0.2090082952197663</v>
      </c>
      <c r="O10" s="22">
        <f t="shared" si="2"/>
        <v>0.28055506862075946</v>
      </c>
      <c r="P10" s="23">
        <f t="shared" si="3"/>
        <v>0.34481944165177725</v>
      </c>
      <c r="Q10" s="70">
        <v>58770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5005069</v>
      </c>
      <c r="C11" s="19" t="s">
        <v>1756</v>
      </c>
      <c r="D11" s="68">
        <v>3000550</v>
      </c>
      <c r="E11" s="19" t="s">
        <v>1752</v>
      </c>
      <c r="F11" s="69">
        <v>138</v>
      </c>
      <c r="G11" s="19" t="s">
        <v>1758</v>
      </c>
      <c r="H11" s="20">
        <v>6.8234079999999979</v>
      </c>
      <c r="I11" s="21">
        <v>6.985167999999998</v>
      </c>
      <c r="J11" s="21">
        <f t="shared" si="0"/>
        <v>1.6973647328218944</v>
      </c>
      <c r="K11" s="21">
        <v>1.0327320828218944</v>
      </c>
      <c r="L11" s="21">
        <v>0.33067542999999999</v>
      </c>
      <c r="M11" s="21">
        <v>0.33395722000000005</v>
      </c>
      <c r="N11" s="22">
        <f t="shared" si="1"/>
        <v>0.14784642013218505</v>
      </c>
      <c r="O11" s="22">
        <f t="shared" si="2"/>
        <v>0.19518607323716405</v>
      </c>
      <c r="P11" s="23">
        <f t="shared" si="3"/>
        <v>0.24299554897203543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5005070</v>
      </c>
      <c r="C12" s="19" t="s">
        <v>1757</v>
      </c>
      <c r="D12" s="68">
        <v>3000668</v>
      </c>
      <c r="E12" s="19" t="s">
        <v>1753</v>
      </c>
      <c r="F12" s="69">
        <v>152</v>
      </c>
      <c r="G12" s="19" t="s">
        <v>1079</v>
      </c>
      <c r="H12" s="20">
        <v>47.943883000000014</v>
      </c>
      <c r="I12" s="21">
        <v>49.421743000000006</v>
      </c>
      <c r="J12" s="21">
        <f t="shared" si="0"/>
        <v>16.237566227687743</v>
      </c>
      <c r="K12" s="21">
        <v>9.6951037176877435</v>
      </c>
      <c r="L12" s="21">
        <v>3.7322942400000003</v>
      </c>
      <c r="M12" s="21">
        <v>2.8101682700000001</v>
      </c>
      <c r="N12" s="22">
        <f t="shared" si="1"/>
        <v>0.19617081731997477</v>
      </c>
      <c r="O12" s="22">
        <f t="shared" si="2"/>
        <v>0.2716900931172691</v>
      </c>
      <c r="P12" s="23">
        <f t="shared" si="3"/>
        <v>0.32855106360145453</v>
      </c>
      <c r="Q12" s="70">
        <v>191838</v>
      </c>
      <c r="R12" s="21">
        <v>0</v>
      </c>
      <c r="S12" s="23">
        <f t="shared" si="4"/>
        <v>0</v>
      </c>
    </row>
    <row r="13" spans="1:19" ht="15.75" thickBot="1" x14ac:dyDescent="0.3">
      <c r="A13" s="41" t="s">
        <v>293</v>
      </c>
      <c r="B13" s="43"/>
      <c r="C13" s="43"/>
      <c r="D13" s="65"/>
      <c r="E13" s="43"/>
      <c r="F13" s="66"/>
      <c r="G13" s="43"/>
      <c r="H13" s="44">
        <f ca="1">OFFSET(H13,-MATCH("PROYECTOS",$A$8:$A$15,0)-1,0)-(OFFSET(H13,-MATCH("PROYECTOS",$A$8:$A$15,0),0))</f>
        <v>19.11323300000015</v>
      </c>
      <c r="I13" s="44">
        <f t="shared" ref="I13:J13" ca="1" si="5">OFFSET(I13,-MATCH("PROYECTOS",$A$8:$A$15,0)-1,0)-(OFFSET(I13,-MATCH("PROYECTOS",$A$8:$A$15,0),0))</f>
        <v>27.545083999999861</v>
      </c>
      <c r="J13" s="44">
        <f t="shared" ca="1" si="5"/>
        <v>4.0550830117084331</v>
      </c>
      <c r="K13" s="45">
        <f ca="1">OFFSET(K13,-MATCH("PROYECTOS",$A$8:$A$15,0)-1,0)-(OFFSET(K13,-MATCH("PROYECTOS",$A$8:$A$15,0),0))</f>
        <v>1.2869752217084169</v>
      </c>
      <c r="L13" s="45">
        <f t="shared" ref="L13:M13" ca="1" si="6">OFFSET(L13,-MATCH("PROYECTOS",$A$8:$A$15,0)-1,0)-(OFFSET(L13,-MATCH("PROYECTOS",$A$8:$A$15,0),0))</f>
        <v>1.8080295700000022</v>
      </c>
      <c r="M13" s="45">
        <f t="shared" ca="1" si="6"/>
        <v>0.96007822000000687</v>
      </c>
      <c r="N13" s="46">
        <f t="shared" ca="1" si="1"/>
        <v>4.6722501253160943E-2</v>
      </c>
      <c r="O13" s="46">
        <f t="shared" ca="1" si="2"/>
        <v>0.11236142143216681</v>
      </c>
      <c r="P13" s="47">
        <f t="shared" ca="1" si="3"/>
        <v>0.14721621512239522</v>
      </c>
      <c r="Q13" s="67"/>
      <c r="R13" s="45"/>
      <c r="S1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114</v>
      </c>
      <c r="B1" s="50" t="s">
        <v>74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1761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31.071805999999999</v>
      </c>
      <c r="E6" s="14">
        <v>31.071805999999995</v>
      </c>
      <c r="F6" s="14">
        <v>8.7551138272478717</v>
      </c>
      <c r="G6" s="14">
        <v>5.1587536572478712</v>
      </c>
      <c r="H6" s="14">
        <v>1.7850358799999999</v>
      </c>
      <c r="I6" s="14">
        <v>1.8113242899999999</v>
      </c>
      <c r="J6" s="15">
        <v>0.1660268365877372</v>
      </c>
      <c r="K6" s="15">
        <v>0.22347556937140609</v>
      </c>
      <c r="L6" s="16">
        <v>0.28177035564807124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31.071805999999999</v>
      </c>
      <c r="E7" s="38">
        <f ca="1">SUM(E8:OFFSET(E6,MATCH("GOBIERNOS REGIONALES",$A$8:$A$50,0),0))</f>
        <v>31.071805999999999</v>
      </c>
      <c r="F7" s="38">
        <f ca="1">SUM(F8:OFFSET(F6,MATCH("GOBIERNOS REGIONALES",$A$8:$A$50,0),0))</f>
        <v>8.7551138272478699</v>
      </c>
      <c r="G7" s="38">
        <f ca="1">SUM(G8:OFFSET(G6,MATCH("GOBIERNOS REGIONALES",$A$8:$A$50,0),0))</f>
        <v>5.1587536572478712</v>
      </c>
      <c r="H7" s="38">
        <f ca="1">SUM(H8:OFFSET(H6,MATCH("GOBIERNOS REGIONALES",$A$8:$A$50,0),0))</f>
        <v>1.7850358799999999</v>
      </c>
      <c r="I7" s="38">
        <f ca="1">SUM(I8:OFFSET(I6,MATCH("GOBIERNOS REGIONALES",$A$8:$A$50,0),0))</f>
        <v>1.8113242899999995</v>
      </c>
      <c r="J7" s="39">
        <f ca="1">IFERROR(G7/E7,0)</f>
        <v>0.16602683658773718</v>
      </c>
      <c r="K7" s="39">
        <f ca="1">IFERROR(SUM(G7,H7)/E7,0)</f>
        <v>0.22347556937140606</v>
      </c>
      <c r="L7" s="40">
        <f ca="1">IFERROR(SUM(G7,H7,I7)/E7,0)</f>
        <v>0.28177035564807112</v>
      </c>
      <c r="M7" s="4"/>
    </row>
    <row r="8" spans="1:13" ht="38.25" x14ac:dyDescent="0.25">
      <c r="A8" s="17"/>
      <c r="B8" s="18">
        <v>183</v>
      </c>
      <c r="C8" s="19" t="s">
        <v>152</v>
      </c>
      <c r="D8" s="20">
        <v>31.071805999999999</v>
      </c>
      <c r="E8" s="21">
        <v>31.071805999999999</v>
      </c>
      <c r="F8" s="21">
        <f t="shared" ref="F8:F10" si="0">SUM(G8,H8,I8)</f>
        <v>8.7551138272478699</v>
      </c>
      <c r="G8" s="21">
        <v>5.1587536572478712</v>
      </c>
      <c r="H8" s="21">
        <v>1.7850358799999999</v>
      </c>
      <c r="I8" s="21">
        <v>1.8113242899999995</v>
      </c>
      <c r="J8" s="22">
        <f t="shared" ref="J8:J10" si="1">IFERROR(G8/E8,0)</f>
        <v>0.16602683658773718</v>
      </c>
      <c r="K8" s="22">
        <f t="shared" ref="K8:K10" si="2">IFERROR(SUM(G8,H8)/E8,0)</f>
        <v>0.22347556937140606</v>
      </c>
      <c r="L8" s="23">
        <f t="shared" ref="L8:L10" si="3">IFERROR(SUM(G8,H8,I8)/E8,0)</f>
        <v>0.28177035564807112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114</v>
      </c>
      <c r="B1" s="51" t="s">
        <v>74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1762</v>
      </c>
      <c r="N2" s="72" t="s">
        <v>1777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31.071805999999999</v>
      </c>
      <c r="E6" s="14">
        <f ca="1">SUM(E7:OFFSET(E7,50,0))</f>
        <v>31.071805999999995</v>
      </c>
      <c r="F6" s="14">
        <f ca="1">SUM(F7:OFFSET(F7,50,0))</f>
        <v>8.7551138272478717</v>
      </c>
      <c r="G6" s="14">
        <f ca="1">SUM(G7:OFFSET(G7,50,0))</f>
        <v>5.1587536572478712</v>
      </c>
      <c r="H6" s="14">
        <f ca="1">SUM(H7:OFFSET(H7,50,0))</f>
        <v>1.7850358799999999</v>
      </c>
      <c r="I6" s="14">
        <f ca="1">SUM(I7:OFFSET(I7,50,0))</f>
        <v>1.8113242899999999</v>
      </c>
      <c r="J6" s="15">
        <f ca="1">IFERROR(G6/E6,0)</f>
        <v>0.1660268365877372</v>
      </c>
      <c r="K6" s="15">
        <f ca="1">IFERROR(SUM(G6,H6)/E6,0)</f>
        <v>0.22347556937140609</v>
      </c>
      <c r="L6" s="16">
        <f ca="1">IFERROR(SUM(G6,H6,I6)/E6,0)</f>
        <v>0.28177035564807124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31.071805999999999</v>
      </c>
      <c r="E7" s="28">
        <v>31.071805999999995</v>
      </c>
      <c r="F7" s="28">
        <f>SUM(G7,H7,I7)</f>
        <v>8.7551138272478717</v>
      </c>
      <c r="G7" s="28">
        <v>5.1587536572478712</v>
      </c>
      <c r="H7" s="28">
        <v>1.7850358799999999</v>
      </c>
      <c r="I7" s="28">
        <v>1.8113242899999999</v>
      </c>
      <c r="J7" s="29">
        <f>IFERROR(G7/E7,0)</f>
        <v>0.1660268365877372</v>
      </c>
      <c r="K7" s="29">
        <f>IFERROR(SUM(G7,H7)/E7,0)</f>
        <v>0.22347556937140609</v>
      </c>
      <c r="L7" s="30">
        <f>IFERROR(SUM(G7,H7,I7)/E7,0)</f>
        <v>0.28177035564807124</v>
      </c>
      <c r="M7" s="4"/>
      <c r="N7" t="s">
        <v>263</v>
      </c>
      <c r="O7" s="5">
        <v>8.7551138272478717</v>
      </c>
      <c r="P7" s="71">
        <v>0.28177035564807124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9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28515625" customWidth="1"/>
    <col min="6" max="6" width="13.5703125" customWidth="1"/>
    <col min="7" max="9" width="0" hidden="1" customWidth="1"/>
  </cols>
  <sheetData>
    <row r="1" spans="1:13" ht="15.75" x14ac:dyDescent="0.25">
      <c r="A1" s="50">
        <v>114</v>
      </c>
      <c r="B1" s="49" t="s">
        <v>74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1763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31.071805999999999</v>
      </c>
      <c r="E6" s="14">
        <v>31.071805999999995</v>
      </c>
      <c r="F6" s="14">
        <v>8.7551138272478717</v>
      </c>
      <c r="G6" s="14">
        <v>5.1587536572478712</v>
      </c>
      <c r="H6" s="14">
        <v>1.7850358799999999</v>
      </c>
      <c r="I6" s="14">
        <v>1.8113242899999999</v>
      </c>
      <c r="J6" s="15">
        <v>0.1660268365877372</v>
      </c>
      <c r="K6" s="15">
        <v>0.22347556937140609</v>
      </c>
      <c r="L6" s="16">
        <v>0.28177035564807124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31.071806000000002</v>
      </c>
      <c r="E7" s="38">
        <f ca="1">SUM(E8:OFFSET(E6,MATCH("PROYECTOS",$A$8:$A$50,0),0))</f>
        <v>31.071806000000002</v>
      </c>
      <c r="F7" s="38">
        <f ca="1">SUM(F8:OFFSET(F6,MATCH("PROYECTOS",$A$8:$A$50,0),0))</f>
        <v>8.7551138272478699</v>
      </c>
      <c r="G7" s="38">
        <f ca="1">SUM(G8:OFFSET(G6,MATCH("PROYECTOS",$A$8:$A$50,0),0))</f>
        <v>5.1587536572478712</v>
      </c>
      <c r="H7" s="38">
        <f ca="1">SUM(H8:OFFSET(H6,MATCH("PROYECTOS",$A$8:$A$50,0),0))</f>
        <v>1.7850358800000001</v>
      </c>
      <c r="I7" s="38">
        <f ca="1">SUM(I8:OFFSET(I6,MATCH("PROYECTOS",$A$8:$A$50,0),0))</f>
        <v>1.8113242899999999</v>
      </c>
      <c r="J7" s="39">
        <f ca="1">IFERROR(G7/E7,0)</f>
        <v>0.16602683658773715</v>
      </c>
      <c r="K7" s="39">
        <f ca="1">IFERROR(SUM(G7,H7)/E7,0)</f>
        <v>0.22347556937140606</v>
      </c>
      <c r="L7" s="40">
        <f ca="1">IFERROR(SUM(G7,H7,I7)/E7,0)</f>
        <v>0.28177035564807112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0.40600000000000003</v>
      </c>
      <c r="E8" s="21">
        <v>0.40600000000000003</v>
      </c>
      <c r="F8" s="21">
        <f t="shared" ref="F8:F11" si="0">SUM(G8,H8,I8)</f>
        <v>0.12329205691297233</v>
      </c>
      <c r="G8" s="21">
        <v>6.5415276912972331E-2</v>
      </c>
      <c r="H8" s="21">
        <v>2.9623700000000003E-2</v>
      </c>
      <c r="I8" s="21">
        <v>2.825308E-2</v>
      </c>
      <c r="J8" s="22">
        <f t="shared" ref="J8:J12" si="1">IFERROR(G8/E8,0)</f>
        <v>0.16112137170682839</v>
      </c>
      <c r="K8" s="22">
        <f t="shared" ref="K8:K12" si="2">IFERROR(SUM(G8,H8)/E8,0)</f>
        <v>0.23408615003195155</v>
      </c>
      <c r="L8" s="23">
        <f t="shared" ref="L8:L12" si="3">IFERROR(SUM(G8,H8,I8)/E8,0)</f>
        <v>0.30367501702702543</v>
      </c>
      <c r="M8" s="4"/>
    </row>
    <row r="9" spans="1:13" ht="38.25" x14ac:dyDescent="0.25">
      <c r="A9" s="17"/>
      <c r="B9" s="19">
        <v>3000555</v>
      </c>
      <c r="C9" s="19" t="s">
        <v>1765</v>
      </c>
      <c r="D9" s="20">
        <v>12.404448000000002</v>
      </c>
      <c r="E9" s="21">
        <v>12.214448000000001</v>
      </c>
      <c r="F9" s="21">
        <f t="shared" si="0"/>
        <v>2.9880872661009272</v>
      </c>
      <c r="G9" s="21">
        <v>1.7630933061009273</v>
      </c>
      <c r="H9" s="21">
        <v>0.57901756999999998</v>
      </c>
      <c r="I9" s="21">
        <v>0.64597638999999996</v>
      </c>
      <c r="J9" s="22">
        <f t="shared" si="1"/>
        <v>0.14434490253680946</v>
      </c>
      <c r="K9" s="22">
        <f t="shared" si="2"/>
        <v>0.19174921994845179</v>
      </c>
      <c r="L9" s="23">
        <f t="shared" si="3"/>
        <v>0.24463547317905213</v>
      </c>
      <c r="M9" s="4"/>
    </row>
    <row r="10" spans="1:13" ht="38.25" x14ac:dyDescent="0.25">
      <c r="A10" s="17"/>
      <c r="B10" s="19">
        <v>3000644</v>
      </c>
      <c r="C10" s="19" t="s">
        <v>1766</v>
      </c>
      <c r="D10" s="20">
        <v>3.4318480000000005</v>
      </c>
      <c r="E10" s="21">
        <v>3.4318480000000005</v>
      </c>
      <c r="F10" s="21">
        <f t="shared" si="0"/>
        <v>0.68422640305407645</v>
      </c>
      <c r="G10" s="21">
        <v>0.37565335305407643</v>
      </c>
      <c r="H10" s="21">
        <v>0.18463615</v>
      </c>
      <c r="I10" s="21">
        <v>0.12393689999999999</v>
      </c>
      <c r="J10" s="22">
        <f t="shared" si="1"/>
        <v>0.1094609531232375</v>
      </c>
      <c r="K10" s="22">
        <f t="shared" si="2"/>
        <v>0.16326174791368275</v>
      </c>
      <c r="L10" s="23">
        <f t="shared" si="3"/>
        <v>0.19937549770679713</v>
      </c>
      <c r="M10" s="4"/>
    </row>
    <row r="11" spans="1:13" ht="38.25" x14ac:dyDescent="0.25">
      <c r="A11" s="17"/>
      <c r="B11" s="19">
        <v>3000645</v>
      </c>
      <c r="C11" s="19" t="s">
        <v>1767</v>
      </c>
      <c r="D11" s="20">
        <v>14.829509999999999</v>
      </c>
      <c r="E11" s="21">
        <v>15.01951</v>
      </c>
      <c r="F11" s="21">
        <f t="shared" si="0"/>
        <v>4.9595081011798943</v>
      </c>
      <c r="G11" s="21">
        <v>2.9545917211798951</v>
      </c>
      <c r="H11" s="21">
        <v>0.99175846000000001</v>
      </c>
      <c r="I11" s="21">
        <v>1.0131579199999998</v>
      </c>
      <c r="J11" s="22">
        <f t="shared" si="1"/>
        <v>0.19671691827362511</v>
      </c>
      <c r="K11" s="22">
        <f t="shared" si="2"/>
        <v>0.26274826416972957</v>
      </c>
      <c r="L11" s="23">
        <f t="shared" si="3"/>
        <v>0.33020438757189108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1778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0.30367501702702543</v>
      </c>
    </row>
    <row r="19" spans="1:4" ht="38.25" x14ac:dyDescent="0.25">
      <c r="A19" s="17"/>
      <c r="B19" s="19">
        <v>3000555</v>
      </c>
      <c r="C19" s="19" t="s">
        <v>1765</v>
      </c>
      <c r="D19" s="23">
        <v>0.24463547317905213</v>
      </c>
    </row>
    <row r="20" spans="1:4" ht="39" thickBot="1" x14ac:dyDescent="0.3">
      <c r="A20" s="24"/>
      <c r="B20" s="26">
        <v>3000644</v>
      </c>
      <c r="C20" s="26" t="s">
        <v>1766</v>
      </c>
      <c r="D20" s="30">
        <v>0.19937549770679713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"/>
  <sheetViews>
    <sheetView topLeftCell="A41" workbookViewId="0">
      <selection activeCell="A53" sqref="A53: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9" width="0" hidden="1" customWidth="1"/>
  </cols>
  <sheetData>
    <row r="1" spans="1:13" ht="15.75" x14ac:dyDescent="0.25">
      <c r="A1" s="50">
        <v>24</v>
      </c>
      <c r="B1" s="49" t="s">
        <v>18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459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519.42586399999982</v>
      </c>
      <c r="E6" s="14">
        <v>569.073307</v>
      </c>
      <c r="F6" s="14">
        <v>175.9430270461668</v>
      </c>
      <c r="G6" s="14">
        <v>97.836389316166816</v>
      </c>
      <c r="H6" s="14">
        <v>32.214725480000006</v>
      </c>
      <c r="I6" s="14">
        <v>45.89191224999999</v>
      </c>
      <c r="J6" s="15">
        <v>0.17192229562116296</v>
      </c>
      <c r="K6" s="15">
        <v>0.22853139164400627</v>
      </c>
      <c r="L6" s="16">
        <v>0.30917462633011322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413.76485100000008</v>
      </c>
      <c r="E7" s="38">
        <f ca="1">SUM(E8:OFFSET(E6,MATCH("PROYECTOS",$A$8:$A$50,0),0))</f>
        <v>459.87762700000002</v>
      </c>
      <c r="F7" s="38">
        <f ca="1">SUM(F8:OFFSET(F6,MATCH("PROYECTOS",$A$8:$A$50,0),0))</f>
        <v>174.34721517991514</v>
      </c>
      <c r="G7" s="38">
        <f ca="1">SUM(G8:OFFSET(G6,MATCH("PROYECTOS",$A$8:$A$50,0),0))</f>
        <v>96.544724659915147</v>
      </c>
      <c r="H7" s="38">
        <f ca="1">SUM(H8:OFFSET(H6,MATCH("PROYECTOS",$A$8:$A$50,0),0))</f>
        <v>31.937905270000009</v>
      </c>
      <c r="I7" s="38">
        <f ca="1">SUM(I8:OFFSET(I6,MATCH("PROYECTOS",$A$8:$A$50,0),0))</f>
        <v>45.864585249999998</v>
      </c>
      <c r="J7" s="39">
        <f ca="1">IFERROR(G7/E7,0)</f>
        <v>0.20993568504239313</v>
      </c>
      <c r="K7" s="39">
        <f ca="1">IFERROR(SUM(G7,H7)/E7,0)</f>
        <v>0.27938438920820813</v>
      </c>
      <c r="L7" s="40">
        <f ca="1">IFERROR(SUM(G7,H7,I7)/E7,0)</f>
        <v>0.37911654088776786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15.726469000000003</v>
      </c>
      <c r="E8" s="21">
        <v>16.530529000000005</v>
      </c>
      <c r="F8" s="21">
        <f t="shared" ref="F8:F39" si="0">SUM(G8,H8,I8)</f>
        <v>5.7120472228782431</v>
      </c>
      <c r="G8" s="21">
        <v>3.0744719028782423</v>
      </c>
      <c r="H8" s="21">
        <v>1.2358118300000007</v>
      </c>
      <c r="I8" s="21">
        <v>1.4017634899999998</v>
      </c>
      <c r="J8" s="22">
        <f t="shared" ref="J8:J40" si="1">IFERROR(G8/E8,0)</f>
        <v>0.18598750849886542</v>
      </c>
      <c r="K8" s="22">
        <f t="shared" ref="K8:K40" si="2">IFERROR(SUM(G8,H8)/E8,0)</f>
        <v>0.26074687221916748</v>
      </c>
      <c r="L8" s="23">
        <f t="shared" ref="L8:L40" si="3">IFERROR(SUM(G8,H8,I8)/E8,0)</f>
        <v>0.34554533753143901</v>
      </c>
      <c r="M8" s="4"/>
    </row>
    <row r="9" spans="1:13" ht="51" x14ac:dyDescent="0.25">
      <c r="A9" s="17"/>
      <c r="B9" s="19">
        <v>3000003</v>
      </c>
      <c r="C9" s="19" t="s">
        <v>462</v>
      </c>
      <c r="D9" s="20">
        <v>4.574971999999998</v>
      </c>
      <c r="E9" s="21">
        <v>4.9114449999999996</v>
      </c>
      <c r="F9" s="21">
        <f t="shared" si="0"/>
        <v>1.5359108035608302</v>
      </c>
      <c r="G9" s="21">
        <v>0.87420138356083044</v>
      </c>
      <c r="H9" s="21">
        <v>0.30814365999999987</v>
      </c>
      <c r="I9" s="21">
        <v>0.35356575999999995</v>
      </c>
      <c r="J9" s="22">
        <f t="shared" si="1"/>
        <v>0.17799270551962418</v>
      </c>
      <c r="K9" s="22">
        <f t="shared" si="2"/>
        <v>0.24073262421972155</v>
      </c>
      <c r="L9" s="23">
        <f t="shared" si="3"/>
        <v>0.31272075805813365</v>
      </c>
      <c r="M9" s="4"/>
    </row>
    <row r="10" spans="1:13" ht="25.5" x14ac:dyDescent="0.25">
      <c r="A10" s="17"/>
      <c r="B10" s="19">
        <v>3000004</v>
      </c>
      <c r="C10" s="19" t="s">
        <v>463</v>
      </c>
      <c r="D10" s="20">
        <v>58.527540000000037</v>
      </c>
      <c r="E10" s="21">
        <v>78.385706000000013</v>
      </c>
      <c r="F10" s="21">
        <f t="shared" si="0"/>
        <v>37.532219325790642</v>
      </c>
      <c r="G10" s="21">
        <v>28.434353925790642</v>
      </c>
      <c r="H10" s="21">
        <v>4.3050704699999995</v>
      </c>
      <c r="I10" s="21">
        <v>4.7927949299999995</v>
      </c>
      <c r="J10" s="22">
        <f t="shared" si="1"/>
        <v>0.36274922274464988</v>
      </c>
      <c r="K10" s="22">
        <f t="shared" si="2"/>
        <v>0.41767084927181286</v>
      </c>
      <c r="L10" s="23">
        <f t="shared" si="3"/>
        <v>0.47881458547800332</v>
      </c>
      <c r="M10" s="4"/>
    </row>
    <row r="11" spans="1:13" ht="76.5" x14ac:dyDescent="0.25">
      <c r="A11" s="17"/>
      <c r="B11" s="19">
        <v>3000360</v>
      </c>
      <c r="C11" s="19" t="s">
        <v>464</v>
      </c>
      <c r="D11" s="20">
        <v>1.5601420000000004</v>
      </c>
      <c r="E11" s="21">
        <v>1.5427010000000005</v>
      </c>
      <c r="F11" s="21">
        <f t="shared" si="0"/>
        <v>0.42150480005689217</v>
      </c>
      <c r="G11" s="21">
        <v>0.23824706005689222</v>
      </c>
      <c r="H11" s="21">
        <v>7.8654260000000004E-2</v>
      </c>
      <c r="I11" s="21">
        <v>0.10460347999999998</v>
      </c>
      <c r="J11" s="22">
        <f t="shared" si="1"/>
        <v>0.15443502017363842</v>
      </c>
      <c r="K11" s="22">
        <f t="shared" si="2"/>
        <v>0.20541979298444227</v>
      </c>
      <c r="L11" s="23">
        <f t="shared" si="3"/>
        <v>0.27322520699532316</v>
      </c>
      <c r="M11" s="4"/>
    </row>
    <row r="12" spans="1:13" ht="76.5" x14ac:dyDescent="0.25">
      <c r="A12" s="17"/>
      <c r="B12" s="19">
        <v>3000361</v>
      </c>
      <c r="C12" s="19" t="s">
        <v>465</v>
      </c>
      <c r="D12" s="20">
        <v>1.5312500000000002</v>
      </c>
      <c r="E12" s="21">
        <v>1.5758720000000002</v>
      </c>
      <c r="F12" s="21">
        <f t="shared" si="0"/>
        <v>0.52168089110881533</v>
      </c>
      <c r="G12" s="21">
        <v>0.28971618110881536</v>
      </c>
      <c r="H12" s="21">
        <v>0.10969611999999998</v>
      </c>
      <c r="I12" s="21">
        <v>0.12226858999999998</v>
      </c>
      <c r="J12" s="22">
        <f t="shared" si="1"/>
        <v>0.18384499572859683</v>
      </c>
      <c r="K12" s="22">
        <f t="shared" si="2"/>
        <v>0.25345478637149166</v>
      </c>
      <c r="L12" s="23">
        <f t="shared" si="3"/>
        <v>0.33104268056594399</v>
      </c>
      <c r="M12" s="4"/>
    </row>
    <row r="13" spans="1:13" ht="63.75" x14ac:dyDescent="0.25">
      <c r="A13" s="17"/>
      <c r="B13" s="19">
        <v>3000362</v>
      </c>
      <c r="C13" s="19" t="s">
        <v>466</v>
      </c>
      <c r="D13" s="20">
        <v>0.79579900000000003</v>
      </c>
      <c r="E13" s="21">
        <v>0.8372510000000003</v>
      </c>
      <c r="F13" s="21">
        <f t="shared" si="0"/>
        <v>0.2023373286905798</v>
      </c>
      <c r="G13" s="21">
        <v>9.3380858690579771E-2</v>
      </c>
      <c r="H13" s="21">
        <v>3.120096E-2</v>
      </c>
      <c r="I13" s="21">
        <v>7.7755510000000028E-2</v>
      </c>
      <c r="J13" s="22">
        <f t="shared" si="1"/>
        <v>0.11153269293268056</v>
      </c>
      <c r="K13" s="22">
        <f t="shared" si="2"/>
        <v>0.14879865021430816</v>
      </c>
      <c r="L13" s="23">
        <f t="shared" si="3"/>
        <v>0.2416686617162353</v>
      </c>
      <c r="M13" s="4"/>
    </row>
    <row r="14" spans="1:13" ht="51" x14ac:dyDescent="0.25">
      <c r="A14" s="17"/>
      <c r="B14" s="19">
        <v>3000363</v>
      </c>
      <c r="C14" s="19" t="s">
        <v>467</v>
      </c>
      <c r="D14" s="20">
        <v>5.9601199999999999</v>
      </c>
      <c r="E14" s="21">
        <v>6.1574110000000006</v>
      </c>
      <c r="F14" s="21">
        <f t="shared" si="0"/>
        <v>2.9068399492762445</v>
      </c>
      <c r="G14" s="21">
        <v>1.6590138792762446</v>
      </c>
      <c r="H14" s="21">
        <v>0.70121743000000003</v>
      </c>
      <c r="I14" s="21">
        <v>0.54660864000000009</v>
      </c>
      <c r="J14" s="22">
        <f t="shared" si="1"/>
        <v>0.26943367582190703</v>
      </c>
      <c r="K14" s="22">
        <f t="shared" si="2"/>
        <v>0.38331553785775291</v>
      </c>
      <c r="L14" s="23">
        <f t="shared" si="3"/>
        <v>0.47208801707020109</v>
      </c>
      <c r="M14" s="4"/>
    </row>
    <row r="15" spans="1:13" ht="38.25" x14ac:dyDescent="0.25">
      <c r="A15" s="17"/>
      <c r="B15" s="19">
        <v>3000364</v>
      </c>
      <c r="C15" s="19" t="s">
        <v>468</v>
      </c>
      <c r="D15" s="20">
        <v>2.2232530000000001</v>
      </c>
      <c r="E15" s="21">
        <v>3.3481519999999994</v>
      </c>
      <c r="F15" s="21">
        <f t="shared" si="0"/>
        <v>0.43509728386815671</v>
      </c>
      <c r="G15" s="21">
        <v>0.2270872638681567</v>
      </c>
      <c r="H15" s="21">
        <v>0.10057695999999999</v>
      </c>
      <c r="I15" s="21">
        <v>0.10743306</v>
      </c>
      <c r="J15" s="22">
        <f t="shared" si="1"/>
        <v>6.7824657861458124E-2</v>
      </c>
      <c r="K15" s="22">
        <f t="shared" si="2"/>
        <v>9.7864202063752403E-2</v>
      </c>
      <c r="L15" s="23">
        <f t="shared" si="3"/>
        <v>0.1299514728925559</v>
      </c>
      <c r="M15" s="4"/>
    </row>
    <row r="16" spans="1:13" ht="25.5" x14ac:dyDescent="0.25">
      <c r="A16" s="17"/>
      <c r="B16" s="19">
        <v>3000365</v>
      </c>
      <c r="C16" s="19" t="s">
        <v>469</v>
      </c>
      <c r="D16" s="20">
        <v>52.37872400000002</v>
      </c>
      <c r="E16" s="21">
        <v>36.059667000000012</v>
      </c>
      <c r="F16" s="21">
        <f t="shared" si="0"/>
        <v>10.274224841477002</v>
      </c>
      <c r="G16" s="21">
        <v>4.5504546214770016</v>
      </c>
      <c r="H16" s="21">
        <v>2.1638186999999998</v>
      </c>
      <c r="I16" s="21">
        <v>3.5599515199999998</v>
      </c>
      <c r="J16" s="22">
        <f t="shared" si="1"/>
        <v>0.12619236393605632</v>
      </c>
      <c r="K16" s="22">
        <f t="shared" si="2"/>
        <v>0.18619898296556647</v>
      </c>
      <c r="L16" s="23">
        <f t="shared" si="3"/>
        <v>0.28492289852474229</v>
      </c>
      <c r="M16" s="4"/>
    </row>
    <row r="17" spans="1:13" ht="25.5" x14ac:dyDescent="0.25">
      <c r="A17" s="17"/>
      <c r="B17" s="19">
        <v>3000366</v>
      </c>
      <c r="C17" s="19" t="s">
        <v>470</v>
      </c>
      <c r="D17" s="20">
        <v>35.777167999999989</v>
      </c>
      <c r="E17" s="21">
        <v>43.359352999999992</v>
      </c>
      <c r="F17" s="21">
        <f t="shared" si="0"/>
        <v>14.906464884736479</v>
      </c>
      <c r="G17" s="21">
        <v>5.2045206447364762</v>
      </c>
      <c r="H17" s="21">
        <v>3.4807430100000003</v>
      </c>
      <c r="I17" s="21">
        <v>6.221201230000001</v>
      </c>
      <c r="J17" s="22">
        <f t="shared" si="1"/>
        <v>0.12003224874542009</v>
      </c>
      <c r="K17" s="22">
        <f t="shared" si="2"/>
        <v>0.20030888502271885</v>
      </c>
      <c r="L17" s="23">
        <f t="shared" si="3"/>
        <v>0.34378891411817153</v>
      </c>
      <c r="M17" s="4"/>
    </row>
    <row r="18" spans="1:13" ht="25.5" x14ac:dyDescent="0.25">
      <c r="A18" s="17"/>
      <c r="B18" s="19">
        <v>3000367</v>
      </c>
      <c r="C18" s="19" t="s">
        <v>471</v>
      </c>
      <c r="D18" s="20">
        <v>12.565403999999997</v>
      </c>
      <c r="E18" s="21">
        <v>19.856115000000003</v>
      </c>
      <c r="F18" s="21">
        <f t="shared" si="0"/>
        <v>8.2461487645627667</v>
      </c>
      <c r="G18" s="21">
        <v>5.2302977145627665</v>
      </c>
      <c r="H18" s="21">
        <v>1.43022637</v>
      </c>
      <c r="I18" s="21">
        <v>1.58562468</v>
      </c>
      <c r="J18" s="22">
        <f t="shared" si="1"/>
        <v>0.26340992256354107</v>
      </c>
      <c r="K18" s="22">
        <f t="shared" si="2"/>
        <v>0.3354394394151507</v>
      </c>
      <c r="L18" s="23">
        <f t="shared" si="3"/>
        <v>0.41529517554480144</v>
      </c>
      <c r="M18" s="4"/>
    </row>
    <row r="19" spans="1:13" ht="38.25" x14ac:dyDescent="0.25">
      <c r="A19" s="17"/>
      <c r="B19" s="19">
        <v>3000368</v>
      </c>
      <c r="C19" s="19" t="s">
        <v>472</v>
      </c>
      <c r="D19" s="20">
        <v>7.4563120000000014</v>
      </c>
      <c r="E19" s="21">
        <v>10.320281000000001</v>
      </c>
      <c r="F19" s="21">
        <f t="shared" si="0"/>
        <v>5.1401812423187287</v>
      </c>
      <c r="G19" s="21">
        <v>2.0836580923187284</v>
      </c>
      <c r="H19" s="21">
        <v>1.2338656399999999</v>
      </c>
      <c r="I19" s="21">
        <v>1.82265751</v>
      </c>
      <c r="J19" s="22">
        <f t="shared" si="1"/>
        <v>0.2018993564534462</v>
      </c>
      <c r="K19" s="22">
        <f t="shared" si="2"/>
        <v>0.32145672509486206</v>
      </c>
      <c r="L19" s="23">
        <f t="shared" si="3"/>
        <v>0.49806601606281148</v>
      </c>
      <c r="M19" s="4"/>
    </row>
    <row r="20" spans="1:13" ht="38.25" x14ac:dyDescent="0.25">
      <c r="A20" s="17"/>
      <c r="B20" s="19">
        <v>3000369</v>
      </c>
      <c r="C20" s="19" t="s">
        <v>473</v>
      </c>
      <c r="D20" s="20">
        <v>3.2068399999999997</v>
      </c>
      <c r="E20" s="21">
        <v>4.1693350000000002</v>
      </c>
      <c r="F20" s="21">
        <f t="shared" si="0"/>
        <v>1.4275539309012448</v>
      </c>
      <c r="G20" s="21">
        <v>0.82918256090124487</v>
      </c>
      <c r="H20" s="21">
        <v>0.34621721999999994</v>
      </c>
      <c r="I20" s="21">
        <v>0.25215415000000002</v>
      </c>
      <c r="J20" s="22">
        <f t="shared" si="1"/>
        <v>0.19887645413507066</v>
      </c>
      <c r="K20" s="22">
        <f t="shared" si="2"/>
        <v>0.28191540878851057</v>
      </c>
      <c r="L20" s="23">
        <f t="shared" si="3"/>
        <v>0.34239367450714436</v>
      </c>
      <c r="M20" s="4"/>
    </row>
    <row r="21" spans="1:13" ht="38.25" x14ac:dyDescent="0.25">
      <c r="A21" s="17"/>
      <c r="B21" s="19">
        <v>3000370</v>
      </c>
      <c r="C21" s="19" t="s">
        <v>474</v>
      </c>
      <c r="D21" s="20">
        <v>7.1715370000000034</v>
      </c>
      <c r="E21" s="21">
        <v>10.422388</v>
      </c>
      <c r="F21" s="21">
        <f t="shared" si="0"/>
        <v>4.007596499970254</v>
      </c>
      <c r="G21" s="21">
        <v>1.7882853699702537</v>
      </c>
      <c r="H21" s="21">
        <v>1.0040810800000002</v>
      </c>
      <c r="I21" s="21">
        <v>1.2152300500000002</v>
      </c>
      <c r="J21" s="22">
        <f t="shared" si="1"/>
        <v>0.17158115491097181</v>
      </c>
      <c r="K21" s="22">
        <f t="shared" si="2"/>
        <v>0.2679200246594402</v>
      </c>
      <c r="L21" s="23">
        <f t="shared" si="3"/>
        <v>0.38451806821721224</v>
      </c>
      <c r="M21" s="4"/>
    </row>
    <row r="22" spans="1:13" ht="38.25" x14ac:dyDescent="0.25">
      <c r="A22" s="17"/>
      <c r="B22" s="19">
        <v>3000371</v>
      </c>
      <c r="C22" s="19" t="s">
        <v>475</v>
      </c>
      <c r="D22" s="20">
        <v>2.9726689999999998</v>
      </c>
      <c r="E22" s="21">
        <v>3.0254109999999996</v>
      </c>
      <c r="F22" s="21">
        <f t="shared" si="0"/>
        <v>1.2359734250496976</v>
      </c>
      <c r="G22" s="21">
        <v>0.74549981504969765</v>
      </c>
      <c r="H22" s="21">
        <v>0.30043201000000003</v>
      </c>
      <c r="I22" s="21">
        <v>0.19004160000000003</v>
      </c>
      <c r="J22" s="22">
        <f t="shared" si="1"/>
        <v>0.24641274030196153</v>
      </c>
      <c r="K22" s="22">
        <f t="shared" si="2"/>
        <v>0.345715615184085</v>
      </c>
      <c r="L22" s="23">
        <f t="shared" si="3"/>
        <v>0.40853075005336392</v>
      </c>
      <c r="M22" s="4"/>
    </row>
    <row r="23" spans="1:13" ht="25.5" x14ac:dyDescent="0.25">
      <c r="A23" s="17"/>
      <c r="B23" s="19">
        <v>3000372</v>
      </c>
      <c r="C23" s="19" t="s">
        <v>476</v>
      </c>
      <c r="D23" s="20">
        <v>37.230606000000009</v>
      </c>
      <c r="E23" s="21">
        <v>45.224233000000019</v>
      </c>
      <c r="F23" s="21">
        <f t="shared" si="0"/>
        <v>16.422595181234222</v>
      </c>
      <c r="G23" s="21">
        <v>5.5860378612342174</v>
      </c>
      <c r="H23" s="21">
        <v>5.5451794800000007</v>
      </c>
      <c r="I23" s="21">
        <v>5.2913778400000009</v>
      </c>
      <c r="J23" s="22">
        <f t="shared" si="1"/>
        <v>0.12351868656864153</v>
      </c>
      <c r="K23" s="22">
        <f t="shared" si="2"/>
        <v>0.24613391102142548</v>
      </c>
      <c r="L23" s="23">
        <f t="shared" si="3"/>
        <v>0.36313706373382199</v>
      </c>
      <c r="M23" s="4"/>
    </row>
    <row r="24" spans="1:13" ht="25.5" x14ac:dyDescent="0.25">
      <c r="A24" s="17"/>
      <c r="B24" s="19">
        <v>3000373</v>
      </c>
      <c r="C24" s="19" t="s">
        <v>477</v>
      </c>
      <c r="D24" s="20">
        <v>13.279968</v>
      </c>
      <c r="E24" s="21">
        <v>15.613825</v>
      </c>
      <c r="F24" s="21">
        <f t="shared" si="0"/>
        <v>4.7844657771676928</v>
      </c>
      <c r="G24" s="21">
        <v>1.5629168571676928</v>
      </c>
      <c r="H24" s="21">
        <v>0.93548021000000003</v>
      </c>
      <c r="I24" s="21">
        <v>2.2860687099999999</v>
      </c>
      <c r="J24" s="22">
        <f t="shared" si="1"/>
        <v>0.10009826914082186</v>
      </c>
      <c r="K24" s="22">
        <f t="shared" si="2"/>
        <v>0.16001185277583763</v>
      </c>
      <c r="L24" s="23">
        <f t="shared" si="3"/>
        <v>0.30642496487360993</v>
      </c>
      <c r="M24" s="4"/>
    </row>
    <row r="25" spans="1:13" ht="38.25" x14ac:dyDescent="0.25">
      <c r="A25" s="17"/>
      <c r="B25" s="19">
        <v>3000374</v>
      </c>
      <c r="C25" s="19" t="s">
        <v>478</v>
      </c>
      <c r="D25" s="20">
        <v>3.3591709999999999</v>
      </c>
      <c r="E25" s="21">
        <v>3.4554230000000006</v>
      </c>
      <c r="F25" s="21">
        <f t="shared" si="0"/>
        <v>1.4132253436221258</v>
      </c>
      <c r="G25" s="21">
        <v>0.80619307362212567</v>
      </c>
      <c r="H25" s="21">
        <v>0.36829050000000002</v>
      </c>
      <c r="I25" s="21">
        <v>0.23874177000000002</v>
      </c>
      <c r="J25" s="22">
        <f t="shared" si="1"/>
        <v>0.23331241171402908</v>
      </c>
      <c r="K25" s="22">
        <f t="shared" si="2"/>
        <v>0.33989574463737887</v>
      </c>
      <c r="L25" s="23">
        <f t="shared" si="3"/>
        <v>0.40898765321123509</v>
      </c>
      <c r="M25" s="4"/>
    </row>
    <row r="26" spans="1:13" ht="25.5" x14ac:dyDescent="0.25">
      <c r="A26" s="17"/>
      <c r="B26" s="19">
        <v>3000424</v>
      </c>
      <c r="C26" s="19" t="s">
        <v>479</v>
      </c>
      <c r="D26" s="20">
        <v>6.4315360000000013</v>
      </c>
      <c r="E26" s="21">
        <v>7.3806550000000009</v>
      </c>
      <c r="F26" s="21">
        <f t="shared" si="0"/>
        <v>2.2439111742660609</v>
      </c>
      <c r="G26" s="21">
        <v>1.2121949142660604</v>
      </c>
      <c r="H26" s="21">
        <v>0.61987519000000035</v>
      </c>
      <c r="I26" s="21">
        <v>0.41184106999999998</v>
      </c>
      <c r="J26" s="22">
        <f t="shared" si="1"/>
        <v>0.16423947661366914</v>
      </c>
      <c r="K26" s="22">
        <f t="shared" si="2"/>
        <v>0.2482259507138676</v>
      </c>
      <c r="L26" s="23">
        <f t="shared" si="3"/>
        <v>0.30402602130380851</v>
      </c>
      <c r="M26" s="4"/>
    </row>
    <row r="27" spans="1:13" ht="25.5" x14ac:dyDescent="0.25">
      <c r="A27" s="17"/>
      <c r="B27" s="19">
        <v>3000425</v>
      </c>
      <c r="C27" s="19" t="s">
        <v>480</v>
      </c>
      <c r="D27" s="20">
        <v>5.2179329999999968</v>
      </c>
      <c r="E27" s="21">
        <v>5.8076140000000001</v>
      </c>
      <c r="F27" s="21">
        <f t="shared" si="0"/>
        <v>1.8620948539474929</v>
      </c>
      <c r="G27" s="21">
        <v>1.0798138639474928</v>
      </c>
      <c r="H27" s="21">
        <v>0.37765788</v>
      </c>
      <c r="I27" s="21">
        <v>0.40462311000000001</v>
      </c>
      <c r="J27" s="22">
        <f t="shared" si="1"/>
        <v>0.18593072197075991</v>
      </c>
      <c r="K27" s="22">
        <f t="shared" si="2"/>
        <v>0.2509587834087274</v>
      </c>
      <c r="L27" s="23">
        <f t="shared" si="3"/>
        <v>0.32062992718653355</v>
      </c>
      <c r="M27" s="4"/>
    </row>
    <row r="28" spans="1:13" x14ac:dyDescent="0.25">
      <c r="A28" s="17"/>
      <c r="B28" s="19">
        <v>3000683</v>
      </c>
      <c r="C28" s="19" t="s">
        <v>481</v>
      </c>
      <c r="D28" s="20">
        <v>41.366283999999986</v>
      </c>
      <c r="E28" s="21">
        <v>41.430409999999995</v>
      </c>
      <c r="F28" s="21">
        <f t="shared" si="0"/>
        <v>13.502355051659192</v>
      </c>
      <c r="G28" s="21">
        <v>13.914587081659192</v>
      </c>
      <c r="H28" s="21">
        <v>0.15603243</v>
      </c>
      <c r="I28" s="21">
        <v>-0.56826445999999997</v>
      </c>
      <c r="J28" s="22">
        <f t="shared" si="1"/>
        <v>0.33585443836204359</v>
      </c>
      <c r="K28" s="22">
        <f t="shared" si="2"/>
        <v>0.33962057125814576</v>
      </c>
      <c r="L28" s="23">
        <f t="shared" si="3"/>
        <v>0.32590445162524806</v>
      </c>
      <c r="M28" s="4"/>
    </row>
    <row r="29" spans="1:13" ht="63.75" x14ac:dyDescent="0.25">
      <c r="A29" s="17"/>
      <c r="B29" s="19">
        <v>3044194</v>
      </c>
      <c r="C29" s="19" t="s">
        <v>482</v>
      </c>
      <c r="D29" s="20">
        <v>19.155046000000009</v>
      </c>
      <c r="E29" s="21">
        <v>20.088559</v>
      </c>
      <c r="F29" s="21">
        <f t="shared" si="0"/>
        <v>11.728201200692103</v>
      </c>
      <c r="G29" s="21">
        <v>1.496753420692098</v>
      </c>
      <c r="H29" s="21">
        <v>0.57371147999999994</v>
      </c>
      <c r="I29" s="21">
        <v>9.6577363000000052</v>
      </c>
      <c r="J29" s="22">
        <f t="shared" si="1"/>
        <v>7.4507754423405778E-2</v>
      </c>
      <c r="K29" s="22">
        <f t="shared" si="2"/>
        <v>0.10306687008720228</v>
      </c>
      <c r="L29" s="23">
        <f t="shared" si="3"/>
        <v>0.5838249125132422</v>
      </c>
      <c r="M29" s="4"/>
    </row>
    <row r="30" spans="1:13" ht="25.5" x14ac:dyDescent="0.25">
      <c r="A30" s="17"/>
      <c r="B30" s="19">
        <v>3044195</v>
      </c>
      <c r="C30" s="19" t="s">
        <v>483</v>
      </c>
      <c r="D30" s="20">
        <v>12.975280000000001</v>
      </c>
      <c r="E30" s="21">
        <v>13.960292999999998</v>
      </c>
      <c r="F30" s="21">
        <f t="shared" si="0"/>
        <v>5.2399225134001295</v>
      </c>
      <c r="G30" s="21">
        <v>3.0147316934001296</v>
      </c>
      <c r="H30" s="21">
        <v>1.1173119099999997</v>
      </c>
      <c r="I30" s="21">
        <v>1.1078789099999999</v>
      </c>
      <c r="J30" s="22">
        <f t="shared" si="1"/>
        <v>0.2159504598793256</v>
      </c>
      <c r="K30" s="22">
        <f t="shared" si="2"/>
        <v>0.29598544983261671</v>
      </c>
      <c r="L30" s="23">
        <f t="shared" si="3"/>
        <v>0.37534473763553028</v>
      </c>
      <c r="M30" s="4"/>
    </row>
    <row r="31" spans="1:13" ht="25.5" x14ac:dyDescent="0.25">
      <c r="A31" s="17"/>
      <c r="B31" s="19">
        <v>3044197</v>
      </c>
      <c r="C31" s="19" t="s">
        <v>484</v>
      </c>
      <c r="D31" s="20">
        <v>13.216745000000005</v>
      </c>
      <c r="E31" s="21">
        <v>13.829997000000004</v>
      </c>
      <c r="F31" s="21">
        <f t="shared" si="0"/>
        <v>5.1161931501709743</v>
      </c>
      <c r="G31" s="21">
        <v>2.8771283101709741</v>
      </c>
      <c r="H31" s="21">
        <v>1.2266469499999999</v>
      </c>
      <c r="I31" s="21">
        <v>1.0124178900000003</v>
      </c>
      <c r="J31" s="22">
        <f t="shared" si="1"/>
        <v>0.20803535316536753</v>
      </c>
      <c r="K31" s="22">
        <f t="shared" si="2"/>
        <v>0.29673001810274963</v>
      </c>
      <c r="L31" s="23">
        <f t="shared" si="3"/>
        <v>0.36993450903647868</v>
      </c>
      <c r="M31" s="4"/>
    </row>
    <row r="32" spans="1:13" ht="25.5" x14ac:dyDescent="0.25">
      <c r="A32" s="17"/>
      <c r="B32" s="19">
        <v>3044198</v>
      </c>
      <c r="C32" s="19" t="s">
        <v>485</v>
      </c>
      <c r="D32" s="20">
        <v>5.4066889999999983</v>
      </c>
      <c r="E32" s="21">
        <v>6.067295999999998</v>
      </c>
      <c r="F32" s="21">
        <f t="shared" si="0"/>
        <v>1.7622729865430953</v>
      </c>
      <c r="G32" s="21">
        <v>0.90713949654309545</v>
      </c>
      <c r="H32" s="21">
        <v>0.54461747999999999</v>
      </c>
      <c r="I32" s="21">
        <v>0.31051601000000001</v>
      </c>
      <c r="J32" s="22">
        <f t="shared" si="1"/>
        <v>0.14951297852339754</v>
      </c>
      <c r="K32" s="22">
        <f t="shared" si="2"/>
        <v>0.23927577895377047</v>
      </c>
      <c r="L32" s="23">
        <f t="shared" si="3"/>
        <v>0.29045442756428824</v>
      </c>
      <c r="M32" s="4"/>
    </row>
    <row r="33" spans="1:13" ht="25.5" x14ac:dyDescent="0.25">
      <c r="A33" s="17"/>
      <c r="B33" s="19">
        <v>3044199</v>
      </c>
      <c r="C33" s="19" t="s">
        <v>486</v>
      </c>
      <c r="D33" s="20">
        <v>7.1958520000000039</v>
      </c>
      <c r="E33" s="21">
        <v>7.3626520000000015</v>
      </c>
      <c r="F33" s="21">
        <f t="shared" si="0"/>
        <v>2.4465644638998767</v>
      </c>
      <c r="G33" s="21">
        <v>1.368547773899877</v>
      </c>
      <c r="H33" s="21">
        <v>0.56424700000000005</v>
      </c>
      <c r="I33" s="21">
        <v>0.51376968999999972</v>
      </c>
      <c r="J33" s="22">
        <f t="shared" si="1"/>
        <v>0.1858770146816496</v>
      </c>
      <c r="K33" s="22">
        <f t="shared" si="2"/>
        <v>0.26251339515977079</v>
      </c>
      <c r="L33" s="23">
        <f t="shared" si="3"/>
        <v>0.33229391581998935</v>
      </c>
      <c r="M33" s="4"/>
    </row>
    <row r="34" spans="1:13" ht="38.25" x14ac:dyDescent="0.25">
      <c r="A34" s="17"/>
      <c r="B34" s="19">
        <v>3044200</v>
      </c>
      <c r="C34" s="19" t="s">
        <v>487</v>
      </c>
      <c r="D34" s="20">
        <v>5.9909099999999977</v>
      </c>
      <c r="E34" s="21">
        <v>6.0367819999999996</v>
      </c>
      <c r="F34" s="21">
        <f t="shared" si="0"/>
        <v>2.0504678210103684</v>
      </c>
      <c r="G34" s="21">
        <v>1.2329923710103685</v>
      </c>
      <c r="H34" s="21">
        <v>0.40798857999999982</v>
      </c>
      <c r="I34" s="21">
        <v>0.40948687000000011</v>
      </c>
      <c r="J34" s="22">
        <f t="shared" si="1"/>
        <v>0.20424662858628465</v>
      </c>
      <c r="K34" s="22">
        <f t="shared" si="2"/>
        <v>0.27183041411970293</v>
      </c>
      <c r="L34" s="23">
        <f t="shared" si="3"/>
        <v>0.3396623931442892</v>
      </c>
      <c r="M34" s="4"/>
    </row>
    <row r="35" spans="1:13" ht="25.5" x14ac:dyDescent="0.25">
      <c r="A35" s="17"/>
      <c r="B35" s="19">
        <v>3044201</v>
      </c>
      <c r="C35" s="19" t="s">
        <v>488</v>
      </c>
      <c r="D35" s="20">
        <v>5.697368</v>
      </c>
      <c r="E35" s="21">
        <v>5.9144060000000005</v>
      </c>
      <c r="F35" s="21">
        <f t="shared" si="0"/>
        <v>2.417603957598351</v>
      </c>
      <c r="G35" s="21">
        <v>1.3537667575983505</v>
      </c>
      <c r="H35" s="21">
        <v>0.56515113000000017</v>
      </c>
      <c r="I35" s="21">
        <v>0.49868607000000004</v>
      </c>
      <c r="J35" s="22">
        <f t="shared" si="1"/>
        <v>0.22889310568100169</v>
      </c>
      <c r="K35" s="22">
        <f t="shared" si="2"/>
        <v>0.32444811661532041</v>
      </c>
      <c r="L35" s="23">
        <f t="shared" si="3"/>
        <v>0.40876530248318271</v>
      </c>
      <c r="M35" s="4"/>
    </row>
    <row r="36" spans="1:13" ht="25.5" x14ac:dyDescent="0.25">
      <c r="A36" s="17"/>
      <c r="B36" s="19">
        <v>3044202</v>
      </c>
      <c r="C36" s="19" t="s">
        <v>489</v>
      </c>
      <c r="D36" s="20">
        <v>5.7687210000000011</v>
      </c>
      <c r="E36" s="21">
        <v>5.9170840000000027</v>
      </c>
      <c r="F36" s="21">
        <f t="shared" si="0"/>
        <v>2.1923548388262617</v>
      </c>
      <c r="G36" s="21">
        <v>1.2485228388262612</v>
      </c>
      <c r="H36" s="21">
        <v>0.50089237000000009</v>
      </c>
      <c r="I36" s="21">
        <v>0.4429396300000002</v>
      </c>
      <c r="J36" s="22">
        <f t="shared" si="1"/>
        <v>0.2110030614448368</v>
      </c>
      <c r="K36" s="22">
        <f t="shared" si="2"/>
        <v>0.29565495585769286</v>
      </c>
      <c r="L36" s="23">
        <f t="shared" si="3"/>
        <v>0.37051271180640005</v>
      </c>
      <c r="M36" s="4"/>
    </row>
    <row r="37" spans="1:13" ht="38.25" x14ac:dyDescent="0.25">
      <c r="A37" s="17"/>
      <c r="B37" s="19">
        <v>3044203</v>
      </c>
      <c r="C37" s="19" t="s">
        <v>490</v>
      </c>
      <c r="D37" s="20">
        <v>4.6191699999999987</v>
      </c>
      <c r="E37" s="21">
        <v>5.1991820000000004</v>
      </c>
      <c r="F37" s="21">
        <f t="shared" si="0"/>
        <v>1.8651567829462166</v>
      </c>
      <c r="G37" s="21">
        <v>1.0786889629462166</v>
      </c>
      <c r="H37" s="21">
        <v>0.41458360999999999</v>
      </c>
      <c r="I37" s="21">
        <v>0.37188420999999994</v>
      </c>
      <c r="J37" s="22">
        <f t="shared" si="1"/>
        <v>0.20747282225284988</v>
      </c>
      <c r="K37" s="22">
        <f t="shared" si="2"/>
        <v>0.28721298330126094</v>
      </c>
      <c r="L37" s="23">
        <f t="shared" si="3"/>
        <v>0.35874042934950467</v>
      </c>
      <c r="M37" s="4"/>
    </row>
    <row r="38" spans="1:13" ht="25.5" x14ac:dyDescent="0.25">
      <c r="A38" s="17"/>
      <c r="B38" s="19">
        <v>3044204</v>
      </c>
      <c r="C38" s="19" t="s">
        <v>491</v>
      </c>
      <c r="D38" s="20">
        <v>3.3673039999999981</v>
      </c>
      <c r="E38" s="21">
        <v>3.6075029999999981</v>
      </c>
      <c r="F38" s="21">
        <f t="shared" si="0"/>
        <v>1.1293969465989571</v>
      </c>
      <c r="G38" s="21">
        <v>0.58932640659895696</v>
      </c>
      <c r="H38" s="21">
        <v>0.33633638000000005</v>
      </c>
      <c r="I38" s="21">
        <v>0.20373415999999994</v>
      </c>
      <c r="J38" s="22">
        <f t="shared" si="1"/>
        <v>0.16336130741927513</v>
      </c>
      <c r="K38" s="22">
        <f t="shared" si="2"/>
        <v>0.25659376765562153</v>
      </c>
      <c r="L38" s="23">
        <f t="shared" si="3"/>
        <v>0.31306888631803154</v>
      </c>
      <c r="M38" s="4"/>
    </row>
    <row r="39" spans="1:13" ht="25.5" x14ac:dyDescent="0.25">
      <c r="A39" s="17"/>
      <c r="B39" s="19">
        <v>3045112</v>
      </c>
      <c r="C39" s="19" t="s">
        <v>492</v>
      </c>
      <c r="D39" s="20">
        <v>11.058068999999996</v>
      </c>
      <c r="E39" s="21">
        <v>12.480095999999996</v>
      </c>
      <c r="F39" s="21">
        <f t="shared" si="0"/>
        <v>3.6646519420854595</v>
      </c>
      <c r="G39" s="21">
        <v>1.8930117020854595</v>
      </c>
      <c r="H39" s="21">
        <v>0.85414697000000006</v>
      </c>
      <c r="I39" s="21">
        <v>0.91749327000000025</v>
      </c>
      <c r="J39" s="22">
        <f t="shared" si="1"/>
        <v>0.15168246318661813</v>
      </c>
      <c r="K39" s="22">
        <f t="shared" si="2"/>
        <v>0.22012320034120414</v>
      </c>
      <c r="L39" s="23">
        <f t="shared" si="3"/>
        <v>0.29363972377179315</v>
      </c>
      <c r="M39" s="4"/>
    </row>
    <row r="40" spans="1:13" ht="15.75" thickBot="1" x14ac:dyDescent="0.3">
      <c r="A40" s="41" t="s">
        <v>293</v>
      </c>
      <c r="B40" s="43"/>
      <c r="C40" s="43"/>
      <c r="D40" s="44">
        <f ca="1">OFFSET(D40,-MATCH("PROYECTOS",$A$8:$A$50,0)-1,0)-(OFFSET(D40,-MATCH("PROYECTOS",$A$8:$A$50,0),0))</f>
        <v>105.66101299999974</v>
      </c>
      <c r="E40" s="45">
        <f t="shared" ref="E40:I40" ca="1" si="4">OFFSET(E40,-MATCH("PROYECTOS",$A$8:$A$50,0)-1,0)-(OFFSET(E40,-MATCH("PROYECTOS",$A$8:$A$50,0),0))</f>
        <v>109.19567999999998</v>
      </c>
      <c r="F40" s="45">
        <f t="shared" ca="1" si="4"/>
        <v>1.5958118662516654</v>
      </c>
      <c r="G40" s="45">
        <f t="shared" ca="1" si="4"/>
        <v>1.2916646562516689</v>
      </c>
      <c r="H40" s="45">
        <f t="shared" ca="1" si="4"/>
        <v>0.27682020999999679</v>
      </c>
      <c r="I40" s="45">
        <f t="shared" ca="1" si="4"/>
        <v>2.7326999999992552E-2</v>
      </c>
      <c r="J40" s="46">
        <f t="shared" ca="1" si="1"/>
        <v>1.182889887449457E-2</v>
      </c>
      <c r="K40" s="46">
        <f t="shared" ca="1" si="2"/>
        <v>1.436398277158644E-2</v>
      </c>
      <c r="L40" s="47">
        <f t="shared" ca="1" si="3"/>
        <v>1.4614239924616601E-2</v>
      </c>
      <c r="M40" s="4"/>
    </row>
    <row r="41" spans="1:13" ht="15.75" thickBot="1" x14ac:dyDescent="0.3"/>
    <row r="42" spans="1:13" ht="15.75" thickBot="1" x14ac:dyDescent="0.3">
      <c r="A42" s="87" t="s">
        <v>315</v>
      </c>
      <c r="B42" s="88"/>
      <c r="C42" s="88"/>
      <c r="D42" s="89"/>
    </row>
    <row r="43" spans="1:13" ht="15.75" thickBot="1" x14ac:dyDescent="0.3">
      <c r="A43" s="1" t="s">
        <v>502</v>
      </c>
    </row>
    <row r="44" spans="1:13" ht="45" customHeight="1" x14ac:dyDescent="0.25">
      <c r="A44" s="80" t="s">
        <v>317</v>
      </c>
      <c r="B44" s="81"/>
      <c r="C44" s="81"/>
      <c r="D44" s="92" t="s">
        <v>318</v>
      </c>
    </row>
    <row r="45" spans="1:13" ht="15.75" thickBot="1" x14ac:dyDescent="0.3">
      <c r="A45" s="90"/>
      <c r="B45" s="91"/>
      <c r="C45" s="91"/>
      <c r="D45" s="93"/>
    </row>
    <row r="46" spans="1:13" ht="76.5" x14ac:dyDescent="0.25">
      <c r="A46" s="17"/>
      <c r="B46" s="19">
        <v>3000360</v>
      </c>
      <c r="C46" s="19" t="s">
        <v>464</v>
      </c>
      <c r="D46" s="23">
        <v>0.27322520699532316</v>
      </c>
    </row>
    <row r="47" spans="1:13" ht="63.75" x14ac:dyDescent="0.25">
      <c r="A47" s="17"/>
      <c r="B47" s="19">
        <v>3000362</v>
      </c>
      <c r="C47" s="19" t="s">
        <v>466</v>
      </c>
      <c r="D47" s="23">
        <v>0.2416686617162353</v>
      </c>
    </row>
    <row r="48" spans="1:13" ht="38.25" x14ac:dyDescent="0.25">
      <c r="A48" s="17"/>
      <c r="B48" s="19">
        <v>3000364</v>
      </c>
      <c r="C48" s="19" t="s">
        <v>468</v>
      </c>
      <c r="D48" s="23">
        <v>0.1299514728925559</v>
      </c>
    </row>
    <row r="49" spans="1:4" ht="25.5" x14ac:dyDescent="0.25">
      <c r="A49" s="17"/>
      <c r="B49" s="19">
        <v>3000365</v>
      </c>
      <c r="C49" s="19" t="s">
        <v>469</v>
      </c>
      <c r="D49" s="23">
        <v>0.28492289852474229</v>
      </c>
    </row>
    <row r="50" spans="1:4" ht="25.5" x14ac:dyDescent="0.25">
      <c r="A50" s="17"/>
      <c r="B50" s="19">
        <v>3000373</v>
      </c>
      <c r="C50" s="19" t="s">
        <v>477</v>
      </c>
      <c r="D50" s="23">
        <v>0.30642496487360993</v>
      </c>
    </row>
    <row r="51" spans="1:4" ht="25.5" x14ac:dyDescent="0.25">
      <c r="A51" s="17"/>
      <c r="B51" s="19">
        <v>3000424</v>
      </c>
      <c r="C51" s="19" t="s">
        <v>479</v>
      </c>
      <c r="D51" s="23">
        <v>0.30402602130380851</v>
      </c>
    </row>
    <row r="52" spans="1:4" ht="25.5" x14ac:dyDescent="0.25">
      <c r="A52" s="17"/>
      <c r="B52" s="19">
        <v>3044198</v>
      </c>
      <c r="C52" s="19" t="s">
        <v>485</v>
      </c>
      <c r="D52" s="23">
        <v>0.29045442756428824</v>
      </c>
    </row>
    <row r="53" spans="1:4" ht="26.25" thickBot="1" x14ac:dyDescent="0.3">
      <c r="A53" s="24"/>
      <c r="B53" s="26">
        <v>3045112</v>
      </c>
      <c r="C53" s="26" t="s">
        <v>492</v>
      </c>
      <c r="D53" s="30">
        <v>0.29363972377179315</v>
      </c>
    </row>
  </sheetData>
  <mergeCells count="10">
    <mergeCell ref="A42:D42"/>
    <mergeCell ref="A44:C45"/>
    <mergeCell ref="D44:D4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N9" sqref="N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114</v>
      </c>
      <c r="B1" s="49" t="s">
        <v>74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1764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31.071805999999999</v>
      </c>
      <c r="I6" s="14">
        <v>31.071805999999995</v>
      </c>
      <c r="J6" s="14">
        <v>8.7551138272478717</v>
      </c>
      <c r="K6" s="14">
        <v>5.1587536572478712</v>
      </c>
      <c r="L6" s="14">
        <v>1.7850358799999999</v>
      </c>
      <c r="M6" s="14">
        <v>1.8113242899999999</v>
      </c>
      <c r="N6" s="15">
        <v>0.1660268365877372</v>
      </c>
      <c r="O6" s="15">
        <v>0.22347556937140609</v>
      </c>
      <c r="P6" s="16">
        <v>0.28177035564807124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SUM(H8:OFFSET(H6,MATCH("PROYECTOS",$A$8:$A$26,0),0))</f>
        <v>31.071805999999999</v>
      </c>
      <c r="I7" s="37">
        <f ca="1">SUM(I8:OFFSET(I6,MATCH("PROYECTOS",$A$8:$A$26,0),0))</f>
        <v>31.071805999999999</v>
      </c>
      <c r="J7" s="37">
        <f ca="1">SUM(J8:OFFSET(J6,MATCH("PROYECTOS",$A$8:$A$26,0),0))</f>
        <v>8.7551138272478717</v>
      </c>
      <c r="K7" s="38">
        <f ca="1">SUM(K8:OFFSET(K6,MATCH("PROYECTOS",$A$8:$A$26,0),0))</f>
        <v>5.1587536572478712</v>
      </c>
      <c r="L7" s="38">
        <f ca="1">SUM(L8:OFFSET(L6,MATCH("PROYECTOS",$A$8:$A$26,0),0))</f>
        <v>1.7850358800000001</v>
      </c>
      <c r="M7" s="38">
        <f ca="1">SUM(M8:OFFSET(M6,MATCH("PROYECTOS",$A$8:$A$26,0),0))</f>
        <v>1.8113242899999999</v>
      </c>
      <c r="N7" s="39">
        <f ca="1">IFERROR(K7/I7,0)</f>
        <v>0.16602683658773718</v>
      </c>
      <c r="O7" s="39">
        <f ca="1">IFERROR(SUM(K7,L7)/I7,0)</f>
        <v>0.22347556937140609</v>
      </c>
      <c r="P7" s="40">
        <f ca="1">IFERROR(SUM(K7,L7,M7)/I7,0)</f>
        <v>0.28177035564807118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0.40600000000000003</v>
      </c>
      <c r="I8" s="21">
        <v>0.40600000000000003</v>
      </c>
      <c r="J8" s="21">
        <f t="shared" ref="J8:J16" si="0">SUM(K8,L8,M8)</f>
        <v>0.12329205691297233</v>
      </c>
      <c r="K8" s="21">
        <v>6.5415276912972331E-2</v>
      </c>
      <c r="L8" s="21">
        <v>2.9623700000000003E-2</v>
      </c>
      <c r="M8" s="21">
        <v>2.825308E-2</v>
      </c>
      <c r="N8" s="22">
        <f t="shared" ref="N8:N17" si="1">IFERROR(K8/I8,0)</f>
        <v>0.16112137170682839</v>
      </c>
      <c r="O8" s="22">
        <f t="shared" ref="O8:O17" si="2">IFERROR(SUM(K8,L8)/I8,0)</f>
        <v>0.23408615003195155</v>
      </c>
      <c r="P8" s="23">
        <f t="shared" ref="P8:P17" si="3">IFERROR(SUM(K8,L8,M8)/I8,0)</f>
        <v>0.30367501702702543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5004232</v>
      </c>
      <c r="C9" s="19" t="s">
        <v>1768</v>
      </c>
      <c r="D9" s="68">
        <v>3000555</v>
      </c>
      <c r="E9" s="19" t="s">
        <v>1765</v>
      </c>
      <c r="F9" s="69">
        <v>476</v>
      </c>
      <c r="G9" s="19" t="s">
        <v>824</v>
      </c>
      <c r="H9" s="20">
        <v>10.814791000000001</v>
      </c>
      <c r="I9" s="21">
        <v>10.624791</v>
      </c>
      <c r="J9" s="21">
        <f t="shared" si="0"/>
        <v>2.9670898763019289</v>
      </c>
      <c r="K9" s="21">
        <v>1.7558423063019291</v>
      </c>
      <c r="L9" s="21">
        <v>0.57281757</v>
      </c>
      <c r="M9" s="21">
        <v>0.63842999999999994</v>
      </c>
      <c r="N9" s="22">
        <f t="shared" si="1"/>
        <v>0.16525899721716211</v>
      </c>
      <c r="O9" s="22">
        <f t="shared" si="2"/>
        <v>0.21917229960588672</v>
      </c>
      <c r="P9" s="23">
        <f t="shared" si="3"/>
        <v>0.27926101099795081</v>
      </c>
      <c r="Q9" s="70">
        <v>0</v>
      </c>
      <c r="R9" s="21">
        <v>0</v>
      </c>
      <c r="S9" s="23">
        <f t="shared" ref="S9:S16" si="4">IFERROR(R9/Q9,0)</f>
        <v>0</v>
      </c>
    </row>
    <row r="10" spans="1:19" ht="38.25" x14ac:dyDescent="0.25">
      <c r="A10" s="17"/>
      <c r="B10" s="19">
        <v>5004233</v>
      </c>
      <c r="C10" s="19" t="s">
        <v>1769</v>
      </c>
      <c r="D10" s="68">
        <v>3000555</v>
      </c>
      <c r="E10" s="19" t="s">
        <v>1765</v>
      </c>
      <c r="F10" s="69">
        <v>476</v>
      </c>
      <c r="G10" s="19" t="s">
        <v>824</v>
      </c>
      <c r="H10" s="20">
        <v>1.5896569999999999</v>
      </c>
      <c r="I10" s="21">
        <v>1.5896569999999999</v>
      </c>
      <c r="J10" s="21">
        <f t="shared" si="0"/>
        <v>2.0997389798998237E-2</v>
      </c>
      <c r="K10" s="21">
        <v>7.2509997989982367E-3</v>
      </c>
      <c r="L10" s="21">
        <v>6.1999999999999998E-3</v>
      </c>
      <c r="M10" s="21">
        <v>7.5463899999999992E-3</v>
      </c>
      <c r="N10" s="22">
        <f t="shared" si="1"/>
        <v>4.561361223835228E-3</v>
      </c>
      <c r="O10" s="22">
        <f t="shared" si="2"/>
        <v>8.4615736595996735E-3</v>
      </c>
      <c r="P10" s="23">
        <f t="shared" si="3"/>
        <v>1.3208754969781682E-2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5004979</v>
      </c>
      <c r="C11" s="19" t="s">
        <v>1770</v>
      </c>
      <c r="D11" s="68">
        <v>3000644</v>
      </c>
      <c r="E11" s="19" t="s">
        <v>1766</v>
      </c>
      <c r="F11" s="69">
        <v>14</v>
      </c>
      <c r="G11" s="19" t="s">
        <v>690</v>
      </c>
      <c r="H11" s="20">
        <v>2.380293</v>
      </c>
      <c r="I11" s="21">
        <v>2.5459930000000002</v>
      </c>
      <c r="J11" s="21">
        <f t="shared" si="0"/>
        <v>0.67511840305407644</v>
      </c>
      <c r="K11" s="21">
        <v>0.37565335305407643</v>
      </c>
      <c r="L11" s="21">
        <v>0.18463615</v>
      </c>
      <c r="M11" s="21">
        <v>0.11482889999999998</v>
      </c>
      <c r="N11" s="22">
        <f t="shared" si="1"/>
        <v>0.14754689154843567</v>
      </c>
      <c r="O11" s="22">
        <f t="shared" si="2"/>
        <v>0.22006718127429117</v>
      </c>
      <c r="P11" s="23">
        <f t="shared" si="3"/>
        <v>0.26516899420150658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5004980</v>
      </c>
      <c r="C12" s="19" t="s">
        <v>1771</v>
      </c>
      <c r="D12" s="68">
        <v>3000644</v>
      </c>
      <c r="E12" s="19" t="s">
        <v>1766</v>
      </c>
      <c r="F12" s="69">
        <v>86</v>
      </c>
      <c r="G12" s="19" t="s">
        <v>500</v>
      </c>
      <c r="H12" s="20">
        <v>0.121319</v>
      </c>
      <c r="I12" s="21">
        <v>0.114568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5004981</v>
      </c>
      <c r="C13" s="19" t="s">
        <v>1772</v>
      </c>
      <c r="D13" s="68">
        <v>3000644</v>
      </c>
      <c r="E13" s="19" t="s">
        <v>1766</v>
      </c>
      <c r="F13" s="69">
        <v>587</v>
      </c>
      <c r="G13" s="19" t="s">
        <v>1776</v>
      </c>
      <c r="H13" s="20">
        <v>0.93023600000000006</v>
      </c>
      <c r="I13" s="21">
        <v>0.77128699999999994</v>
      </c>
      <c r="J13" s="21">
        <f t="shared" si="0"/>
        <v>9.1079999999999998E-3</v>
      </c>
      <c r="K13" s="21">
        <v>0</v>
      </c>
      <c r="L13" s="21">
        <v>0</v>
      </c>
      <c r="M13" s="21">
        <v>9.1079999999999998E-3</v>
      </c>
      <c r="N13" s="22">
        <f t="shared" si="1"/>
        <v>0</v>
      </c>
      <c r="O13" s="22">
        <f t="shared" si="2"/>
        <v>0</v>
      </c>
      <c r="P13" s="23">
        <f t="shared" si="3"/>
        <v>1.180883380635224E-2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5004982</v>
      </c>
      <c r="C14" s="19" t="s">
        <v>1773</v>
      </c>
      <c r="D14" s="68">
        <v>3000645</v>
      </c>
      <c r="E14" s="19" t="s">
        <v>1767</v>
      </c>
      <c r="F14" s="69">
        <v>109</v>
      </c>
      <c r="G14" s="19" t="s">
        <v>661</v>
      </c>
      <c r="H14" s="20">
        <v>1.487625</v>
      </c>
      <c r="I14" s="21">
        <v>1.4876250000000002</v>
      </c>
      <c r="J14" s="21">
        <f t="shared" si="0"/>
        <v>0.56169881464562299</v>
      </c>
      <c r="K14" s="21">
        <v>0.33032818464562297</v>
      </c>
      <c r="L14" s="21">
        <v>0.11707571</v>
      </c>
      <c r="M14" s="21">
        <v>0.11429491999999999</v>
      </c>
      <c r="N14" s="22">
        <f t="shared" si="1"/>
        <v>0.22205070810561997</v>
      </c>
      <c r="O14" s="22">
        <f t="shared" si="2"/>
        <v>0.30075045434543174</v>
      </c>
      <c r="P14" s="23">
        <f t="shared" si="3"/>
        <v>0.37758091901226648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5004983</v>
      </c>
      <c r="C15" s="19" t="s">
        <v>1774</v>
      </c>
      <c r="D15" s="68">
        <v>3000645</v>
      </c>
      <c r="E15" s="19" t="s">
        <v>1767</v>
      </c>
      <c r="F15" s="69">
        <v>587</v>
      </c>
      <c r="G15" s="19" t="s">
        <v>1776</v>
      </c>
      <c r="H15" s="20">
        <v>0.32058599999999998</v>
      </c>
      <c r="I15" s="21">
        <v>0.32058599999999998</v>
      </c>
      <c r="J15" s="21">
        <f t="shared" si="0"/>
        <v>4.2639510089946688E-2</v>
      </c>
      <c r="K15" s="21">
        <v>1.2178520089946687E-2</v>
      </c>
      <c r="L15" s="21">
        <v>1.297852E-2</v>
      </c>
      <c r="M15" s="21">
        <v>1.748247E-2</v>
      </c>
      <c r="N15" s="22">
        <f t="shared" si="1"/>
        <v>3.7988309189879436E-2</v>
      </c>
      <c r="O15" s="22">
        <f t="shared" si="2"/>
        <v>7.8472048342556097E-2</v>
      </c>
      <c r="P15" s="23">
        <f t="shared" si="3"/>
        <v>0.13300490380099783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5004984</v>
      </c>
      <c r="C16" s="19" t="s">
        <v>1775</v>
      </c>
      <c r="D16" s="68">
        <v>3000645</v>
      </c>
      <c r="E16" s="19" t="s">
        <v>1767</v>
      </c>
      <c r="F16" s="69">
        <v>53</v>
      </c>
      <c r="G16" s="19" t="s">
        <v>630</v>
      </c>
      <c r="H16" s="20">
        <v>13.021298999999999</v>
      </c>
      <c r="I16" s="21">
        <v>13.211299</v>
      </c>
      <c r="J16" s="21">
        <f t="shared" si="0"/>
        <v>4.3551697764443249</v>
      </c>
      <c r="K16" s="21">
        <v>2.6120850164443254</v>
      </c>
      <c r="L16" s="21">
        <v>0.86170422999999996</v>
      </c>
      <c r="M16" s="21">
        <v>0.88138052999999983</v>
      </c>
      <c r="N16" s="22">
        <f t="shared" si="1"/>
        <v>0.19771598662965129</v>
      </c>
      <c r="O16" s="22">
        <f t="shared" si="2"/>
        <v>0.26294077868075844</v>
      </c>
      <c r="P16" s="23">
        <f t="shared" si="3"/>
        <v>0.32965492465535179</v>
      </c>
      <c r="Q16" s="70">
        <v>0</v>
      </c>
      <c r="R16" s="21">
        <v>0</v>
      </c>
      <c r="S16" s="23">
        <f t="shared" si="4"/>
        <v>0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ca="1">OFFSET(H17,-MATCH("PROYECTOS",$A$8:$A$26,0)-1,0)-(OFFSET(H17,-MATCH("PROYECTOS",$A$8:$A$26,0),0))</f>
        <v>0</v>
      </c>
      <c r="I17" s="44">
        <f t="shared" ref="I17:J17" ca="1" si="5">OFFSET(I17,-MATCH("PROYECTOS",$A$8:$A$26,0)-1,0)-(OFFSET(I17,-MATCH("PROYECTOS",$A$8:$A$26,0),0))</f>
        <v>0</v>
      </c>
      <c r="J17" s="44">
        <f t="shared" ca="1" si="5"/>
        <v>0</v>
      </c>
      <c r="K17" s="45">
        <f ca="1">OFFSET(K17,-MATCH("PROYECTOS",$A$8:$A$26,0)-1,0)-(OFFSET(K17,-MATCH("PROYECTOS",$A$8:$A$26,0),0))</f>
        <v>0</v>
      </c>
      <c r="L17" s="45">
        <f t="shared" ref="L17:M17" ca="1" si="6">OFFSET(L17,-MATCH("PROYECTOS",$A$8:$A$26,0)-1,0)-(OFFSET(L17,-MATCH("PROYECTOS",$A$8:$A$26,0),0))</f>
        <v>0</v>
      </c>
      <c r="M17" s="45">
        <f t="shared" ca="1" si="6"/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115</v>
      </c>
      <c r="B1" s="50" t="s">
        <v>1779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1780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1427.6091099999999</v>
      </c>
      <c r="E6" s="14">
        <v>1427.8325100000004</v>
      </c>
      <c r="F6" s="14">
        <v>93.754168838927214</v>
      </c>
      <c r="G6" s="14">
        <v>29.030570378927223</v>
      </c>
      <c r="H6" s="14">
        <v>12.74608156</v>
      </c>
      <c r="I6" s="14">
        <v>51.977516899999998</v>
      </c>
      <c r="J6" s="15">
        <v>2.0331915806376489E-2</v>
      </c>
      <c r="K6" s="15">
        <v>2.925879026170038E-2</v>
      </c>
      <c r="L6" s="16">
        <v>6.5661881335736777E-2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1427.4991099999995</v>
      </c>
      <c r="E7" s="38">
        <f ca="1">SUM(E8:OFFSET(E6,MATCH("GOBIERNOS REGIONALES",$A$8:$A$50,0),0))</f>
        <v>1427.4991100000004</v>
      </c>
      <c r="F7" s="38">
        <f ca="1">SUM(F8:OFFSET(F6,MATCH("GOBIERNOS REGIONALES",$A$8:$A$50,0),0))</f>
        <v>93.567425453105898</v>
      </c>
      <c r="G7" s="38">
        <f ca="1">SUM(G8:OFFSET(G6,MATCH("GOBIERNOS REGIONALES",$A$8:$A$50,0),0))</f>
        <v>28.857195483105897</v>
      </c>
      <c r="H7" s="38">
        <f ca="1">SUM(H8:OFFSET(H6,MATCH("GOBIERNOS REGIONALES",$A$8:$A$50,0),0))</f>
        <v>12.73977906</v>
      </c>
      <c r="I7" s="38">
        <f ca="1">SUM(I8:OFFSET(I6,MATCH("GOBIERNOS REGIONALES",$A$8:$A$50,0),0))</f>
        <v>51.970450909999997</v>
      </c>
      <c r="J7" s="39">
        <f ca="1">IFERROR(G7/E7,0)</f>
        <v>2.0215210840380762E-2</v>
      </c>
      <c r="K7" s="39">
        <f ca="1">IFERROR(SUM(G7,H7)/E7,0)</f>
        <v>2.9139755150604536E-2</v>
      </c>
      <c r="L7" s="40">
        <f ca="1">IFERROR(SUM(G7,H7,I7)/E7,0)</f>
        <v>6.5546398451418908E-2</v>
      </c>
      <c r="M7" s="4"/>
    </row>
    <row r="8" spans="1:13" ht="25.5" x14ac:dyDescent="0.25">
      <c r="A8" s="17"/>
      <c r="B8" s="18">
        <v>40</v>
      </c>
      <c r="C8" s="19" t="s">
        <v>127</v>
      </c>
      <c r="D8" s="20">
        <v>1427.4991099999995</v>
      </c>
      <c r="E8" s="21">
        <v>1427.4991100000004</v>
      </c>
      <c r="F8" s="21">
        <f t="shared" ref="F8:F10" si="0">SUM(G8,H8,I8)</f>
        <v>93.567425453105898</v>
      </c>
      <c r="G8" s="21">
        <v>28.857195483105897</v>
      </c>
      <c r="H8" s="21">
        <v>12.73977906</v>
      </c>
      <c r="I8" s="21">
        <v>51.970450909999997</v>
      </c>
      <c r="J8" s="22">
        <f t="shared" ref="J8:J10" si="1">IFERROR(G8/E8,0)</f>
        <v>2.0215210840380762E-2</v>
      </c>
      <c r="K8" s="22">
        <f t="shared" ref="K8:K10" si="2">IFERROR(SUM(G8,H8)/E8,0)</f>
        <v>2.9139755150604536E-2</v>
      </c>
      <c r="L8" s="23">
        <f t="shared" ref="L8:L10" si="3">IFERROR(SUM(G8,H8,I8)/E8,0)</f>
        <v>6.5546398451418908E-2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232</v>
      </c>
      <c r="B10" s="58"/>
      <c r="C10" s="43"/>
      <c r="D10" s="44">
        <v>0.11</v>
      </c>
      <c r="E10" s="45">
        <v>0.33340000000000003</v>
      </c>
      <c r="F10" s="45">
        <f t="shared" si="0"/>
        <v>0.18674338582132546</v>
      </c>
      <c r="G10" s="45">
        <v>0.17337489582132548</v>
      </c>
      <c r="H10" s="45">
        <v>6.3025000000000008E-3</v>
      </c>
      <c r="I10" s="45">
        <v>7.0659899999999994E-3</v>
      </c>
      <c r="J10" s="46">
        <f t="shared" si="1"/>
        <v>0.52002068332731088</v>
      </c>
      <c r="K10" s="46">
        <f t="shared" si="2"/>
        <v>0.53892440258345964</v>
      </c>
      <c r="L10" s="47">
        <f t="shared" si="3"/>
        <v>0.56011813383720888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115</v>
      </c>
      <c r="B1" s="51" t="s">
        <v>1779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1781</v>
      </c>
      <c r="N2" s="72" t="s">
        <v>1800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1427.6091099999999</v>
      </c>
      <c r="E6" s="14">
        <f ca="1">SUM(E7:OFFSET(E7,50,0))</f>
        <v>1427.8325100000004</v>
      </c>
      <c r="F6" s="14">
        <f ca="1">SUM(F7:OFFSET(F7,50,0))</f>
        <v>93.754168838927214</v>
      </c>
      <c r="G6" s="14">
        <f ca="1">SUM(G7:OFFSET(G7,50,0))</f>
        <v>29.030570378927223</v>
      </c>
      <c r="H6" s="14">
        <f ca="1">SUM(H7:OFFSET(H7,50,0))</f>
        <v>12.74608156</v>
      </c>
      <c r="I6" s="14">
        <f ca="1">SUM(I7:OFFSET(I7,50,0))</f>
        <v>51.977516899999998</v>
      </c>
      <c r="J6" s="15">
        <f ca="1">IFERROR(G6/E6,0)</f>
        <v>2.0331915806376489E-2</v>
      </c>
      <c r="K6" s="15">
        <f ca="1">IFERROR(SUM(G6,H6)/E6,0)</f>
        <v>2.925879026170038E-2</v>
      </c>
      <c r="L6" s="16">
        <f ca="1">IFERROR(SUM(G6,H6,I6)/E6,0)</f>
        <v>6.5661881335736777E-2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46.63588</v>
      </c>
      <c r="E7" s="21">
        <v>48.277752999999997</v>
      </c>
      <c r="F7" s="21">
        <f t="shared" ref="F7:F30" si="0">SUM(G7,H7,I7)</f>
        <v>1.3247988581924153</v>
      </c>
      <c r="G7" s="21">
        <v>0.52151988819241524</v>
      </c>
      <c r="H7" s="21">
        <v>0.14957226999999998</v>
      </c>
      <c r="I7" s="21">
        <v>0.65370669999999997</v>
      </c>
      <c r="J7" s="22">
        <f t="shared" ref="J7:J30" si="1">IFERROR(G7/E7,0)</f>
        <v>1.0802488843928077E-2</v>
      </c>
      <c r="K7" s="22">
        <f t="shared" ref="K7:K30" si="2">IFERROR(SUM(G7,H7)/E7,0)</f>
        <v>1.3900650226873965E-2</v>
      </c>
      <c r="L7" s="23">
        <f t="shared" ref="L7:L30" si="3">IFERROR(SUM(G7,H7,I7)/E7,0)</f>
        <v>2.7441187210854975E-2</v>
      </c>
      <c r="M7" s="4"/>
      <c r="N7" t="s">
        <v>252</v>
      </c>
      <c r="O7" s="5">
        <v>4.9142577102916443</v>
      </c>
      <c r="P7" s="71">
        <v>0.16378275088439029</v>
      </c>
    </row>
    <row r="8" spans="1:16" x14ac:dyDescent="0.25">
      <c r="A8" s="17"/>
      <c r="B8" s="55">
        <v>2</v>
      </c>
      <c r="C8" s="19" t="s">
        <v>250</v>
      </c>
      <c r="D8" s="20">
        <v>60.152323000000003</v>
      </c>
      <c r="E8" s="21">
        <v>57.177113999999996</v>
      </c>
      <c r="F8" s="21">
        <f t="shared" si="0"/>
        <v>1.9039651743211361</v>
      </c>
      <c r="G8" s="21">
        <v>0.76367139432113618</v>
      </c>
      <c r="H8" s="21">
        <v>0.19494562000000001</v>
      </c>
      <c r="I8" s="21">
        <v>0.94534815999999988</v>
      </c>
      <c r="J8" s="22">
        <f t="shared" si="1"/>
        <v>1.3356242400082246E-2</v>
      </c>
      <c r="K8" s="22">
        <f t="shared" si="2"/>
        <v>1.6765746769260449E-2</v>
      </c>
      <c r="L8" s="23">
        <f t="shared" si="3"/>
        <v>3.3299427710204756E-2</v>
      </c>
      <c r="M8" s="4"/>
      <c r="N8" t="s">
        <v>258</v>
      </c>
      <c r="O8" s="5">
        <v>10.258917085730289</v>
      </c>
      <c r="P8" s="71">
        <v>0.13365016916061437</v>
      </c>
    </row>
    <row r="9" spans="1:16" x14ac:dyDescent="0.25">
      <c r="A9" s="17"/>
      <c r="B9" s="55">
        <v>3</v>
      </c>
      <c r="C9" s="19" t="s">
        <v>251</v>
      </c>
      <c r="D9" s="20">
        <v>53.761077</v>
      </c>
      <c r="E9" s="21">
        <v>48.085642</v>
      </c>
      <c r="F9" s="21">
        <f t="shared" si="0"/>
        <v>3.584859060616882</v>
      </c>
      <c r="G9" s="21">
        <v>0.76092984061688185</v>
      </c>
      <c r="H9" s="21">
        <v>0.26207945999999999</v>
      </c>
      <c r="I9" s="21">
        <v>2.5618497600000003</v>
      </c>
      <c r="J9" s="22">
        <f t="shared" si="1"/>
        <v>1.5824470860072572E-2</v>
      </c>
      <c r="K9" s="22">
        <f t="shared" si="2"/>
        <v>2.1274735203013029E-2</v>
      </c>
      <c r="L9" s="23">
        <f t="shared" si="3"/>
        <v>7.4551548269166962E-2</v>
      </c>
      <c r="M9" s="4"/>
      <c r="N9" t="s">
        <v>271</v>
      </c>
      <c r="O9" s="5">
        <v>1.0135542822423709</v>
      </c>
      <c r="P9" s="71">
        <v>0.12373065763593601</v>
      </c>
    </row>
    <row r="10" spans="1:16" x14ac:dyDescent="0.25">
      <c r="A10" s="17"/>
      <c r="B10" s="55">
        <v>4</v>
      </c>
      <c r="C10" s="19" t="s">
        <v>252</v>
      </c>
      <c r="D10" s="20">
        <v>33.203015000000001</v>
      </c>
      <c r="E10" s="21">
        <v>30.004732999999998</v>
      </c>
      <c r="F10" s="21">
        <f t="shared" si="0"/>
        <v>4.9142577102916443</v>
      </c>
      <c r="G10" s="21">
        <v>0.30585869029164314</v>
      </c>
      <c r="H10" s="21">
        <v>7.9408830000000014E-2</v>
      </c>
      <c r="I10" s="21">
        <v>4.5289901900000009</v>
      </c>
      <c r="J10" s="22">
        <f t="shared" si="1"/>
        <v>1.0193681453244166E-2</v>
      </c>
      <c r="K10" s="22">
        <f t="shared" si="2"/>
        <v>1.2840224916903715E-2</v>
      </c>
      <c r="L10" s="23">
        <f t="shared" si="3"/>
        <v>0.16378275088439029</v>
      </c>
      <c r="M10" s="4"/>
      <c r="N10" t="s">
        <v>254</v>
      </c>
      <c r="O10" s="5">
        <v>11.925452469075189</v>
      </c>
      <c r="P10" s="71">
        <v>0.11468185742204977</v>
      </c>
    </row>
    <row r="11" spans="1:16" x14ac:dyDescent="0.25">
      <c r="A11" s="17"/>
      <c r="B11" s="55">
        <v>5</v>
      </c>
      <c r="C11" s="19" t="s">
        <v>253</v>
      </c>
      <c r="D11" s="20">
        <v>61.321322999999992</v>
      </c>
      <c r="E11" s="21">
        <v>56.619551999999999</v>
      </c>
      <c r="F11" s="21">
        <f t="shared" si="0"/>
        <v>1.6630837974118471</v>
      </c>
      <c r="G11" s="21">
        <v>0.61873574741184711</v>
      </c>
      <c r="H11" s="21">
        <v>0.16252614999999998</v>
      </c>
      <c r="I11" s="21">
        <v>0.88182190000000005</v>
      </c>
      <c r="J11" s="22">
        <f t="shared" si="1"/>
        <v>1.0927952015795659E-2</v>
      </c>
      <c r="K11" s="22">
        <f t="shared" si="2"/>
        <v>1.3798447176195373E-2</v>
      </c>
      <c r="L11" s="23">
        <f t="shared" si="3"/>
        <v>2.9372959316453919E-2</v>
      </c>
      <c r="M11" s="4"/>
      <c r="N11" t="s">
        <v>263</v>
      </c>
      <c r="O11" s="5">
        <v>27.476389526623855</v>
      </c>
      <c r="P11" s="71">
        <v>0.11364480541108969</v>
      </c>
    </row>
    <row r="12" spans="1:16" x14ac:dyDescent="0.25">
      <c r="A12" s="17"/>
      <c r="B12" s="55">
        <v>6</v>
      </c>
      <c r="C12" s="19" t="s">
        <v>254</v>
      </c>
      <c r="D12" s="20">
        <v>110.488407</v>
      </c>
      <c r="E12" s="21">
        <v>103.98726299999998</v>
      </c>
      <c r="F12" s="21">
        <f t="shared" si="0"/>
        <v>11.925452469075189</v>
      </c>
      <c r="G12" s="21">
        <v>1.330247919075191</v>
      </c>
      <c r="H12" s="21">
        <v>1.2385701899999999</v>
      </c>
      <c r="I12" s="21">
        <v>9.3566343599999993</v>
      </c>
      <c r="J12" s="22">
        <f t="shared" si="1"/>
        <v>1.2792412077190561E-2</v>
      </c>
      <c r="K12" s="22">
        <f t="shared" si="2"/>
        <v>2.4703199555076195E-2</v>
      </c>
      <c r="L12" s="23">
        <f t="shared" si="3"/>
        <v>0.11468185742204977</v>
      </c>
      <c r="M12" s="4"/>
      <c r="N12" t="s">
        <v>261</v>
      </c>
      <c r="O12" s="5">
        <v>8.4922679917937245</v>
      </c>
      <c r="P12" s="71">
        <v>0.10539830542191296</v>
      </c>
    </row>
    <row r="13" spans="1:16" x14ac:dyDescent="0.25">
      <c r="A13" s="17"/>
      <c r="B13" s="55">
        <v>8</v>
      </c>
      <c r="C13" s="19" t="s">
        <v>256</v>
      </c>
      <c r="D13" s="20">
        <v>81.691631000000001</v>
      </c>
      <c r="E13" s="21">
        <v>76.168925999999999</v>
      </c>
      <c r="F13" s="21">
        <f t="shared" si="0"/>
        <v>1.0174610678449774</v>
      </c>
      <c r="G13" s="21">
        <v>0.64500807784497738</v>
      </c>
      <c r="H13" s="21">
        <v>0.12262099</v>
      </c>
      <c r="I13" s="21">
        <v>0.249832</v>
      </c>
      <c r="J13" s="22">
        <f t="shared" si="1"/>
        <v>8.4681261994553701E-3</v>
      </c>
      <c r="K13" s="22">
        <f t="shared" si="2"/>
        <v>1.0077982034891466E-2</v>
      </c>
      <c r="L13" s="23">
        <f t="shared" si="3"/>
        <v>1.3357954762877678E-2</v>
      </c>
      <c r="M13" s="4"/>
      <c r="N13" t="s">
        <v>251</v>
      </c>
      <c r="O13" s="5">
        <v>3.584859060616882</v>
      </c>
      <c r="P13" s="71">
        <v>7.4551548269166962E-2</v>
      </c>
    </row>
    <row r="14" spans="1:16" x14ac:dyDescent="0.25">
      <c r="A14" s="17"/>
      <c r="B14" s="55">
        <v>9</v>
      </c>
      <c r="C14" s="19" t="s">
        <v>257</v>
      </c>
      <c r="D14" s="20">
        <v>62.603712999999999</v>
      </c>
      <c r="E14" s="21">
        <v>51.086088999999994</v>
      </c>
      <c r="F14" s="21">
        <f t="shared" si="0"/>
        <v>2.4273393333737325</v>
      </c>
      <c r="G14" s="21">
        <v>0.51610476337373257</v>
      </c>
      <c r="H14" s="21">
        <v>0.14602997000000001</v>
      </c>
      <c r="I14" s="21">
        <v>1.7652045999999999</v>
      </c>
      <c r="J14" s="22">
        <f t="shared" si="1"/>
        <v>1.0102647775086728E-2</v>
      </c>
      <c r="K14" s="22">
        <f t="shared" si="2"/>
        <v>1.2961155303427762E-2</v>
      </c>
      <c r="L14" s="23">
        <f t="shared" si="3"/>
        <v>4.7514683172824854E-2</v>
      </c>
      <c r="M14" s="4"/>
      <c r="N14" t="s">
        <v>270</v>
      </c>
      <c r="O14" s="5">
        <v>3.2385529527103367</v>
      </c>
      <c r="P14" s="71">
        <v>6.4280039261497585E-2</v>
      </c>
    </row>
    <row r="15" spans="1:16" x14ac:dyDescent="0.25">
      <c r="A15" s="17"/>
      <c r="B15" s="55">
        <v>10</v>
      </c>
      <c r="C15" s="19" t="s">
        <v>258</v>
      </c>
      <c r="D15" s="20">
        <v>81.213999999999999</v>
      </c>
      <c r="E15" s="21">
        <v>76.759477000000004</v>
      </c>
      <c r="F15" s="21">
        <f t="shared" si="0"/>
        <v>10.258917085730289</v>
      </c>
      <c r="G15" s="21">
        <v>0.89104120573028922</v>
      </c>
      <c r="H15" s="21">
        <v>0.39989207999999998</v>
      </c>
      <c r="I15" s="21">
        <v>8.967983799999999</v>
      </c>
      <c r="J15" s="22">
        <f t="shared" si="1"/>
        <v>1.1608224033760536E-2</v>
      </c>
      <c r="K15" s="22">
        <f t="shared" si="2"/>
        <v>1.6817901009542953E-2</v>
      </c>
      <c r="L15" s="23">
        <f t="shared" si="3"/>
        <v>0.13365016916061437</v>
      </c>
      <c r="M15" s="4"/>
      <c r="N15" t="s">
        <v>262</v>
      </c>
      <c r="O15" s="5">
        <v>2.1748853129590549</v>
      </c>
      <c r="P15" s="71">
        <v>5.7692785314728871E-2</v>
      </c>
    </row>
    <row r="16" spans="1:16" x14ac:dyDescent="0.25">
      <c r="A16" s="17"/>
      <c r="B16" s="55">
        <v>11</v>
      </c>
      <c r="C16" s="19" t="s">
        <v>259</v>
      </c>
      <c r="D16" s="20">
        <v>26.343986999999998</v>
      </c>
      <c r="E16" s="21">
        <v>29.929703</v>
      </c>
      <c r="F16" s="21">
        <f t="shared" si="0"/>
        <v>0.60418463482209139</v>
      </c>
      <c r="G16" s="21">
        <v>0.38594853482209146</v>
      </c>
      <c r="H16" s="21">
        <v>9.6118499999999996E-2</v>
      </c>
      <c r="I16" s="21">
        <v>0.12211759999999999</v>
      </c>
      <c r="J16" s="22">
        <f t="shared" si="1"/>
        <v>1.2895167547171833E-2</v>
      </c>
      <c r="K16" s="22">
        <f t="shared" si="2"/>
        <v>1.6106642782993584E-2</v>
      </c>
      <c r="L16" s="23">
        <f t="shared" si="3"/>
        <v>2.0186790187062376E-2</v>
      </c>
      <c r="M16" s="4"/>
      <c r="N16" t="s">
        <v>272</v>
      </c>
      <c r="O16" s="5">
        <v>0.66479913437207816</v>
      </c>
      <c r="P16" s="71">
        <v>5.1942724037829964E-2</v>
      </c>
    </row>
    <row r="17" spans="1:16" x14ac:dyDescent="0.25">
      <c r="A17" s="17"/>
      <c r="B17" s="55">
        <v>12</v>
      </c>
      <c r="C17" s="19" t="s">
        <v>260</v>
      </c>
      <c r="D17" s="20">
        <v>62.667831999999997</v>
      </c>
      <c r="E17" s="21">
        <v>58.836480000000009</v>
      </c>
      <c r="F17" s="21">
        <f t="shared" si="0"/>
        <v>1.3521107547963034</v>
      </c>
      <c r="G17" s="21">
        <v>0.73658268479630351</v>
      </c>
      <c r="H17" s="21">
        <v>0.21784885000000004</v>
      </c>
      <c r="I17" s="21">
        <v>0.39767921999999994</v>
      </c>
      <c r="J17" s="22">
        <f t="shared" si="1"/>
        <v>1.2519149425599618E-2</v>
      </c>
      <c r="K17" s="22">
        <f t="shared" si="2"/>
        <v>1.6221764707819084E-2</v>
      </c>
      <c r="L17" s="23">
        <f t="shared" si="3"/>
        <v>2.2980823373463251E-2</v>
      </c>
      <c r="M17" s="4"/>
      <c r="N17" t="s">
        <v>268</v>
      </c>
      <c r="O17" s="5">
        <v>4.1347695961015498</v>
      </c>
      <c r="P17" s="71">
        <v>5.1723436450696748E-2</v>
      </c>
    </row>
    <row r="18" spans="1:16" x14ac:dyDescent="0.25">
      <c r="A18" s="17"/>
      <c r="B18" s="55">
        <v>13</v>
      </c>
      <c r="C18" s="19" t="s">
        <v>261</v>
      </c>
      <c r="D18" s="20">
        <v>77.796351000000001</v>
      </c>
      <c r="E18" s="21">
        <v>80.573098000000002</v>
      </c>
      <c r="F18" s="21">
        <f t="shared" si="0"/>
        <v>8.4922679917937245</v>
      </c>
      <c r="G18" s="21">
        <v>0.65830033179372549</v>
      </c>
      <c r="H18" s="21">
        <v>0.18247322999999999</v>
      </c>
      <c r="I18" s="21">
        <v>7.6514944299999996</v>
      </c>
      <c r="J18" s="22">
        <f t="shared" si="1"/>
        <v>8.170224903028123E-3</v>
      </c>
      <c r="K18" s="22">
        <f t="shared" si="2"/>
        <v>1.0434916649149143E-2</v>
      </c>
      <c r="L18" s="23">
        <f t="shared" si="3"/>
        <v>0.10539830542191296</v>
      </c>
      <c r="M18" s="4"/>
      <c r="N18" t="s">
        <v>265</v>
      </c>
      <c r="O18" s="5">
        <v>0.46495064123720464</v>
      </c>
      <c r="P18" s="71">
        <v>5.109779510347684E-2</v>
      </c>
    </row>
    <row r="19" spans="1:16" x14ac:dyDescent="0.25">
      <c r="A19" s="17"/>
      <c r="B19" s="55">
        <v>14</v>
      </c>
      <c r="C19" s="19" t="s">
        <v>262</v>
      </c>
      <c r="D19" s="20">
        <v>36.444584999999996</v>
      </c>
      <c r="E19" s="21">
        <v>37.697700000000005</v>
      </c>
      <c r="F19" s="21">
        <f t="shared" si="0"/>
        <v>2.1748853129590549</v>
      </c>
      <c r="G19" s="21">
        <v>0.52612705295905471</v>
      </c>
      <c r="H19" s="21">
        <v>1.36200137</v>
      </c>
      <c r="I19" s="21">
        <v>0.28675689000000004</v>
      </c>
      <c r="J19" s="22">
        <f t="shared" si="1"/>
        <v>1.3956476203032404E-2</v>
      </c>
      <c r="K19" s="22">
        <f t="shared" si="2"/>
        <v>5.0086037688215845E-2</v>
      </c>
      <c r="L19" s="23">
        <f t="shared" si="3"/>
        <v>5.7692785314728871E-2</v>
      </c>
      <c r="M19" s="4"/>
      <c r="N19" t="s">
        <v>257</v>
      </c>
      <c r="O19" s="5">
        <v>2.4273393333737325</v>
      </c>
      <c r="P19" s="71">
        <v>4.7514683172824854E-2</v>
      </c>
    </row>
    <row r="20" spans="1:16" x14ac:dyDescent="0.25">
      <c r="A20" s="17"/>
      <c r="B20" s="55">
        <v>15</v>
      </c>
      <c r="C20" s="19" t="s">
        <v>263</v>
      </c>
      <c r="D20" s="20">
        <v>223.33696400000002</v>
      </c>
      <c r="E20" s="21">
        <v>241.77426700000009</v>
      </c>
      <c r="F20" s="21">
        <f t="shared" si="0"/>
        <v>27.476389526623855</v>
      </c>
      <c r="G20" s="21">
        <v>15.955503706623858</v>
      </c>
      <c r="H20" s="21">
        <v>5.7637245899999998</v>
      </c>
      <c r="I20" s="21">
        <v>5.7571612299999995</v>
      </c>
      <c r="J20" s="22">
        <f t="shared" si="1"/>
        <v>6.5993390879037814E-2</v>
      </c>
      <c r="K20" s="22">
        <f t="shared" si="2"/>
        <v>8.9832671467157621E-2</v>
      </c>
      <c r="L20" s="23">
        <f t="shared" si="3"/>
        <v>0.11364480541108969</v>
      </c>
      <c r="M20" s="4"/>
      <c r="N20" t="s">
        <v>250</v>
      </c>
      <c r="O20" s="5">
        <v>1.9039651743211361</v>
      </c>
      <c r="P20" s="71">
        <v>3.3299427710204756E-2</v>
      </c>
    </row>
    <row r="21" spans="1:16" x14ac:dyDescent="0.25">
      <c r="A21" s="17"/>
      <c r="B21" s="55">
        <v>16</v>
      </c>
      <c r="C21" s="19" t="s">
        <v>264</v>
      </c>
      <c r="D21" s="20">
        <v>110.58055500000002</v>
      </c>
      <c r="E21" s="21">
        <v>111.218147</v>
      </c>
      <c r="F21" s="21">
        <f t="shared" si="0"/>
        <v>1.7295592492111016</v>
      </c>
      <c r="G21" s="21">
        <v>0.97082196921110153</v>
      </c>
      <c r="H21" s="21">
        <v>0.24458917000000002</v>
      </c>
      <c r="I21" s="21">
        <v>0.51414811000000005</v>
      </c>
      <c r="J21" s="22">
        <f t="shared" si="1"/>
        <v>8.7289888871381893E-3</v>
      </c>
      <c r="K21" s="22">
        <f t="shared" si="2"/>
        <v>1.0928172892604492E-2</v>
      </c>
      <c r="L21" s="23">
        <f t="shared" si="3"/>
        <v>1.5551052556298224E-2</v>
      </c>
      <c r="M21" s="4"/>
      <c r="N21" t="s">
        <v>266</v>
      </c>
      <c r="O21" s="5">
        <v>0.20800531707294467</v>
      </c>
      <c r="P21" s="71">
        <v>3.1403015710458414E-2</v>
      </c>
    </row>
    <row r="22" spans="1:16" x14ac:dyDescent="0.25">
      <c r="A22" s="17"/>
      <c r="B22" s="55">
        <v>17</v>
      </c>
      <c r="C22" s="19" t="s">
        <v>265</v>
      </c>
      <c r="D22" s="20">
        <v>8.9974360000000004</v>
      </c>
      <c r="E22" s="21">
        <v>9.0992309999999996</v>
      </c>
      <c r="F22" s="21">
        <f t="shared" si="0"/>
        <v>0.46495064123720464</v>
      </c>
      <c r="G22" s="21">
        <v>7.8799651237204671E-2</v>
      </c>
      <c r="H22" s="21">
        <v>2.443555E-2</v>
      </c>
      <c r="I22" s="21">
        <v>0.36171544</v>
      </c>
      <c r="J22" s="22">
        <f t="shared" si="1"/>
        <v>8.6600341542273935E-3</v>
      </c>
      <c r="K22" s="22">
        <f t="shared" si="2"/>
        <v>1.1345486364419661E-2</v>
      </c>
      <c r="L22" s="23">
        <f t="shared" si="3"/>
        <v>5.109779510347684E-2</v>
      </c>
      <c r="M22" s="4"/>
      <c r="N22" t="s">
        <v>253</v>
      </c>
      <c r="O22" s="5">
        <v>1.6630837974118471</v>
      </c>
      <c r="P22" s="71">
        <v>2.9372959316453919E-2</v>
      </c>
    </row>
    <row r="23" spans="1:16" x14ac:dyDescent="0.25">
      <c r="A23" s="17"/>
      <c r="B23" s="55">
        <v>18</v>
      </c>
      <c r="C23" s="19" t="s">
        <v>266</v>
      </c>
      <c r="D23" s="20">
        <v>6.5892009999999992</v>
      </c>
      <c r="E23" s="21">
        <v>6.6237370000000002</v>
      </c>
      <c r="F23" s="21">
        <f t="shared" si="0"/>
        <v>0.20800531707294467</v>
      </c>
      <c r="G23" s="21">
        <v>0.13170302707294468</v>
      </c>
      <c r="H23" s="21">
        <v>3.1247250000000001E-2</v>
      </c>
      <c r="I23" s="21">
        <v>4.5055040000000005E-2</v>
      </c>
      <c r="J23" s="22">
        <f t="shared" si="1"/>
        <v>1.9883492818773552E-2</v>
      </c>
      <c r="K23" s="22">
        <f t="shared" si="2"/>
        <v>2.4600958201230615E-2</v>
      </c>
      <c r="L23" s="23">
        <f t="shared" si="3"/>
        <v>3.1403015710458414E-2</v>
      </c>
      <c r="M23" s="4"/>
      <c r="N23" t="s">
        <v>249</v>
      </c>
      <c r="O23" s="5">
        <v>1.3247988581924153</v>
      </c>
      <c r="P23" s="71">
        <v>2.7441187210854975E-2</v>
      </c>
    </row>
    <row r="24" spans="1:16" x14ac:dyDescent="0.25">
      <c r="A24" s="17"/>
      <c r="B24" s="55">
        <v>19</v>
      </c>
      <c r="C24" s="19" t="s">
        <v>267</v>
      </c>
      <c r="D24" s="20">
        <v>25.996745000000004</v>
      </c>
      <c r="E24" s="21">
        <v>24.226458000000004</v>
      </c>
      <c r="F24" s="21">
        <f t="shared" si="0"/>
        <v>0.55477220740893984</v>
      </c>
      <c r="G24" s="21">
        <v>0.2931941474089399</v>
      </c>
      <c r="H24" s="21">
        <v>6.2441359999999994E-2</v>
      </c>
      <c r="I24" s="21">
        <v>0.1991367</v>
      </c>
      <c r="J24" s="22">
        <f t="shared" si="1"/>
        <v>1.2102229199536301E-2</v>
      </c>
      <c r="K24" s="22">
        <f t="shared" si="2"/>
        <v>1.4679632796876037E-2</v>
      </c>
      <c r="L24" s="23">
        <f t="shared" si="3"/>
        <v>2.2899435295450112E-2</v>
      </c>
      <c r="M24" s="4"/>
      <c r="N24" t="s">
        <v>260</v>
      </c>
      <c r="O24" s="5">
        <v>1.3521107547963034</v>
      </c>
      <c r="P24" s="71">
        <v>2.2980823373463251E-2</v>
      </c>
    </row>
    <row r="25" spans="1:16" x14ac:dyDescent="0.25">
      <c r="A25" s="17"/>
      <c r="B25" s="55">
        <v>20</v>
      </c>
      <c r="C25" s="19" t="s">
        <v>268</v>
      </c>
      <c r="D25" s="20">
        <v>66.289488000000006</v>
      </c>
      <c r="E25" s="21">
        <v>79.939963000000006</v>
      </c>
      <c r="F25" s="21">
        <f t="shared" si="0"/>
        <v>4.1347695961015498</v>
      </c>
      <c r="G25" s="21">
        <v>0.71966903610154986</v>
      </c>
      <c r="H25" s="21">
        <v>0.54201913999999995</v>
      </c>
      <c r="I25" s="21">
        <v>2.8730814200000001</v>
      </c>
      <c r="J25" s="22">
        <f t="shared" si="1"/>
        <v>9.0026190792901646E-3</v>
      </c>
      <c r="K25" s="22">
        <f t="shared" si="2"/>
        <v>1.5782946710915409E-2</v>
      </c>
      <c r="L25" s="23">
        <f t="shared" si="3"/>
        <v>5.1723436450696748E-2</v>
      </c>
      <c r="M25" s="4"/>
      <c r="N25" t="s">
        <v>267</v>
      </c>
      <c r="O25" s="5">
        <v>0.55477220740893984</v>
      </c>
      <c r="P25" s="71">
        <v>2.2899435295450112E-2</v>
      </c>
    </row>
    <row r="26" spans="1:16" x14ac:dyDescent="0.25">
      <c r="A26" s="17"/>
      <c r="B26" s="55">
        <v>21</v>
      </c>
      <c r="C26" s="19" t="s">
        <v>269</v>
      </c>
      <c r="D26" s="20">
        <v>85.719718999999998</v>
      </c>
      <c r="E26" s="21">
        <v>84.476595000000017</v>
      </c>
      <c r="F26" s="21">
        <f t="shared" si="0"/>
        <v>1.6336894782181501</v>
      </c>
      <c r="G26" s="21">
        <v>0.93642052821815014</v>
      </c>
      <c r="H26" s="21">
        <v>0.29487405</v>
      </c>
      <c r="I26" s="21">
        <v>0.4023949</v>
      </c>
      <c r="J26" s="22">
        <f t="shared" si="1"/>
        <v>1.1084970082164769E-2</v>
      </c>
      <c r="K26" s="22">
        <f t="shared" si="2"/>
        <v>1.4575570644367826E-2</v>
      </c>
      <c r="L26" s="23">
        <f t="shared" si="3"/>
        <v>1.9338959841103322E-2</v>
      </c>
      <c r="M26" s="4"/>
      <c r="N26" t="s">
        <v>273</v>
      </c>
      <c r="O26" s="5">
        <v>0.99154320249939953</v>
      </c>
      <c r="P26" s="71">
        <v>2.2587264766094732E-2</v>
      </c>
    </row>
    <row r="27" spans="1:16" x14ac:dyDescent="0.25">
      <c r="A27" s="17"/>
      <c r="B27" s="55">
        <v>22</v>
      </c>
      <c r="C27" s="19" t="s">
        <v>270</v>
      </c>
      <c r="D27" s="20">
        <v>49.790689000000008</v>
      </c>
      <c r="E27" s="21">
        <v>50.381937999999998</v>
      </c>
      <c r="F27" s="21">
        <f t="shared" si="0"/>
        <v>3.2385529527103367</v>
      </c>
      <c r="G27" s="21">
        <v>0.70596535271033645</v>
      </c>
      <c r="H27" s="21">
        <v>0.15287830000000002</v>
      </c>
      <c r="I27" s="21">
        <v>2.3797093</v>
      </c>
      <c r="J27" s="22">
        <f t="shared" si="1"/>
        <v>1.4012270681416354E-2</v>
      </c>
      <c r="K27" s="22">
        <f t="shared" si="2"/>
        <v>1.704665772702782E-2</v>
      </c>
      <c r="L27" s="23">
        <f t="shared" si="3"/>
        <v>6.4280039261497585E-2</v>
      </c>
      <c r="M27" s="4"/>
      <c r="N27" t="s">
        <v>259</v>
      </c>
      <c r="O27" s="5">
        <v>0.60418463482209139</v>
      </c>
      <c r="P27" s="71">
        <v>2.0186790187062376E-2</v>
      </c>
    </row>
    <row r="28" spans="1:16" x14ac:dyDescent="0.25">
      <c r="A28" s="17"/>
      <c r="B28" s="55">
        <v>23</v>
      </c>
      <c r="C28" s="19" t="s">
        <v>271</v>
      </c>
      <c r="D28" s="20">
        <v>9.0964930000000006</v>
      </c>
      <c r="E28" s="21">
        <v>8.1916180000000001</v>
      </c>
      <c r="F28" s="21">
        <f t="shared" si="0"/>
        <v>1.0135542822423709</v>
      </c>
      <c r="G28" s="21">
        <v>0.10245936224237084</v>
      </c>
      <c r="H28" s="21">
        <v>0.7083350100000001</v>
      </c>
      <c r="I28" s="21">
        <v>0.20275991000000002</v>
      </c>
      <c r="J28" s="22">
        <f t="shared" si="1"/>
        <v>1.2507829618320927E-2</v>
      </c>
      <c r="K28" s="22">
        <f t="shared" si="2"/>
        <v>9.8978537847147038E-2</v>
      </c>
      <c r="L28" s="23">
        <f t="shared" si="3"/>
        <v>0.12373065763593601</v>
      </c>
      <c r="M28" s="4"/>
      <c r="N28" t="s">
        <v>269</v>
      </c>
      <c r="O28" s="5">
        <v>1.6336894782181501</v>
      </c>
      <c r="P28" s="71">
        <v>1.9338959841103322E-2</v>
      </c>
    </row>
    <row r="29" spans="1:16" x14ac:dyDescent="0.25">
      <c r="A29" s="17"/>
      <c r="B29" s="55">
        <v>24</v>
      </c>
      <c r="C29" s="19" t="s">
        <v>272</v>
      </c>
      <c r="D29" s="20">
        <v>11.666199000000001</v>
      </c>
      <c r="E29" s="21">
        <v>12.798696</v>
      </c>
      <c r="F29" s="21">
        <f t="shared" si="0"/>
        <v>0.66479913437207816</v>
      </c>
      <c r="G29" s="21">
        <v>0.12419820437207818</v>
      </c>
      <c r="H29" s="21">
        <v>3.6405840000000002E-2</v>
      </c>
      <c r="I29" s="21">
        <v>0.50419508999999996</v>
      </c>
      <c r="J29" s="22">
        <f t="shared" si="1"/>
        <v>9.7039733088494472E-3</v>
      </c>
      <c r="K29" s="22">
        <f t="shared" si="2"/>
        <v>1.2548469341882812E-2</v>
      </c>
      <c r="L29" s="23">
        <f t="shared" si="3"/>
        <v>5.1942724037829964E-2</v>
      </c>
      <c r="M29" s="4"/>
      <c r="N29" t="s">
        <v>264</v>
      </c>
      <c r="O29" s="5">
        <v>1.7295592492111016</v>
      </c>
      <c r="P29" s="71">
        <v>1.5551052556298224E-2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35.221496999999992</v>
      </c>
      <c r="E30" s="28">
        <v>43.898330000000009</v>
      </c>
      <c r="F30" s="28">
        <f t="shared" si="0"/>
        <v>0.99154320249939953</v>
      </c>
      <c r="G30" s="28">
        <v>0.35175926249939948</v>
      </c>
      <c r="H30" s="28">
        <v>0.27104379000000001</v>
      </c>
      <c r="I30" s="28">
        <v>0.36874015000000004</v>
      </c>
      <c r="J30" s="29">
        <f t="shared" si="1"/>
        <v>8.0130442889148491E-3</v>
      </c>
      <c r="K30" s="29">
        <f t="shared" si="2"/>
        <v>1.4187397390729883E-2</v>
      </c>
      <c r="L30" s="30">
        <f t="shared" si="3"/>
        <v>2.2587264766094732E-2</v>
      </c>
      <c r="M30" s="4"/>
      <c r="N30" t="s">
        <v>256</v>
      </c>
      <c r="O30" s="5">
        <v>1.0174610678449774</v>
      </c>
      <c r="P30" s="71">
        <v>1.3357954762877678E-2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0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5703125" customWidth="1"/>
    <col min="6" max="6" width="13.5703125" customWidth="1"/>
    <col min="7" max="9" width="0" hidden="1" customWidth="1"/>
  </cols>
  <sheetData>
    <row r="1" spans="1:13" ht="15.75" x14ac:dyDescent="0.25">
      <c r="A1" s="50">
        <v>115</v>
      </c>
      <c r="B1" s="49" t="s">
        <v>1779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1782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1427.6091099999999</v>
      </c>
      <c r="E6" s="14">
        <v>1427.8325100000004</v>
      </c>
      <c r="F6" s="14">
        <v>93.754168838927214</v>
      </c>
      <c r="G6" s="14">
        <v>29.030570378927223</v>
      </c>
      <c r="H6" s="14">
        <v>12.74608156</v>
      </c>
      <c r="I6" s="14">
        <v>51.977516899999998</v>
      </c>
      <c r="J6" s="15">
        <v>2.0331915806376489E-2</v>
      </c>
      <c r="K6" s="15">
        <v>2.925879026170038E-2</v>
      </c>
      <c r="L6" s="16">
        <v>6.5661881335736777E-2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1427.6091099999999</v>
      </c>
      <c r="E7" s="38">
        <f ca="1">SUM(E8:OFFSET(E6,MATCH("PROYECTOS",$A$8:$A$50,0),0))</f>
        <v>1427.824067</v>
      </c>
      <c r="F7" s="38">
        <f ca="1">SUM(F8:OFFSET(F6,MATCH("PROYECTOS",$A$8:$A$50,0),0))</f>
        <v>93.747102848927227</v>
      </c>
      <c r="G7" s="38">
        <f ca="1">SUM(G8:OFFSET(G6,MATCH("PROYECTOS",$A$8:$A$50,0),0))</f>
        <v>29.030570378927223</v>
      </c>
      <c r="H7" s="38">
        <f ca="1">SUM(H8:OFFSET(H6,MATCH("PROYECTOS",$A$8:$A$50,0),0))</f>
        <v>12.74608156</v>
      </c>
      <c r="I7" s="38">
        <f ca="1">SUM(I8:OFFSET(I6,MATCH("PROYECTOS",$A$8:$A$50,0),0))</f>
        <v>51.970450910000004</v>
      </c>
      <c r="J7" s="39">
        <f ca="1">IFERROR(G7/E7,0)</f>
        <v>2.0332036032928994E-2</v>
      </c>
      <c r="K7" s="39">
        <f ca="1">IFERROR(SUM(G7,H7)/E7,0)</f>
        <v>2.9258963274588944E-2</v>
      </c>
      <c r="L7" s="40">
        <f ca="1">IFERROR(SUM(G7,H7,I7)/E7,0)</f>
        <v>6.5657320825176446E-2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432.19360300000005</v>
      </c>
      <c r="E8" s="21">
        <v>432.19360300000005</v>
      </c>
      <c r="F8" s="21">
        <f t="shared" ref="F8:F10" si="0">SUM(G8,H8,I8)</f>
        <v>27.328374987830188</v>
      </c>
      <c r="G8" s="21">
        <v>15.003093257830187</v>
      </c>
      <c r="H8" s="21">
        <v>7.4901062100000022</v>
      </c>
      <c r="I8" s="21">
        <v>4.8351755199999999</v>
      </c>
      <c r="J8" s="22">
        <f t="shared" ref="J8:J11" si="1">IFERROR(G8/E8,0)</f>
        <v>3.4713825363653486E-2</v>
      </c>
      <c r="K8" s="22">
        <f t="shared" ref="K8:K11" si="2">IFERROR(SUM(G8,H8)/E8,0)</f>
        <v>5.2044267457216818E-2</v>
      </c>
      <c r="L8" s="23">
        <f t="shared" ref="L8:L11" si="3">IFERROR(SUM(G8,H8,I8)/E8,0)</f>
        <v>6.3231789638103886E-2</v>
      </c>
      <c r="M8" s="4"/>
    </row>
    <row r="9" spans="1:13" ht="63.75" x14ac:dyDescent="0.25">
      <c r="A9" s="17"/>
      <c r="B9" s="19">
        <v>3000556</v>
      </c>
      <c r="C9" s="19" t="s">
        <v>1784</v>
      </c>
      <c r="D9" s="20">
        <v>159.09828199999998</v>
      </c>
      <c r="E9" s="21">
        <v>159.09828199999995</v>
      </c>
      <c r="F9" s="21">
        <f t="shared" si="0"/>
        <v>6.4761314155455256</v>
      </c>
      <c r="G9" s="21">
        <v>3.2388016155455261</v>
      </c>
      <c r="H9" s="21">
        <v>0.95229445999999995</v>
      </c>
      <c r="I9" s="21">
        <v>2.2850353399999999</v>
      </c>
      <c r="J9" s="22">
        <f t="shared" si="1"/>
        <v>2.0357238147584316E-2</v>
      </c>
      <c r="K9" s="22">
        <f t="shared" si="2"/>
        <v>2.6342811643594789E-2</v>
      </c>
      <c r="L9" s="23">
        <f t="shared" si="3"/>
        <v>4.070522531189575E-2</v>
      </c>
      <c r="M9" s="4"/>
    </row>
    <row r="10" spans="1:13" ht="63.75" x14ac:dyDescent="0.25">
      <c r="A10" s="17"/>
      <c r="B10" s="19">
        <v>3000557</v>
      </c>
      <c r="C10" s="19" t="s">
        <v>1785</v>
      </c>
      <c r="D10" s="20">
        <v>836.31722499999989</v>
      </c>
      <c r="E10" s="21">
        <v>836.53218199999992</v>
      </c>
      <c r="F10" s="21">
        <f t="shared" si="0"/>
        <v>59.942596445551516</v>
      </c>
      <c r="G10" s="21">
        <v>10.78867550555151</v>
      </c>
      <c r="H10" s="21">
        <v>4.3036808899999999</v>
      </c>
      <c r="I10" s="21">
        <v>44.850240050000004</v>
      </c>
      <c r="J10" s="22">
        <f t="shared" si="1"/>
        <v>1.2896904312464945E-2</v>
      </c>
      <c r="K10" s="22">
        <f t="shared" si="2"/>
        <v>1.804157296072981E-2</v>
      </c>
      <c r="L10" s="23">
        <f t="shared" si="3"/>
        <v>7.1656055481618658E-2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8.4430000003976602E-3</v>
      </c>
      <c r="F11" s="45">
        <f t="shared" ca="1" si="4"/>
        <v>7.0659899999867548E-3</v>
      </c>
      <c r="G11" s="45">
        <f t="shared" ca="1" si="4"/>
        <v>0</v>
      </c>
      <c r="H11" s="45">
        <f t="shared" ca="1" si="4"/>
        <v>0</v>
      </c>
      <c r="I11" s="45">
        <f t="shared" ca="1" si="4"/>
        <v>7.0659899999938602E-3</v>
      </c>
      <c r="J11" s="46">
        <f t="shared" ca="1" si="1"/>
        <v>0</v>
      </c>
      <c r="K11" s="46">
        <f t="shared" ca="1" si="2"/>
        <v>0</v>
      </c>
      <c r="L11" s="47">
        <f t="shared" ca="1" si="3"/>
        <v>0.83690512846867893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1801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6.3231789638103886E-2</v>
      </c>
    </row>
    <row r="18" spans="1:4" ht="63.75" x14ac:dyDescent="0.25">
      <c r="A18" s="17"/>
      <c r="B18" s="19">
        <v>3000556</v>
      </c>
      <c r="C18" s="19" t="s">
        <v>1784</v>
      </c>
      <c r="D18" s="23">
        <v>4.070522531189575E-2</v>
      </c>
    </row>
    <row r="19" spans="1:4" ht="64.5" thickBot="1" x14ac:dyDescent="0.3">
      <c r="A19" s="24"/>
      <c r="B19" s="26">
        <v>3000557</v>
      </c>
      <c r="C19" s="26" t="s">
        <v>1785</v>
      </c>
      <c r="D19" s="30">
        <v>7.1656055481618658E-2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workbookViewId="0">
      <selection activeCell="I9" sqref="I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115</v>
      </c>
      <c r="B1" s="49" t="s">
        <v>1779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1783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1427.6091099999999</v>
      </c>
      <c r="I6" s="14">
        <v>1427.8325100000004</v>
      </c>
      <c r="J6" s="14">
        <v>93.754168838927214</v>
      </c>
      <c r="K6" s="14">
        <v>29.030570378927223</v>
      </c>
      <c r="L6" s="14">
        <v>12.74608156</v>
      </c>
      <c r="M6" s="14">
        <v>51.977516899999998</v>
      </c>
      <c r="N6" s="15">
        <v>2.0331915806376489E-2</v>
      </c>
      <c r="O6" s="15">
        <v>2.925879026170038E-2</v>
      </c>
      <c r="P6" s="16">
        <v>6.5661881335736777E-2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SUM(H8:OFFSET(H6,MATCH("PROYECTOS",$A$8:$A$29,0),0))</f>
        <v>1427.6091099999999</v>
      </c>
      <c r="I7" s="37">
        <f ca="1">SUM(I8:OFFSET(I6,MATCH("PROYECTOS",$A$8:$A$29,0),0))</f>
        <v>1427.824067</v>
      </c>
      <c r="J7" s="37">
        <f ca="1">SUM(J8:OFFSET(J6,MATCH("PROYECTOS",$A$8:$A$29,0),0))</f>
        <v>93.747102848927256</v>
      </c>
      <c r="K7" s="38">
        <f ca="1">SUM(K8:OFFSET(K6,MATCH("PROYECTOS",$A$8:$A$29,0),0))</f>
        <v>29.030570378927223</v>
      </c>
      <c r="L7" s="38">
        <f ca="1">SUM(L8:OFFSET(L6,MATCH("PROYECTOS",$A$8:$A$29,0),0))</f>
        <v>12.746081560000002</v>
      </c>
      <c r="M7" s="38">
        <f ca="1">SUM(M8:OFFSET(M6,MATCH("PROYECTOS",$A$8:$A$29,0),0))</f>
        <v>51.970450910000011</v>
      </c>
      <c r="N7" s="39">
        <f ca="1">IFERROR(K7/I7,0)</f>
        <v>2.0332036032928994E-2</v>
      </c>
      <c r="O7" s="39">
        <f ca="1">IFERROR(SUM(K7,L7)/I7,0)</f>
        <v>2.9258963274588944E-2</v>
      </c>
      <c r="P7" s="40">
        <f ca="1">IFERROR(SUM(K7,L7,M7)/I7,0)</f>
        <v>6.5657320825176446E-2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89.818967000000015</v>
      </c>
      <c r="I8" s="21">
        <v>76.430095000000023</v>
      </c>
      <c r="J8" s="21">
        <f t="shared" ref="J8:J19" si="0">SUM(K8,L8,M8)</f>
        <v>21.308528404273666</v>
      </c>
      <c r="K8" s="21">
        <v>12.504349594273663</v>
      </c>
      <c r="L8" s="21">
        <v>4.2489063000000007</v>
      </c>
      <c r="M8" s="21">
        <v>4.55527251</v>
      </c>
      <c r="N8" s="22">
        <f t="shared" ref="N8:N20" si="1">IFERROR(K8/I8,0)</f>
        <v>0.16360505105055356</v>
      </c>
      <c r="O8" s="22">
        <f t="shared" ref="O8:O20" si="2">IFERROR(SUM(K8,L8)/I8,0)</f>
        <v>0.21919710938830653</v>
      </c>
      <c r="P8" s="23">
        <f t="shared" ref="P8:P20" si="3">IFERROR(SUM(K8,L8,M8)/I8,0)</f>
        <v>0.27879761766976291</v>
      </c>
      <c r="Q8" s="70">
        <v>0</v>
      </c>
      <c r="R8" s="21">
        <v>0</v>
      </c>
      <c r="S8" s="23">
        <f>IFERROR(R8/Q8,0)</f>
        <v>0</v>
      </c>
    </row>
    <row r="9" spans="1:19" ht="63.75" x14ac:dyDescent="0.25">
      <c r="A9" s="17"/>
      <c r="B9" s="19">
        <v>5004234</v>
      </c>
      <c r="C9" s="19" t="s">
        <v>1786</v>
      </c>
      <c r="D9" s="68">
        <v>3000556</v>
      </c>
      <c r="E9" s="19" t="s">
        <v>1784</v>
      </c>
      <c r="F9" s="69">
        <v>524</v>
      </c>
      <c r="G9" s="19" t="s">
        <v>537</v>
      </c>
      <c r="H9" s="20">
        <v>2.0289999999999996E-2</v>
      </c>
      <c r="I9" s="21">
        <v>7.607E-3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104</v>
      </c>
      <c r="R9" s="21">
        <v>0</v>
      </c>
      <c r="S9" s="23">
        <f t="shared" ref="S9:S19" si="4">IFERROR(R9/Q9,0)</f>
        <v>0</v>
      </c>
    </row>
    <row r="10" spans="1:19" ht="63.75" x14ac:dyDescent="0.25">
      <c r="A10" s="17"/>
      <c r="B10" s="19">
        <v>5004235</v>
      </c>
      <c r="C10" s="19" t="s">
        <v>1787</v>
      </c>
      <c r="D10" s="68">
        <v>3000556</v>
      </c>
      <c r="E10" s="19" t="s">
        <v>1784</v>
      </c>
      <c r="F10" s="69">
        <v>524</v>
      </c>
      <c r="G10" s="19" t="s">
        <v>537</v>
      </c>
      <c r="H10" s="20">
        <v>4.1666469999999993</v>
      </c>
      <c r="I10" s="21">
        <v>0.52511399999999997</v>
      </c>
      <c r="J10" s="21">
        <f t="shared" si="0"/>
        <v>7.4892000957310204E-2</v>
      </c>
      <c r="K10" s="21">
        <v>9.45790009573102E-2</v>
      </c>
      <c r="L10" s="21">
        <v>-2.3862000000000001E-2</v>
      </c>
      <c r="M10" s="21">
        <v>4.1749999999999999E-3</v>
      </c>
      <c r="N10" s="22">
        <f t="shared" si="1"/>
        <v>0.18011136811684739</v>
      </c>
      <c r="O10" s="22">
        <f t="shared" si="2"/>
        <v>0.13466980685586408</v>
      </c>
      <c r="P10" s="23">
        <f t="shared" si="3"/>
        <v>0.14262046138040541</v>
      </c>
      <c r="Q10" s="70">
        <v>137</v>
      </c>
      <c r="R10" s="21">
        <v>0</v>
      </c>
      <c r="S10" s="23">
        <f t="shared" si="4"/>
        <v>0</v>
      </c>
    </row>
    <row r="11" spans="1:19" ht="63.75" x14ac:dyDescent="0.25">
      <c r="A11" s="17"/>
      <c r="B11" s="19">
        <v>5004236</v>
      </c>
      <c r="C11" s="19" t="s">
        <v>1788</v>
      </c>
      <c r="D11" s="68">
        <v>3000556</v>
      </c>
      <c r="E11" s="19" t="s">
        <v>1784</v>
      </c>
      <c r="F11" s="69">
        <v>101</v>
      </c>
      <c r="G11" s="19" t="s">
        <v>1078</v>
      </c>
      <c r="H11" s="20">
        <v>136.42212999999998</v>
      </c>
      <c r="I11" s="21">
        <v>142.02213</v>
      </c>
      <c r="J11" s="21">
        <f t="shared" si="0"/>
        <v>1.12699411</v>
      </c>
      <c r="K11" s="21">
        <v>0</v>
      </c>
      <c r="L11" s="21">
        <v>0</v>
      </c>
      <c r="M11" s="21">
        <v>1.12699411</v>
      </c>
      <c r="N11" s="22">
        <f t="shared" si="1"/>
        <v>0</v>
      </c>
      <c r="O11" s="22">
        <f t="shared" si="2"/>
        <v>0</v>
      </c>
      <c r="P11" s="23">
        <f t="shared" si="3"/>
        <v>7.9353415555730653E-3</v>
      </c>
      <c r="Q11" s="70">
        <v>925782</v>
      </c>
      <c r="R11" s="21">
        <v>0</v>
      </c>
      <c r="S11" s="23">
        <f t="shared" si="4"/>
        <v>0</v>
      </c>
    </row>
    <row r="12" spans="1:19" ht="63.75" x14ac:dyDescent="0.25">
      <c r="A12" s="17"/>
      <c r="B12" s="19">
        <v>5004237</v>
      </c>
      <c r="C12" s="19" t="s">
        <v>1789</v>
      </c>
      <c r="D12" s="68">
        <v>3000556</v>
      </c>
      <c r="E12" s="19" t="s">
        <v>1784</v>
      </c>
      <c r="F12" s="69">
        <v>303</v>
      </c>
      <c r="G12" s="19" t="s">
        <v>1797</v>
      </c>
      <c r="H12" s="20">
        <v>18.489215000000002</v>
      </c>
      <c r="I12" s="21">
        <v>16.543430999999998</v>
      </c>
      <c r="J12" s="21">
        <f t="shared" si="0"/>
        <v>5.2742453045882165</v>
      </c>
      <c r="K12" s="21">
        <v>3.1442226145882159</v>
      </c>
      <c r="L12" s="21">
        <v>0.97615645999999989</v>
      </c>
      <c r="M12" s="21">
        <v>1.15386623</v>
      </c>
      <c r="N12" s="22">
        <f t="shared" si="1"/>
        <v>0.19005867734378779</v>
      </c>
      <c r="O12" s="22">
        <f t="shared" si="2"/>
        <v>0.24906436123124742</v>
      </c>
      <c r="P12" s="23">
        <f t="shared" si="3"/>
        <v>0.31881205927526263</v>
      </c>
      <c r="Q12" s="70">
        <v>370</v>
      </c>
      <c r="R12" s="21">
        <v>0</v>
      </c>
      <c r="S12" s="23">
        <f t="shared" si="4"/>
        <v>0</v>
      </c>
    </row>
    <row r="13" spans="1:19" ht="63.75" x14ac:dyDescent="0.25">
      <c r="A13" s="17"/>
      <c r="B13" s="19">
        <v>5004238</v>
      </c>
      <c r="C13" s="19" t="s">
        <v>1790</v>
      </c>
      <c r="D13" s="68">
        <v>3000557</v>
      </c>
      <c r="E13" s="19" t="s">
        <v>1785</v>
      </c>
      <c r="F13" s="69">
        <v>524</v>
      </c>
      <c r="G13" s="19" t="s">
        <v>537</v>
      </c>
      <c r="H13" s="20">
        <v>7.6677000000000009E-2</v>
      </c>
      <c r="I13" s="21">
        <v>6.0342999999999994E-2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63.75" x14ac:dyDescent="0.25">
      <c r="A14" s="17"/>
      <c r="B14" s="19">
        <v>5004239</v>
      </c>
      <c r="C14" s="19" t="s">
        <v>1791</v>
      </c>
      <c r="D14" s="68">
        <v>3000557</v>
      </c>
      <c r="E14" s="19" t="s">
        <v>1785</v>
      </c>
      <c r="F14" s="69">
        <v>524</v>
      </c>
      <c r="G14" s="19" t="s">
        <v>537</v>
      </c>
      <c r="H14" s="20">
        <v>19.209569999999999</v>
      </c>
      <c r="I14" s="21">
        <v>3.5769209999999996</v>
      </c>
      <c r="J14" s="21">
        <f t="shared" si="0"/>
        <v>1.6702972947009929</v>
      </c>
      <c r="K14" s="21">
        <v>1.8732659847009927</v>
      </c>
      <c r="L14" s="21">
        <v>-8.3751809999999982E-2</v>
      </c>
      <c r="M14" s="21">
        <v>-0.11921687999999998</v>
      </c>
      <c r="N14" s="22">
        <f t="shared" si="1"/>
        <v>0.52370907400554634</v>
      </c>
      <c r="O14" s="22">
        <f t="shared" si="2"/>
        <v>0.50029457589390236</v>
      </c>
      <c r="P14" s="23">
        <f t="shared" si="3"/>
        <v>0.46696510621872639</v>
      </c>
      <c r="Q14" s="70">
        <v>0</v>
      </c>
      <c r="R14" s="21">
        <v>0</v>
      </c>
      <c r="S14" s="23">
        <f t="shared" si="4"/>
        <v>0</v>
      </c>
    </row>
    <row r="15" spans="1:19" ht="63.75" x14ac:dyDescent="0.25">
      <c r="A15" s="17"/>
      <c r="B15" s="19">
        <v>5004240</v>
      </c>
      <c r="C15" s="19" t="s">
        <v>1792</v>
      </c>
      <c r="D15" s="68">
        <v>3000557</v>
      </c>
      <c r="E15" s="19" t="s">
        <v>1785</v>
      </c>
      <c r="F15" s="69">
        <v>101</v>
      </c>
      <c r="G15" s="19" t="s">
        <v>1078</v>
      </c>
      <c r="H15" s="20">
        <v>697.52119300000004</v>
      </c>
      <c r="I15" s="21">
        <v>726.82395999999983</v>
      </c>
      <c r="J15" s="21">
        <f t="shared" si="0"/>
        <v>41.837571130000008</v>
      </c>
      <c r="K15" s="21">
        <v>0</v>
      </c>
      <c r="L15" s="21">
        <v>1.5422568600000002</v>
      </c>
      <c r="M15" s="21">
        <v>40.295314270000006</v>
      </c>
      <c r="N15" s="22">
        <f t="shared" si="1"/>
        <v>0</v>
      </c>
      <c r="O15" s="22">
        <f t="shared" si="2"/>
        <v>2.121912519229554E-3</v>
      </c>
      <c r="P15" s="23">
        <f t="shared" si="3"/>
        <v>5.7562179334319161E-2</v>
      </c>
      <c r="Q15" s="70">
        <v>0</v>
      </c>
      <c r="R15" s="21">
        <v>0</v>
      </c>
      <c r="S15" s="23">
        <f t="shared" si="4"/>
        <v>0</v>
      </c>
    </row>
    <row r="16" spans="1:19" ht="63.75" x14ac:dyDescent="0.25">
      <c r="A16" s="17"/>
      <c r="B16" s="19">
        <v>5004241</v>
      </c>
      <c r="C16" s="19" t="s">
        <v>1793</v>
      </c>
      <c r="D16" s="68">
        <v>3000557</v>
      </c>
      <c r="E16" s="19" t="s">
        <v>1785</v>
      </c>
      <c r="F16" s="69">
        <v>303</v>
      </c>
      <c r="G16" s="19" t="s">
        <v>1797</v>
      </c>
      <c r="H16" s="20">
        <v>67.80296700000001</v>
      </c>
      <c r="I16" s="21">
        <v>60.149182999999994</v>
      </c>
      <c r="J16" s="21">
        <f t="shared" si="0"/>
        <v>14.916275335029193</v>
      </c>
      <c r="K16" s="21">
        <v>8.7420346250291914</v>
      </c>
      <c r="L16" s="21">
        <v>2.8388733400000006</v>
      </c>
      <c r="M16" s="21">
        <v>3.3353673699999997</v>
      </c>
      <c r="N16" s="22">
        <f t="shared" si="1"/>
        <v>0.14533920809912235</v>
      </c>
      <c r="O16" s="22">
        <f t="shared" si="2"/>
        <v>0.19253641342109656</v>
      </c>
      <c r="P16" s="23">
        <f t="shared" si="3"/>
        <v>0.24798799569778354</v>
      </c>
      <c r="Q16" s="70">
        <v>0</v>
      </c>
      <c r="R16" s="21">
        <v>0</v>
      </c>
      <c r="S16" s="23">
        <f t="shared" si="4"/>
        <v>0</v>
      </c>
    </row>
    <row r="17" spans="1:19" ht="63.75" x14ac:dyDescent="0.25">
      <c r="A17" s="17"/>
      <c r="B17" s="19">
        <v>5004242</v>
      </c>
      <c r="C17" s="19" t="s">
        <v>1794</v>
      </c>
      <c r="D17" s="68">
        <v>3000557</v>
      </c>
      <c r="E17" s="19" t="s">
        <v>1785</v>
      </c>
      <c r="F17" s="69">
        <v>588</v>
      </c>
      <c r="G17" s="19" t="s">
        <v>1798</v>
      </c>
      <c r="H17" s="20">
        <v>51.706817999999998</v>
      </c>
      <c r="I17" s="21">
        <v>45.921775000000004</v>
      </c>
      <c r="J17" s="21">
        <f t="shared" si="0"/>
        <v>1.5184526858213254</v>
      </c>
      <c r="K17" s="21">
        <v>0.17337489582132548</v>
      </c>
      <c r="L17" s="21">
        <v>6.3024999999999991E-3</v>
      </c>
      <c r="M17" s="21">
        <v>1.3387752900000001</v>
      </c>
      <c r="N17" s="22">
        <f t="shared" si="1"/>
        <v>3.7754397738616477E-3</v>
      </c>
      <c r="O17" s="22">
        <f t="shared" si="2"/>
        <v>3.9126840332571085E-3</v>
      </c>
      <c r="P17" s="23">
        <f t="shared" si="3"/>
        <v>3.3066071287996275E-2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5004243</v>
      </c>
      <c r="C18" s="19" t="s">
        <v>1795</v>
      </c>
      <c r="D18" s="68">
        <v>3000001</v>
      </c>
      <c r="E18" s="19" t="s">
        <v>275</v>
      </c>
      <c r="F18" s="69">
        <v>287</v>
      </c>
      <c r="G18" s="19" t="s">
        <v>1799</v>
      </c>
      <c r="H18" s="20">
        <v>3.6266700000000007</v>
      </c>
      <c r="I18" s="21">
        <v>2.0155419999999999</v>
      </c>
      <c r="J18" s="21">
        <f t="shared" si="0"/>
        <v>4.2327110000000001E-2</v>
      </c>
      <c r="K18" s="21">
        <v>0</v>
      </c>
      <c r="L18" s="21">
        <v>0</v>
      </c>
      <c r="M18" s="21">
        <v>4.2327110000000001E-2</v>
      </c>
      <c r="N18" s="22">
        <f t="shared" si="1"/>
        <v>0</v>
      </c>
      <c r="O18" s="22">
        <f t="shared" si="2"/>
        <v>0</v>
      </c>
      <c r="P18" s="23">
        <f t="shared" si="3"/>
        <v>2.1000361193167894E-2</v>
      </c>
      <c r="Q18" s="70">
        <v>0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5004244</v>
      </c>
      <c r="C19" s="19" t="s">
        <v>1796</v>
      </c>
      <c r="D19" s="68">
        <v>3000001</v>
      </c>
      <c r="E19" s="19" t="s">
        <v>275</v>
      </c>
      <c r="F19" s="69">
        <v>101</v>
      </c>
      <c r="G19" s="19" t="s">
        <v>1078</v>
      </c>
      <c r="H19" s="20">
        <v>338.74796600000002</v>
      </c>
      <c r="I19" s="21">
        <v>353.74796600000002</v>
      </c>
      <c r="J19" s="21">
        <f t="shared" si="0"/>
        <v>5.9775194735565256</v>
      </c>
      <c r="K19" s="21">
        <v>2.4987436635565246</v>
      </c>
      <c r="L19" s="21">
        <v>3.2411999100000002</v>
      </c>
      <c r="M19" s="21">
        <v>0.23757590000000001</v>
      </c>
      <c r="N19" s="22">
        <f t="shared" si="1"/>
        <v>7.0636269426819108E-3</v>
      </c>
      <c r="O19" s="22">
        <f t="shared" si="2"/>
        <v>1.6226082197618983E-2</v>
      </c>
      <c r="P19" s="23">
        <f t="shared" si="3"/>
        <v>1.6897678709356947E-2</v>
      </c>
      <c r="Q19" s="70">
        <v>0</v>
      </c>
      <c r="R19" s="21">
        <v>0</v>
      </c>
      <c r="S19" s="23">
        <f t="shared" si="4"/>
        <v>0</v>
      </c>
    </row>
    <row r="20" spans="1:19" ht="15.75" thickBot="1" x14ac:dyDescent="0.3">
      <c r="A20" s="41" t="s">
        <v>293</v>
      </c>
      <c r="B20" s="43"/>
      <c r="C20" s="43"/>
      <c r="D20" s="65"/>
      <c r="E20" s="43"/>
      <c r="F20" s="66"/>
      <c r="G20" s="43"/>
      <c r="H20" s="44">
        <f ca="1">OFFSET(H20,-MATCH("PROYECTOS",$A$8:$A$29,0)-1,0)-(OFFSET(H20,-MATCH("PROYECTOS",$A$8:$A$29,0),0))</f>
        <v>0</v>
      </c>
      <c r="I20" s="44">
        <f t="shared" ref="I20:J20" ca="1" si="5">OFFSET(I20,-MATCH("PROYECTOS",$A$8:$A$29,0)-1,0)-(OFFSET(I20,-MATCH("PROYECTOS",$A$8:$A$29,0),0))</f>
        <v>8.4430000003976602E-3</v>
      </c>
      <c r="J20" s="44">
        <f t="shared" ca="1" si="5"/>
        <v>7.0659899999583331E-3</v>
      </c>
      <c r="K20" s="45">
        <f ca="1">OFFSET(K20,-MATCH("PROYECTOS",$A$8:$A$29,0)-1,0)-(OFFSET(K20,-MATCH("PROYECTOS",$A$8:$A$29,0),0))</f>
        <v>0</v>
      </c>
      <c r="L20" s="45">
        <f t="shared" ref="L20:M20" ca="1" si="6">OFFSET(L20,-MATCH("PROYECTOS",$A$8:$A$29,0)-1,0)-(OFFSET(L20,-MATCH("PROYECTOS",$A$8:$A$29,0),0))</f>
        <v>0</v>
      </c>
      <c r="M20" s="45">
        <f t="shared" ca="1" si="6"/>
        <v>7.0659899999867548E-3</v>
      </c>
      <c r="N20" s="46">
        <f t="shared" ca="1" si="1"/>
        <v>0</v>
      </c>
      <c r="O20" s="46">
        <f t="shared" ca="1" si="2"/>
        <v>0</v>
      </c>
      <c r="P20" s="47">
        <f t="shared" ca="1" si="3"/>
        <v>0.83690512846783738</v>
      </c>
      <c r="Q20" s="67"/>
      <c r="R20" s="45"/>
      <c r="S20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116</v>
      </c>
      <c r="B1" s="50" t="s">
        <v>1802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1803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52.864781000000008</v>
      </c>
      <c r="E6" s="14">
        <v>55.059985000000005</v>
      </c>
      <c r="F6" s="14">
        <v>16.086342988824995</v>
      </c>
      <c r="G6" s="14">
        <v>6.1827062988249963</v>
      </c>
      <c r="H6" s="14">
        <v>3.6381784499999998</v>
      </c>
      <c r="I6" s="14">
        <v>6.2654582400000001</v>
      </c>
      <c r="J6" s="15">
        <v>0.11229037383183078</v>
      </c>
      <c r="K6" s="15">
        <v>0.17836700734344543</v>
      </c>
      <c r="L6" s="16">
        <v>0.29216032276116666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52.391241000000015</v>
      </c>
      <c r="E7" s="38">
        <f ca="1">SUM(E8:OFFSET(E6,MATCH("GOBIERNOS REGIONALES",$A$8:$A$50,0),0))</f>
        <v>54.586445000000033</v>
      </c>
      <c r="F7" s="38">
        <f ca="1">SUM(F8:OFFSET(F6,MATCH("GOBIERNOS REGIONALES",$A$8:$A$50,0),0))</f>
        <v>15.972173537877</v>
      </c>
      <c r="G7" s="38">
        <f ca="1">SUM(G8:OFFSET(G6,MATCH("GOBIERNOS REGIONALES",$A$8:$A$50,0),0))</f>
        <v>6.0988275178769982</v>
      </c>
      <c r="H7" s="38">
        <f ca="1">SUM(H8:OFFSET(H6,MATCH("GOBIERNOS REGIONALES",$A$8:$A$50,0),0))</f>
        <v>3.62521519</v>
      </c>
      <c r="I7" s="38">
        <f ca="1">SUM(I8:OFFSET(I6,MATCH("GOBIERNOS REGIONALES",$A$8:$A$50,0),0))</f>
        <v>6.2481308300000009</v>
      </c>
      <c r="J7" s="39">
        <f ca="1">IFERROR(G7/E7,0)</f>
        <v>0.11172787526055222</v>
      </c>
      <c r="K7" s="39">
        <f ca="1">IFERROR(SUM(G7,H7)/E7,0)</f>
        <v>0.17814024540116127</v>
      </c>
      <c r="L7" s="40">
        <f ca="1">IFERROR(SUM(G7,H7,I7)/E7,0)</f>
        <v>0.29260329259172291</v>
      </c>
      <c r="M7" s="4"/>
    </row>
    <row r="8" spans="1:13" ht="25.5" x14ac:dyDescent="0.25">
      <c r="A8" s="17"/>
      <c r="B8" s="18">
        <v>12</v>
      </c>
      <c r="C8" s="19" t="s">
        <v>113</v>
      </c>
      <c r="D8" s="20">
        <v>52.391241000000015</v>
      </c>
      <c r="E8" s="21">
        <v>54.586445000000033</v>
      </c>
      <c r="F8" s="21">
        <f t="shared" ref="F8:F11" si="0">SUM(G8,H8,I8)</f>
        <v>15.972173537877</v>
      </c>
      <c r="G8" s="21">
        <v>6.0988275178769982</v>
      </c>
      <c r="H8" s="21">
        <v>3.62521519</v>
      </c>
      <c r="I8" s="21">
        <v>6.2481308300000009</v>
      </c>
      <c r="J8" s="22">
        <f t="shared" ref="J8:J11" si="1">IFERROR(G8/E8,0)</f>
        <v>0.11172787526055222</v>
      </c>
      <c r="K8" s="22">
        <f t="shared" ref="K8:K11" si="2">IFERROR(SUM(G8,H8)/E8,0)</f>
        <v>0.17814024540116127</v>
      </c>
      <c r="L8" s="23">
        <f t="shared" ref="L8:L11" si="3">IFERROR(SUM(G8,H8,I8)/E8,0)</f>
        <v>0.29260329259172291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0.47354000000000007</v>
      </c>
      <c r="E9" s="38">
        <f ca="1">SUM(E10:OFFSET(E8,(MATCH("GOBIERNOS LOCALES",$A$8:$A$50,0)-MATCH("GOBIERNOS REGIONALES",$A$8:$A$50,0)),0))</f>
        <v>0.47354000000000007</v>
      </c>
      <c r="F9" s="38">
        <f ca="1">SUM(F10:OFFSET(F8,(MATCH("GOBIERNOS LOCALES",$A$8:$A$50,0)-MATCH("GOBIERNOS REGIONALES",$A$8:$A$50,0)),0))</f>
        <v>0.11416945094799817</v>
      </c>
      <c r="G9" s="38">
        <f ca="1">SUM(G10:OFFSET(G8,(MATCH("GOBIERNOS LOCALES",$A$8:$A$50,0)-MATCH("GOBIERNOS REGIONALES",$A$8:$A$50,0)),0))</f>
        <v>8.3878780947998166E-2</v>
      </c>
      <c r="H9" s="38">
        <f ca="1">SUM(H10:OFFSET(H8,(MATCH("GOBIERNOS LOCALES",$A$8:$A$50,0)-MATCH("GOBIERNOS REGIONALES",$A$8:$A$50,0)),0))</f>
        <v>1.2963260000000001E-2</v>
      </c>
      <c r="I9" s="38">
        <f ca="1">SUM(I10:OFFSET(I8,(MATCH("GOBIERNOS LOCALES",$A$8:$A$50,0)-MATCH("GOBIERNOS REGIONALES",$A$8:$A$50,0)),0))</f>
        <v>1.7327409999999998E-2</v>
      </c>
      <c r="J9" s="39">
        <f t="shared" ca="1" si="1"/>
        <v>0.17713135310216277</v>
      </c>
      <c r="K9" s="39">
        <f t="shared" ca="1" si="2"/>
        <v>0.20450656955695012</v>
      </c>
      <c r="L9" s="40">
        <f t="shared" ca="1" si="3"/>
        <v>0.24109779733073902</v>
      </c>
      <c r="M9" s="4"/>
    </row>
    <row r="10" spans="1:13" ht="15.75" thickBot="1" x14ac:dyDescent="0.3">
      <c r="A10" s="24"/>
      <c r="B10" s="25">
        <v>457</v>
      </c>
      <c r="C10" s="26" t="s">
        <v>223</v>
      </c>
      <c r="D10" s="27">
        <v>0.47354000000000007</v>
      </c>
      <c r="E10" s="28">
        <v>0.47354000000000007</v>
      </c>
      <c r="F10" s="28">
        <f t="shared" si="0"/>
        <v>0.11416945094799817</v>
      </c>
      <c r="G10" s="28">
        <v>8.3878780947998166E-2</v>
      </c>
      <c r="H10" s="28">
        <v>1.2963260000000001E-2</v>
      </c>
      <c r="I10" s="28">
        <v>1.7327409999999998E-2</v>
      </c>
      <c r="J10" s="29">
        <f t="shared" si="1"/>
        <v>0.17713135310216277</v>
      </c>
      <c r="K10" s="29">
        <f t="shared" si="2"/>
        <v>0.20450656955695012</v>
      </c>
      <c r="L10" s="30">
        <f t="shared" si="3"/>
        <v>0.24109779733073902</v>
      </c>
      <c r="M10" s="4"/>
    </row>
    <row r="11" spans="1:13" x14ac:dyDescent="0.25">
      <c r="A11" t="s">
        <v>232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116</v>
      </c>
      <c r="B1" s="51" t="s">
        <v>1802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1804</v>
      </c>
      <c r="N2" s="72" t="s">
        <v>1825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52.864781000000008</v>
      </c>
      <c r="E6" s="14">
        <f ca="1">SUM(E7:OFFSET(E7,50,0))</f>
        <v>55.059985000000005</v>
      </c>
      <c r="F6" s="14">
        <f ca="1">SUM(F7:OFFSET(F7,50,0))</f>
        <v>16.086342988824995</v>
      </c>
      <c r="G6" s="14">
        <f ca="1">SUM(G7:OFFSET(G7,50,0))</f>
        <v>6.1827062988249963</v>
      </c>
      <c r="H6" s="14">
        <f ca="1">SUM(H7:OFFSET(H7,50,0))</f>
        <v>3.6381784499999998</v>
      </c>
      <c r="I6" s="14">
        <f ca="1">SUM(I7:OFFSET(I7,50,0))</f>
        <v>6.2654582400000001</v>
      </c>
      <c r="J6" s="15">
        <f ca="1">IFERROR(G6/E6,0)</f>
        <v>0.11229037383183078</v>
      </c>
      <c r="K6" s="15">
        <f ca="1">IFERROR(SUM(G6,H6)/E6,0)</f>
        <v>0.17836700734344543</v>
      </c>
      <c r="L6" s="16">
        <f ca="1">IFERROR(SUM(G6,H6,I6)/E6,0)</f>
        <v>0.29216032276116666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</v>
      </c>
      <c r="E7" s="21">
        <v>0.48130499999999998</v>
      </c>
      <c r="F7" s="21">
        <f t="shared" ref="F7:F30" si="0">SUM(G7,H7,I7)</f>
        <v>6.2457950000000005E-2</v>
      </c>
      <c r="G7" s="21">
        <v>0</v>
      </c>
      <c r="H7" s="21">
        <v>2.4499999999999995E-3</v>
      </c>
      <c r="I7" s="21">
        <v>6.0007950000000004E-2</v>
      </c>
      <c r="J7" s="22">
        <f t="shared" ref="J7:J30" si="1">IFERROR(G7/E7,0)</f>
        <v>0</v>
      </c>
      <c r="K7" s="22">
        <f t="shared" ref="K7:K30" si="2">IFERROR(SUM(G7,H7)/E7,0)</f>
        <v>5.0903273392131796E-3</v>
      </c>
      <c r="L7" s="23">
        <f t="shared" ref="L7:L30" si="3">IFERROR(SUM(G7,H7,I7)/E7,0)</f>
        <v>0.12976792262702447</v>
      </c>
      <c r="M7" s="4"/>
      <c r="N7" t="s">
        <v>257</v>
      </c>
      <c r="O7" s="5">
        <v>3.9895549728082867E-2</v>
      </c>
      <c r="P7" s="71">
        <v>0.37346991058266743</v>
      </c>
    </row>
    <row r="8" spans="1:16" x14ac:dyDescent="0.25">
      <c r="A8" s="17"/>
      <c r="B8" s="55">
        <v>2</v>
      </c>
      <c r="C8" s="19" t="s">
        <v>250</v>
      </c>
      <c r="D8" s="20">
        <v>1.6870120000000002</v>
      </c>
      <c r="E8" s="21">
        <v>3.0516220000000005</v>
      </c>
      <c r="F8" s="21">
        <f t="shared" si="0"/>
        <v>0.89264700052836321</v>
      </c>
      <c r="G8" s="21">
        <v>0.29163445052836323</v>
      </c>
      <c r="H8" s="21">
        <v>0.34788005</v>
      </c>
      <c r="I8" s="21">
        <v>0.25313249999999998</v>
      </c>
      <c r="J8" s="22">
        <f t="shared" si="1"/>
        <v>9.5567029772482701E-2</v>
      </c>
      <c r="K8" s="22">
        <f t="shared" si="2"/>
        <v>0.2095654378321965</v>
      </c>
      <c r="L8" s="23">
        <f t="shared" si="3"/>
        <v>0.29251558696600138</v>
      </c>
      <c r="M8" s="4"/>
      <c r="N8" t="s">
        <v>263</v>
      </c>
      <c r="O8" s="5">
        <v>10.073791729225167</v>
      </c>
      <c r="P8" s="71">
        <v>0.3477780695475638</v>
      </c>
    </row>
    <row r="9" spans="1:16" x14ac:dyDescent="0.25">
      <c r="A9" s="17"/>
      <c r="B9" s="55">
        <v>3</v>
      </c>
      <c r="C9" s="19" t="s">
        <v>251</v>
      </c>
      <c r="D9" s="20">
        <v>0</v>
      </c>
      <c r="E9" s="21">
        <v>0.48316500000000007</v>
      </c>
      <c r="F9" s="21">
        <f t="shared" si="0"/>
        <v>0.10866015000000001</v>
      </c>
      <c r="G9" s="21">
        <v>0</v>
      </c>
      <c r="H9" s="21">
        <v>6.2060400000000009E-2</v>
      </c>
      <c r="I9" s="21">
        <v>4.6599749999999995E-2</v>
      </c>
      <c r="J9" s="22">
        <f t="shared" si="1"/>
        <v>0</v>
      </c>
      <c r="K9" s="22">
        <f t="shared" si="2"/>
        <v>0.12844556207506752</v>
      </c>
      <c r="L9" s="23">
        <f t="shared" si="3"/>
        <v>0.22489242805252863</v>
      </c>
      <c r="M9" s="4"/>
      <c r="N9" t="s">
        <v>261</v>
      </c>
      <c r="O9" s="5">
        <v>0.74011744773266397</v>
      </c>
      <c r="P9" s="71">
        <v>0.3464113026988947</v>
      </c>
    </row>
    <row r="10" spans="1:16" x14ac:dyDescent="0.25">
      <c r="A10" s="17"/>
      <c r="B10" s="55">
        <v>4</v>
      </c>
      <c r="C10" s="19" t="s">
        <v>252</v>
      </c>
      <c r="D10" s="20">
        <v>2.7260489999999993</v>
      </c>
      <c r="E10" s="21">
        <v>2.747512</v>
      </c>
      <c r="F10" s="21">
        <f t="shared" si="0"/>
        <v>0.62233757120868827</v>
      </c>
      <c r="G10" s="21">
        <v>0.20482550120868837</v>
      </c>
      <c r="H10" s="21">
        <v>0.16714448999999998</v>
      </c>
      <c r="I10" s="21">
        <v>0.25036757999999998</v>
      </c>
      <c r="J10" s="22">
        <f t="shared" si="1"/>
        <v>7.4549447357714307E-2</v>
      </c>
      <c r="K10" s="22">
        <f t="shared" si="2"/>
        <v>0.13538430085425954</v>
      </c>
      <c r="L10" s="23">
        <f t="shared" si="3"/>
        <v>0.22650950067140319</v>
      </c>
      <c r="M10" s="4"/>
      <c r="N10" t="s">
        <v>260</v>
      </c>
      <c r="O10" s="5">
        <v>0.27649355066778164</v>
      </c>
      <c r="P10" s="71">
        <v>0.31228094721908928</v>
      </c>
    </row>
    <row r="11" spans="1:16" x14ac:dyDescent="0.25">
      <c r="A11" s="17"/>
      <c r="B11" s="55">
        <v>5</v>
      </c>
      <c r="C11" s="19" t="s">
        <v>253</v>
      </c>
      <c r="D11" s="20">
        <v>1.4459849999999999</v>
      </c>
      <c r="E11" s="21">
        <v>1.006043</v>
      </c>
      <c r="F11" s="21">
        <f t="shared" si="0"/>
        <v>0.16225089844725196</v>
      </c>
      <c r="G11" s="21">
        <v>7.3086998447251972E-2</v>
      </c>
      <c r="H11" s="21">
        <v>3.0010450000000001E-2</v>
      </c>
      <c r="I11" s="21">
        <v>5.9153449999999996E-2</v>
      </c>
      <c r="J11" s="22">
        <f t="shared" si="1"/>
        <v>7.2647986663842368E-2</v>
      </c>
      <c r="K11" s="22">
        <f t="shared" si="2"/>
        <v>0.10247817284872711</v>
      </c>
      <c r="L11" s="23">
        <f t="shared" si="3"/>
        <v>0.1612763057317152</v>
      </c>
      <c r="M11" s="4"/>
      <c r="N11" t="s">
        <v>268</v>
      </c>
      <c r="O11" s="5">
        <v>0.5311557735301542</v>
      </c>
      <c r="P11" s="71">
        <v>0.2946231640847945</v>
      </c>
    </row>
    <row r="12" spans="1:16" x14ac:dyDescent="0.25">
      <c r="A12" s="17"/>
      <c r="B12" s="55">
        <v>6</v>
      </c>
      <c r="C12" s="19" t="s">
        <v>254</v>
      </c>
      <c r="D12" s="20">
        <v>0.69258399999999998</v>
      </c>
      <c r="E12" s="21">
        <v>1.1032029999999999</v>
      </c>
      <c r="F12" s="21">
        <f t="shared" si="0"/>
        <v>0.20359177027073569</v>
      </c>
      <c r="G12" s="21">
        <v>7.2107970270735677E-2</v>
      </c>
      <c r="H12" s="21">
        <v>3.5258730000000002E-2</v>
      </c>
      <c r="I12" s="21">
        <v>9.622507000000001E-2</v>
      </c>
      <c r="J12" s="22">
        <f t="shared" si="1"/>
        <v>6.5362376888691995E-2</v>
      </c>
      <c r="K12" s="22">
        <f t="shared" si="2"/>
        <v>9.7322705132904544E-2</v>
      </c>
      <c r="L12" s="23">
        <f t="shared" si="3"/>
        <v>0.18454606293740652</v>
      </c>
      <c r="M12" s="4"/>
      <c r="N12" t="s">
        <v>250</v>
      </c>
      <c r="O12" s="5">
        <v>0.89264700052836321</v>
      </c>
      <c r="P12" s="71">
        <v>0.29251558696600138</v>
      </c>
    </row>
    <row r="13" spans="1:16" x14ac:dyDescent="0.25">
      <c r="A13" s="17"/>
      <c r="B13" s="55">
        <v>8</v>
      </c>
      <c r="C13" s="19" t="s">
        <v>256</v>
      </c>
      <c r="D13" s="20">
        <v>1.4866649999999997</v>
      </c>
      <c r="E13" s="21">
        <v>1.1246309999999999</v>
      </c>
      <c r="F13" s="21">
        <f t="shared" si="0"/>
        <v>0.27992423918962761</v>
      </c>
      <c r="G13" s="21">
        <v>5.546924918962759E-2</v>
      </c>
      <c r="H13" s="21">
        <v>7.5999869999999997E-2</v>
      </c>
      <c r="I13" s="21">
        <v>0.14845512</v>
      </c>
      <c r="J13" s="22">
        <f t="shared" si="1"/>
        <v>4.9322176953709787E-2</v>
      </c>
      <c r="K13" s="22">
        <f t="shared" si="2"/>
        <v>0.11689978240829889</v>
      </c>
      <c r="L13" s="23">
        <f t="shared" si="3"/>
        <v>0.24890318619140644</v>
      </c>
      <c r="M13" s="4"/>
      <c r="N13" t="s">
        <v>269</v>
      </c>
      <c r="O13" s="5">
        <v>0.36474734847352192</v>
      </c>
      <c r="P13" s="71">
        <v>0.28547495118011934</v>
      </c>
    </row>
    <row r="14" spans="1:16" x14ac:dyDescent="0.25">
      <c r="A14" s="17"/>
      <c r="B14" s="55">
        <v>9</v>
      </c>
      <c r="C14" s="19" t="s">
        <v>257</v>
      </c>
      <c r="D14" s="20">
        <v>3.529800000000001E-2</v>
      </c>
      <c r="E14" s="21">
        <v>0.106824</v>
      </c>
      <c r="F14" s="21">
        <f t="shared" si="0"/>
        <v>3.9895549728082867E-2</v>
      </c>
      <c r="G14" s="21">
        <v>2.6283699728082865E-2</v>
      </c>
      <c r="H14" s="21">
        <v>7.2079000000000006E-3</v>
      </c>
      <c r="I14" s="21">
        <v>6.4039500000000003E-3</v>
      </c>
      <c r="J14" s="22">
        <f t="shared" si="1"/>
        <v>0.24604676597096967</v>
      </c>
      <c r="K14" s="22">
        <f t="shared" si="2"/>
        <v>0.313521303528073</v>
      </c>
      <c r="L14" s="23">
        <f t="shared" si="3"/>
        <v>0.37346991058266743</v>
      </c>
      <c r="M14" s="4"/>
      <c r="N14" t="s">
        <v>272</v>
      </c>
      <c r="O14" s="5">
        <v>0.17577552178063122</v>
      </c>
      <c r="P14" s="71">
        <v>0.26909331670881398</v>
      </c>
    </row>
    <row r="15" spans="1:16" x14ac:dyDescent="0.25">
      <c r="A15" s="17"/>
      <c r="B15" s="55">
        <v>10</v>
      </c>
      <c r="C15" s="19" t="s">
        <v>258</v>
      </c>
      <c r="D15" s="20">
        <v>0.93376499999999996</v>
      </c>
      <c r="E15" s="21">
        <v>0.55462800000000012</v>
      </c>
      <c r="F15" s="21">
        <f t="shared" si="0"/>
        <v>0.14072923992622605</v>
      </c>
      <c r="G15" s="21">
        <v>3.6583789926226018E-2</v>
      </c>
      <c r="H15" s="21">
        <v>3.8845000000000005E-2</v>
      </c>
      <c r="I15" s="21">
        <v>6.530045000000001E-2</v>
      </c>
      <c r="J15" s="22">
        <f t="shared" si="1"/>
        <v>6.5960950269777233E-2</v>
      </c>
      <c r="K15" s="22">
        <f t="shared" si="2"/>
        <v>0.1359988856066156</v>
      </c>
      <c r="L15" s="23">
        <f t="shared" si="3"/>
        <v>0.25373626994350451</v>
      </c>
      <c r="M15" s="4"/>
      <c r="N15" t="s">
        <v>258</v>
      </c>
      <c r="O15" s="5">
        <v>0.14072923992622605</v>
      </c>
      <c r="P15" s="71">
        <v>0.25373626994350451</v>
      </c>
    </row>
    <row r="16" spans="1:16" x14ac:dyDescent="0.25">
      <c r="A16" s="17"/>
      <c r="B16" s="55">
        <v>11</v>
      </c>
      <c r="C16" s="19" t="s">
        <v>259</v>
      </c>
      <c r="D16" s="20">
        <v>1.6583429999999999</v>
      </c>
      <c r="E16" s="21">
        <v>1.6980259999999998</v>
      </c>
      <c r="F16" s="21">
        <f t="shared" si="0"/>
        <v>0.25157578019075566</v>
      </c>
      <c r="G16" s="21">
        <v>8.7488550190755632E-2</v>
      </c>
      <c r="H16" s="21">
        <v>3.2749749999999994E-2</v>
      </c>
      <c r="I16" s="21">
        <v>0.13133748000000001</v>
      </c>
      <c r="J16" s="22">
        <f t="shared" si="1"/>
        <v>5.1523681139603067E-2</v>
      </c>
      <c r="K16" s="22">
        <f t="shared" si="2"/>
        <v>7.0810635520749177E-2</v>
      </c>
      <c r="L16" s="23">
        <f t="shared" si="3"/>
        <v>0.148157790393525</v>
      </c>
      <c r="M16" s="4"/>
      <c r="N16" t="s">
        <v>256</v>
      </c>
      <c r="O16" s="5">
        <v>0.27992423918962761</v>
      </c>
      <c r="P16" s="71">
        <v>0.24890318619140644</v>
      </c>
    </row>
    <row r="17" spans="1:16" x14ac:dyDescent="0.25">
      <c r="A17" s="17"/>
      <c r="B17" s="55">
        <v>12</v>
      </c>
      <c r="C17" s="19" t="s">
        <v>260</v>
      </c>
      <c r="D17" s="20">
        <v>1.2526739999999998</v>
      </c>
      <c r="E17" s="21">
        <v>0.88539999999999996</v>
      </c>
      <c r="F17" s="21">
        <f t="shared" si="0"/>
        <v>0.27649355066778164</v>
      </c>
      <c r="G17" s="21">
        <v>3.9426350667781662E-2</v>
      </c>
      <c r="H17" s="21">
        <v>0.17639099999999996</v>
      </c>
      <c r="I17" s="21">
        <v>6.06762E-2</v>
      </c>
      <c r="J17" s="22">
        <f t="shared" si="1"/>
        <v>4.4529422484506059E-2</v>
      </c>
      <c r="K17" s="22">
        <f t="shared" si="2"/>
        <v>0.24375124313054172</v>
      </c>
      <c r="L17" s="23">
        <f t="shared" si="3"/>
        <v>0.31228094721908928</v>
      </c>
      <c r="M17" s="4"/>
      <c r="N17" t="s">
        <v>264</v>
      </c>
      <c r="O17" s="5">
        <v>0.28183768025940253</v>
      </c>
      <c r="P17" s="71">
        <v>0.23317074806481131</v>
      </c>
    </row>
    <row r="18" spans="1:16" x14ac:dyDescent="0.25">
      <c r="A18" s="17"/>
      <c r="B18" s="55">
        <v>13</v>
      </c>
      <c r="C18" s="19" t="s">
        <v>261</v>
      </c>
      <c r="D18" s="20">
        <v>2.1388989999999994</v>
      </c>
      <c r="E18" s="21">
        <v>2.1365279999999998</v>
      </c>
      <c r="F18" s="21">
        <f t="shared" si="0"/>
        <v>0.74011744773266397</v>
      </c>
      <c r="G18" s="21">
        <v>0.19932813773266389</v>
      </c>
      <c r="H18" s="21">
        <v>0.27367312000000005</v>
      </c>
      <c r="I18" s="21">
        <v>0.26711618999999998</v>
      </c>
      <c r="J18" s="22">
        <f t="shared" si="1"/>
        <v>9.3295354768420505E-2</v>
      </c>
      <c r="K18" s="22">
        <f t="shared" si="2"/>
        <v>0.22138781131474242</v>
      </c>
      <c r="L18" s="23">
        <f t="shared" si="3"/>
        <v>0.3464113026988947</v>
      </c>
      <c r="M18" s="4"/>
      <c r="N18" t="s">
        <v>252</v>
      </c>
      <c r="O18" s="5">
        <v>0.62233757120868827</v>
      </c>
      <c r="P18" s="71">
        <v>0.22650950067140319</v>
      </c>
    </row>
    <row r="19" spans="1:16" x14ac:dyDescent="0.25">
      <c r="A19" s="17"/>
      <c r="B19" s="55">
        <v>14</v>
      </c>
      <c r="C19" s="19" t="s">
        <v>262</v>
      </c>
      <c r="D19" s="20">
        <v>2.4212879999999988</v>
      </c>
      <c r="E19" s="21">
        <v>2.0116700000000001</v>
      </c>
      <c r="F19" s="21">
        <f t="shared" si="0"/>
        <v>0.33412834853715723</v>
      </c>
      <c r="G19" s="21">
        <v>0.11368204853715724</v>
      </c>
      <c r="H19" s="21">
        <v>8.6783689999999997E-2</v>
      </c>
      <c r="I19" s="21">
        <v>0.13366260999999999</v>
      </c>
      <c r="J19" s="22">
        <f t="shared" si="1"/>
        <v>5.6511280944268813E-2</v>
      </c>
      <c r="K19" s="22">
        <f t="shared" si="2"/>
        <v>9.9651403330147201E-2</v>
      </c>
      <c r="L19" s="23">
        <f t="shared" si="3"/>
        <v>0.1660950098858944</v>
      </c>
      <c r="M19" s="4"/>
      <c r="N19" t="s">
        <v>251</v>
      </c>
      <c r="O19" s="5">
        <v>0.10866015000000001</v>
      </c>
      <c r="P19" s="71">
        <v>0.22489242805252863</v>
      </c>
    </row>
    <row r="20" spans="1:16" x14ac:dyDescent="0.25">
      <c r="A20" s="17"/>
      <c r="B20" s="55">
        <v>15</v>
      </c>
      <c r="C20" s="19" t="s">
        <v>263</v>
      </c>
      <c r="D20" s="20">
        <v>30.02855400000001</v>
      </c>
      <c r="E20" s="21">
        <v>28.966150000000006</v>
      </c>
      <c r="F20" s="21">
        <f t="shared" si="0"/>
        <v>10.073791729225167</v>
      </c>
      <c r="G20" s="21">
        <v>4.2987686492251669</v>
      </c>
      <c r="H20" s="21">
        <v>1.7750919200000004</v>
      </c>
      <c r="I20" s="21">
        <v>3.99993116</v>
      </c>
      <c r="J20" s="22">
        <f t="shared" si="1"/>
        <v>0.14840662805464883</v>
      </c>
      <c r="K20" s="22">
        <f t="shared" si="2"/>
        <v>0.20968822467691309</v>
      </c>
      <c r="L20" s="23">
        <f t="shared" si="3"/>
        <v>0.3477780695475638</v>
      </c>
      <c r="M20" s="4"/>
      <c r="N20" t="s">
        <v>270</v>
      </c>
      <c r="O20" s="5">
        <v>0.1745248389959993</v>
      </c>
      <c r="P20" s="71">
        <v>0.21234573847595092</v>
      </c>
    </row>
    <row r="21" spans="1:16" x14ac:dyDescent="0.25">
      <c r="A21" s="17"/>
      <c r="B21" s="55">
        <v>16</v>
      </c>
      <c r="C21" s="19" t="s">
        <v>264</v>
      </c>
      <c r="D21" s="20">
        <v>1.082506</v>
      </c>
      <c r="E21" s="21">
        <v>1.2087179999999997</v>
      </c>
      <c r="F21" s="21">
        <f t="shared" si="0"/>
        <v>0.28183768025940253</v>
      </c>
      <c r="G21" s="21">
        <v>5.2963850259402534E-2</v>
      </c>
      <c r="H21" s="21">
        <v>9.6278449999999988E-2</v>
      </c>
      <c r="I21" s="21">
        <v>0.13259538000000001</v>
      </c>
      <c r="J21" s="22">
        <f t="shared" si="1"/>
        <v>4.3818202640651123E-2</v>
      </c>
      <c r="K21" s="22">
        <f t="shared" si="2"/>
        <v>0.1234715626468726</v>
      </c>
      <c r="L21" s="23">
        <f t="shared" si="3"/>
        <v>0.23317074806481131</v>
      </c>
      <c r="M21" s="4"/>
      <c r="N21" t="s">
        <v>254</v>
      </c>
      <c r="O21" s="5">
        <v>0.20359177027073569</v>
      </c>
      <c r="P21" s="71">
        <v>0.18454606293740652</v>
      </c>
    </row>
    <row r="22" spans="1:16" x14ac:dyDescent="0.25">
      <c r="A22" s="17"/>
      <c r="B22" s="55">
        <v>17</v>
      </c>
      <c r="C22" s="19" t="s">
        <v>265</v>
      </c>
      <c r="D22" s="20">
        <v>0</v>
      </c>
      <c r="E22" s="21">
        <v>0.5372070000000001</v>
      </c>
      <c r="F22" s="21">
        <f t="shared" si="0"/>
        <v>4.24839500949949E-2</v>
      </c>
      <c r="G22" s="21">
        <v>2.0000000949949026E-3</v>
      </c>
      <c r="H22" s="21">
        <v>3.1379999999999998E-2</v>
      </c>
      <c r="I22" s="21">
        <v>9.1039499999999995E-3</v>
      </c>
      <c r="J22" s="22">
        <f t="shared" si="1"/>
        <v>3.7229598553162975E-3</v>
      </c>
      <c r="K22" s="22">
        <f t="shared" si="2"/>
        <v>6.2136197210749103E-2</v>
      </c>
      <c r="L22" s="23">
        <f t="shared" si="3"/>
        <v>7.9083016593221783E-2</v>
      </c>
      <c r="M22" s="4"/>
      <c r="N22" t="s">
        <v>266</v>
      </c>
      <c r="O22" s="5">
        <v>8.5076150139010695E-2</v>
      </c>
      <c r="P22" s="71">
        <v>0.16886755591263802</v>
      </c>
    </row>
    <row r="23" spans="1:16" x14ac:dyDescent="0.25">
      <c r="A23" s="17"/>
      <c r="B23" s="55">
        <v>18</v>
      </c>
      <c r="C23" s="19" t="s">
        <v>266</v>
      </c>
      <c r="D23" s="20">
        <v>9.4530000000000003E-2</v>
      </c>
      <c r="E23" s="21">
        <v>0.50380400000000003</v>
      </c>
      <c r="F23" s="21">
        <f t="shared" si="0"/>
        <v>8.5076150139010695E-2</v>
      </c>
      <c r="G23" s="21">
        <v>1.3900350139010698E-2</v>
      </c>
      <c r="H23" s="21">
        <v>3.0621949999999995E-2</v>
      </c>
      <c r="I23" s="21">
        <v>4.0553850000000002E-2</v>
      </c>
      <c r="J23" s="22">
        <f t="shared" si="1"/>
        <v>2.7590789551116501E-2</v>
      </c>
      <c r="K23" s="22">
        <f t="shared" si="2"/>
        <v>8.8372264092803327E-2</v>
      </c>
      <c r="L23" s="23">
        <f t="shared" si="3"/>
        <v>0.16886755591263802</v>
      </c>
      <c r="M23" s="4"/>
      <c r="N23" t="s">
        <v>262</v>
      </c>
      <c r="O23" s="5">
        <v>0.33412834853715723</v>
      </c>
      <c r="P23" s="71">
        <v>0.1660950098858944</v>
      </c>
    </row>
    <row r="24" spans="1:16" x14ac:dyDescent="0.25">
      <c r="A24" s="17"/>
      <c r="B24" s="55">
        <v>19</v>
      </c>
      <c r="C24" s="19" t="s">
        <v>267</v>
      </c>
      <c r="D24" s="20">
        <v>0</v>
      </c>
      <c r="E24" s="21">
        <v>0.49541100000000005</v>
      </c>
      <c r="F24" s="21">
        <f t="shared" si="0"/>
        <v>3.5904350000000002E-2</v>
      </c>
      <c r="G24" s="21">
        <v>0</v>
      </c>
      <c r="H24" s="21">
        <v>1.9204000000000001E-3</v>
      </c>
      <c r="I24" s="21">
        <v>3.3983949999999999E-2</v>
      </c>
      <c r="J24" s="22">
        <f t="shared" si="1"/>
        <v>0</v>
      </c>
      <c r="K24" s="22">
        <f t="shared" si="2"/>
        <v>3.8763773917010317E-3</v>
      </c>
      <c r="L24" s="23">
        <f t="shared" si="3"/>
        <v>7.2473865134201704E-2</v>
      </c>
      <c r="M24" s="4"/>
      <c r="N24" t="s">
        <v>253</v>
      </c>
      <c r="O24" s="5">
        <v>0.16225089844725196</v>
      </c>
      <c r="P24" s="71">
        <v>0.1612763057317152</v>
      </c>
    </row>
    <row r="25" spans="1:16" x14ac:dyDescent="0.25">
      <c r="A25" s="17"/>
      <c r="B25" s="55">
        <v>20</v>
      </c>
      <c r="C25" s="19" t="s">
        <v>268</v>
      </c>
      <c r="D25" s="20">
        <v>2.0883389999999995</v>
      </c>
      <c r="E25" s="21">
        <v>1.8028310000000003</v>
      </c>
      <c r="F25" s="21">
        <f t="shared" si="0"/>
        <v>0.5311557735301542</v>
      </c>
      <c r="G25" s="21">
        <v>0.20812523353015422</v>
      </c>
      <c r="H25" s="21">
        <v>0.13037456</v>
      </c>
      <c r="I25" s="21">
        <v>0.19265597999999998</v>
      </c>
      <c r="J25" s="22">
        <f t="shared" si="1"/>
        <v>0.11544356266902121</v>
      </c>
      <c r="K25" s="22">
        <f t="shared" si="2"/>
        <v>0.18776013588081977</v>
      </c>
      <c r="L25" s="23">
        <f t="shared" si="3"/>
        <v>0.2946231640847945</v>
      </c>
      <c r="M25" s="4"/>
      <c r="N25" t="s">
        <v>273</v>
      </c>
      <c r="O25" s="5">
        <v>0.1094418500415979</v>
      </c>
      <c r="P25" s="71">
        <v>0.16124742167845046</v>
      </c>
    </row>
    <row r="26" spans="1:16" x14ac:dyDescent="0.25">
      <c r="A26" s="17"/>
      <c r="B26" s="55">
        <v>21</v>
      </c>
      <c r="C26" s="19" t="s">
        <v>269</v>
      </c>
      <c r="D26" s="20">
        <v>1.2405109999999999</v>
      </c>
      <c r="E26" s="21">
        <v>1.2776859999999999</v>
      </c>
      <c r="F26" s="21">
        <f t="shared" si="0"/>
        <v>0.36474734847352192</v>
      </c>
      <c r="G26" s="21">
        <v>0.19915539847352193</v>
      </c>
      <c r="H26" s="21">
        <v>5.1657899999999993E-2</v>
      </c>
      <c r="I26" s="21">
        <v>0.11393405000000001</v>
      </c>
      <c r="J26" s="22">
        <f t="shared" si="1"/>
        <v>0.15587194230313389</v>
      </c>
      <c r="K26" s="22">
        <f t="shared" si="2"/>
        <v>0.19630276803026872</v>
      </c>
      <c r="L26" s="23">
        <f t="shared" si="3"/>
        <v>0.28547495118011934</v>
      </c>
      <c r="M26" s="4"/>
      <c r="N26" t="s">
        <v>259</v>
      </c>
      <c r="O26" s="5">
        <v>0.25157578019075566</v>
      </c>
      <c r="P26" s="71">
        <v>0.148157790393525</v>
      </c>
    </row>
    <row r="27" spans="1:16" x14ac:dyDescent="0.25">
      <c r="A27" s="17"/>
      <c r="B27" s="55">
        <v>22</v>
      </c>
      <c r="C27" s="19" t="s">
        <v>270</v>
      </c>
      <c r="D27" s="20">
        <v>0.93443399999999999</v>
      </c>
      <c r="E27" s="21">
        <v>0.82189000000000001</v>
      </c>
      <c r="F27" s="21">
        <f t="shared" si="0"/>
        <v>0.1745248389959993</v>
      </c>
      <c r="G27" s="21">
        <v>5.5726468995999312E-2</v>
      </c>
      <c r="H27" s="21">
        <v>8.6252969999999998E-2</v>
      </c>
      <c r="I27" s="21">
        <v>3.2545400000000002E-2</v>
      </c>
      <c r="J27" s="22">
        <f t="shared" si="1"/>
        <v>6.7802831274257278E-2</v>
      </c>
      <c r="K27" s="22">
        <f t="shared" si="2"/>
        <v>0.17274749540206025</v>
      </c>
      <c r="L27" s="23">
        <f t="shared" si="3"/>
        <v>0.21234573847595092</v>
      </c>
      <c r="M27" s="4"/>
      <c r="N27" t="s">
        <v>271</v>
      </c>
      <c r="O27" s="5">
        <v>9.6794299857182617E-2</v>
      </c>
      <c r="P27" s="71">
        <v>0.13373128081103211</v>
      </c>
    </row>
    <row r="28" spans="1:16" x14ac:dyDescent="0.25">
      <c r="A28" s="17"/>
      <c r="B28" s="55">
        <v>23</v>
      </c>
      <c r="C28" s="19" t="s">
        <v>271</v>
      </c>
      <c r="D28" s="20">
        <v>0.39914499999999997</v>
      </c>
      <c r="E28" s="21">
        <v>0.72379700000000002</v>
      </c>
      <c r="F28" s="21">
        <f t="shared" si="0"/>
        <v>9.6794299857182617E-2</v>
      </c>
      <c r="G28" s="21">
        <v>3.5819749857182615E-2</v>
      </c>
      <c r="H28" s="21">
        <v>1.1987900000000001E-2</v>
      </c>
      <c r="I28" s="21">
        <v>4.898665E-2</v>
      </c>
      <c r="J28" s="22">
        <f t="shared" si="1"/>
        <v>4.94886685868864E-2</v>
      </c>
      <c r="K28" s="22">
        <f t="shared" si="2"/>
        <v>6.6051185425171174E-2</v>
      </c>
      <c r="L28" s="23">
        <f t="shared" si="3"/>
        <v>0.13373128081103211</v>
      </c>
      <c r="M28" s="4"/>
      <c r="N28" t="s">
        <v>249</v>
      </c>
      <c r="O28" s="5">
        <v>6.2457950000000005E-2</v>
      </c>
      <c r="P28" s="71">
        <v>0.12976792262702447</v>
      </c>
    </row>
    <row r="29" spans="1:16" x14ac:dyDescent="0.25">
      <c r="A29" s="17"/>
      <c r="B29" s="55">
        <v>24</v>
      </c>
      <c r="C29" s="19" t="s">
        <v>272</v>
      </c>
      <c r="D29" s="20">
        <v>0.2949</v>
      </c>
      <c r="E29" s="21">
        <v>0.65321399999999996</v>
      </c>
      <c r="F29" s="21">
        <f t="shared" si="0"/>
        <v>0.17577552178063122</v>
      </c>
      <c r="G29" s="21">
        <v>9.3121951780631207E-2</v>
      </c>
      <c r="H29" s="21">
        <v>1.676795E-2</v>
      </c>
      <c r="I29" s="21">
        <v>6.5885620000000006E-2</v>
      </c>
      <c r="J29" s="22">
        <f t="shared" si="1"/>
        <v>0.14255963861863219</v>
      </c>
      <c r="K29" s="22">
        <f t="shared" si="2"/>
        <v>0.16822955689962435</v>
      </c>
      <c r="L29" s="23">
        <f t="shared" si="3"/>
        <v>0.26909331670881398</v>
      </c>
      <c r="M29" s="4"/>
      <c r="N29" t="s">
        <v>265</v>
      </c>
      <c r="O29" s="5">
        <v>4.24839500949949E-2</v>
      </c>
      <c r="P29" s="71">
        <v>7.9083016593221783E-2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0.22329999999999997</v>
      </c>
      <c r="E30" s="28">
        <v>0.67871999999999999</v>
      </c>
      <c r="F30" s="28">
        <f t="shared" si="0"/>
        <v>0.1094418500415979</v>
      </c>
      <c r="G30" s="28">
        <v>2.3207900041597895E-2</v>
      </c>
      <c r="H30" s="28">
        <v>6.9390000000000007E-2</v>
      </c>
      <c r="I30" s="28">
        <v>1.684395E-2</v>
      </c>
      <c r="J30" s="29">
        <f t="shared" si="1"/>
        <v>3.4193629245635751E-2</v>
      </c>
      <c r="K30" s="29">
        <f t="shared" si="2"/>
        <v>0.13643019218764424</v>
      </c>
      <c r="L30" s="30">
        <f t="shared" si="3"/>
        <v>0.16124742167845046</v>
      </c>
      <c r="M30" s="4"/>
      <c r="N30" t="s">
        <v>267</v>
      </c>
      <c r="O30" s="5">
        <v>3.5904350000000002E-2</v>
      </c>
      <c r="P30" s="71">
        <v>7.2473865134201704E-2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4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85546875" customWidth="1"/>
    <col min="6" max="6" width="13.5703125" customWidth="1"/>
    <col min="7" max="9" width="0" hidden="1" customWidth="1"/>
  </cols>
  <sheetData>
    <row r="1" spans="1:13" ht="15.75" x14ac:dyDescent="0.25">
      <c r="A1" s="50">
        <v>116</v>
      </c>
      <c r="B1" s="49" t="s">
        <v>1802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1805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52.864781000000008</v>
      </c>
      <c r="E6" s="14">
        <v>55.059985000000005</v>
      </c>
      <c r="F6" s="14">
        <v>16.086342988824995</v>
      </c>
      <c r="G6" s="14">
        <v>6.1827062988249963</v>
      </c>
      <c r="H6" s="14">
        <v>3.6381784499999998</v>
      </c>
      <c r="I6" s="14">
        <v>6.2654582400000001</v>
      </c>
      <c r="J6" s="15">
        <v>0.11229037383183078</v>
      </c>
      <c r="K6" s="15">
        <v>0.17836700734344543</v>
      </c>
      <c r="L6" s="16">
        <v>0.29216032276116666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52.864780999999994</v>
      </c>
      <c r="E7" s="38">
        <f ca="1">SUM(E8:OFFSET(E6,MATCH("PROYECTOS",$A$8:$A$50,0),0))</f>
        <v>55.059984999999983</v>
      </c>
      <c r="F7" s="38">
        <f ca="1">SUM(F8:OFFSET(F6,MATCH("PROYECTOS",$A$8:$A$50,0),0))</f>
        <v>16.086342988824995</v>
      </c>
      <c r="G7" s="38">
        <f ca="1">SUM(G8:OFFSET(G6,MATCH("PROYECTOS",$A$8:$A$50,0),0))</f>
        <v>6.1827062988249963</v>
      </c>
      <c r="H7" s="38">
        <f ca="1">SUM(H8:OFFSET(H6,MATCH("PROYECTOS",$A$8:$A$50,0),0))</f>
        <v>3.6381784499999998</v>
      </c>
      <c r="I7" s="38">
        <f ca="1">SUM(I8:OFFSET(I6,MATCH("PROYECTOS",$A$8:$A$50,0),0))</f>
        <v>6.2654582400000001</v>
      </c>
      <c r="J7" s="39">
        <f ca="1">IFERROR(G7/E7,0)</f>
        <v>0.11229037383183084</v>
      </c>
      <c r="K7" s="39">
        <f ca="1">IFERROR(SUM(G7,H7)/E7,0)</f>
        <v>0.17836700734344549</v>
      </c>
      <c r="L7" s="40">
        <f ca="1">IFERROR(SUM(G7,H7,I7)/E7,0)</f>
        <v>0.29216032276116677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11.972115000000004</v>
      </c>
      <c r="E8" s="21">
        <v>12.841545</v>
      </c>
      <c r="F8" s="21">
        <f t="shared" ref="F8:F10" si="0">SUM(G8,H8,I8)</f>
        <v>5.2751875399092159</v>
      </c>
      <c r="G8" s="21">
        <v>2.3430055599092157</v>
      </c>
      <c r="H8" s="21">
        <v>0.92579879000000009</v>
      </c>
      <c r="I8" s="21">
        <v>2.0063831900000002</v>
      </c>
      <c r="J8" s="22">
        <f t="shared" ref="J8:J11" si="1">IFERROR(G8/E8,0)</f>
        <v>0.18245511423346766</v>
      </c>
      <c r="K8" s="22">
        <f t="shared" ref="K8:K11" si="2">IFERROR(SUM(G8,H8)/E8,0)</f>
        <v>0.25454914886870822</v>
      </c>
      <c r="L8" s="23">
        <f t="shared" ref="L8:L11" si="3">IFERROR(SUM(G8,H8,I8)/E8,0)</f>
        <v>0.4107907218258563</v>
      </c>
      <c r="M8" s="4"/>
    </row>
    <row r="9" spans="1:13" ht="38.25" x14ac:dyDescent="0.25">
      <c r="A9" s="17"/>
      <c r="B9" s="19">
        <v>3000576</v>
      </c>
      <c r="C9" s="19" t="s">
        <v>1807</v>
      </c>
      <c r="D9" s="20">
        <v>36.486460999999991</v>
      </c>
      <c r="E9" s="21">
        <v>37.812234999999987</v>
      </c>
      <c r="F9" s="21">
        <f t="shared" si="0"/>
        <v>9.7538275567465309</v>
      </c>
      <c r="G9" s="21">
        <v>3.4952539667465317</v>
      </c>
      <c r="H9" s="21">
        <v>2.5307341799999996</v>
      </c>
      <c r="I9" s="21">
        <v>3.7278394099999996</v>
      </c>
      <c r="J9" s="22">
        <f t="shared" si="1"/>
        <v>9.2437116365814739E-2</v>
      </c>
      <c r="K9" s="22">
        <f t="shared" si="2"/>
        <v>0.15936609266145027</v>
      </c>
      <c r="L9" s="23">
        <f t="shared" si="3"/>
        <v>0.25795427212241051</v>
      </c>
      <c r="M9" s="4"/>
    </row>
    <row r="10" spans="1:13" ht="25.5" x14ac:dyDescent="0.25">
      <c r="A10" s="17"/>
      <c r="B10" s="19">
        <v>3000577</v>
      </c>
      <c r="C10" s="19" t="s">
        <v>1808</v>
      </c>
      <c r="D10" s="20">
        <v>4.4062050000000008</v>
      </c>
      <c r="E10" s="21">
        <v>4.4062049999999999</v>
      </c>
      <c r="F10" s="21">
        <f t="shared" si="0"/>
        <v>1.0573278921692491</v>
      </c>
      <c r="G10" s="21">
        <v>0.34444677216924902</v>
      </c>
      <c r="H10" s="21">
        <v>0.18164548000000003</v>
      </c>
      <c r="I10" s="21">
        <v>0.53123564000000001</v>
      </c>
      <c r="J10" s="22">
        <f t="shared" si="1"/>
        <v>7.8173115451788788E-2</v>
      </c>
      <c r="K10" s="22">
        <f t="shared" si="2"/>
        <v>0.11939804257161186</v>
      </c>
      <c r="L10" s="23">
        <f t="shared" si="3"/>
        <v>0.2399633907567281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1826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ht="38.25" x14ac:dyDescent="0.25">
      <c r="A17" s="17"/>
      <c r="B17" s="19">
        <v>3000576</v>
      </c>
      <c r="C17" s="19" t="s">
        <v>1807</v>
      </c>
      <c r="D17" s="23">
        <v>0.25795427212241051</v>
      </c>
    </row>
    <row r="18" spans="1:4" ht="26.25" thickBot="1" x14ac:dyDescent="0.3">
      <c r="A18" s="24"/>
      <c r="B18" s="26">
        <v>3000577</v>
      </c>
      <c r="C18" s="26" t="s">
        <v>1808</v>
      </c>
      <c r="D18" s="30">
        <v>0.2399633907567281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topLeftCell="A16" workbookViewId="0">
      <selection activeCell="I9" sqref="I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116</v>
      </c>
      <c r="B1" s="49" t="s">
        <v>1802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1806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52.864781000000008</v>
      </c>
      <c r="I6" s="14">
        <v>55.059985000000005</v>
      </c>
      <c r="J6" s="14">
        <v>16.086342988824995</v>
      </c>
      <c r="K6" s="14">
        <v>6.1827062988249963</v>
      </c>
      <c r="L6" s="14">
        <v>3.6381784499999998</v>
      </c>
      <c r="M6" s="14">
        <v>6.2654582400000001</v>
      </c>
      <c r="N6" s="15">
        <v>0.11229037383183078</v>
      </c>
      <c r="O6" s="15">
        <v>0.17836700734344543</v>
      </c>
      <c r="P6" s="16">
        <v>0.29216032276116666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SUM(H8:OFFSET(H6,MATCH("PROYECTOS",$A$8:$A$22,0),0))</f>
        <v>52.864781000000001</v>
      </c>
      <c r="I7" s="37">
        <f ca="1">SUM(I8:OFFSET(I6,MATCH("PROYECTOS",$A$8:$A$22,0),0))</f>
        <v>55.059985000000005</v>
      </c>
      <c r="J7" s="37">
        <f ca="1">SUM(J8:OFFSET(J6,MATCH("PROYECTOS",$A$8:$A$22,0),0))</f>
        <v>16.086342988824995</v>
      </c>
      <c r="K7" s="38">
        <f ca="1">SUM(K8:OFFSET(K6,MATCH("PROYECTOS",$A$8:$A$22,0),0))</f>
        <v>6.1827062988249963</v>
      </c>
      <c r="L7" s="38">
        <f ca="1">SUM(L8:OFFSET(L6,MATCH("PROYECTOS",$A$8:$A$22,0),0))</f>
        <v>3.6381784500000003</v>
      </c>
      <c r="M7" s="38">
        <f ca="1">SUM(M8:OFFSET(M6,MATCH("PROYECTOS",$A$8:$A$22,0),0))</f>
        <v>6.2654582400000001</v>
      </c>
      <c r="N7" s="39">
        <f ca="1">IFERROR(K7/I7,0)</f>
        <v>0.11229037383183078</v>
      </c>
      <c r="O7" s="39">
        <f ca="1">IFERROR(SUM(K7,L7)/I7,0)</f>
        <v>0.17836700734344543</v>
      </c>
      <c r="P7" s="40">
        <f ca="1">IFERROR(SUM(K7,L7,M7)/I7,0)</f>
        <v>0.29216032276116666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5.4137930000000001</v>
      </c>
      <c r="I8" s="21">
        <v>5.7831669999999997</v>
      </c>
      <c r="J8" s="21">
        <f t="shared" ref="J8:J20" si="0">SUM(K8,L8,M8)</f>
        <v>2.5081155907987993</v>
      </c>
      <c r="K8" s="21">
        <v>1.421594440798799</v>
      </c>
      <c r="L8" s="21">
        <v>0.49051380999999994</v>
      </c>
      <c r="M8" s="21">
        <v>0.59600734000000011</v>
      </c>
      <c r="N8" s="22">
        <f t="shared" ref="N8:N21" si="1">IFERROR(K8/I8,0)</f>
        <v>0.24581590688956398</v>
      </c>
      <c r="O8" s="22">
        <f t="shared" ref="O8:O21" si="2">IFERROR(SUM(K8,L8)/I8,0)</f>
        <v>0.3306334143210457</v>
      </c>
      <c r="P8" s="23">
        <f t="shared" ref="P8:P21" si="3">IFERROR(SUM(K8,L8,M8)/I8,0)</f>
        <v>0.43369240258820113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5004311</v>
      </c>
      <c r="C9" s="19" t="s">
        <v>1809</v>
      </c>
      <c r="D9" s="68">
        <v>3000576</v>
      </c>
      <c r="E9" s="19" t="s">
        <v>1807</v>
      </c>
      <c r="F9" s="69">
        <v>87</v>
      </c>
      <c r="G9" s="19" t="s">
        <v>395</v>
      </c>
      <c r="H9" s="20">
        <v>4.6976850000000008</v>
      </c>
      <c r="I9" s="21">
        <v>4.4869330000000014</v>
      </c>
      <c r="J9" s="21">
        <f t="shared" si="0"/>
        <v>0.7675807001192092</v>
      </c>
      <c r="K9" s="21">
        <v>4.050000011920929E-2</v>
      </c>
      <c r="L9" s="21">
        <v>0.35734759999999999</v>
      </c>
      <c r="M9" s="21">
        <v>0.36973309999999998</v>
      </c>
      <c r="N9" s="22">
        <f t="shared" si="1"/>
        <v>9.0262101348982209E-3</v>
      </c>
      <c r="O9" s="22">
        <f t="shared" si="2"/>
        <v>8.8668050117799657E-2</v>
      </c>
      <c r="P9" s="23">
        <f t="shared" si="3"/>
        <v>0.17107023887345965</v>
      </c>
      <c r="Q9" s="70">
        <v>3297</v>
      </c>
      <c r="R9" s="21">
        <v>0</v>
      </c>
      <c r="S9" s="23">
        <f t="shared" ref="S9:S20" si="4">IFERROR(R9/Q9,0)</f>
        <v>0</v>
      </c>
    </row>
    <row r="10" spans="1:19" ht="38.25" x14ac:dyDescent="0.25">
      <c r="A10" s="17"/>
      <c r="B10" s="19">
        <v>5004313</v>
      </c>
      <c r="C10" s="19" t="s">
        <v>1810</v>
      </c>
      <c r="D10" s="68">
        <v>3000576</v>
      </c>
      <c r="E10" s="19" t="s">
        <v>1807</v>
      </c>
      <c r="F10" s="69">
        <v>90</v>
      </c>
      <c r="G10" s="19" t="s">
        <v>1821</v>
      </c>
      <c r="H10" s="20">
        <v>3.8931489999999993</v>
      </c>
      <c r="I10" s="21">
        <v>3.3623179999999997</v>
      </c>
      <c r="J10" s="21">
        <f t="shared" si="0"/>
        <v>1.2870785688633586</v>
      </c>
      <c r="K10" s="21">
        <v>0.27108087886335852</v>
      </c>
      <c r="L10" s="21">
        <v>0.29512435999999997</v>
      </c>
      <c r="M10" s="21">
        <v>0.72087333000000009</v>
      </c>
      <c r="N10" s="22">
        <f t="shared" si="1"/>
        <v>8.0623212576370992E-2</v>
      </c>
      <c r="O10" s="22">
        <f t="shared" si="2"/>
        <v>0.16839728986471789</v>
      </c>
      <c r="P10" s="23">
        <f t="shared" si="3"/>
        <v>0.38279501488656298</v>
      </c>
      <c r="Q10" s="70">
        <v>3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5004314</v>
      </c>
      <c r="C11" s="19" t="s">
        <v>1811</v>
      </c>
      <c r="D11" s="68">
        <v>3000576</v>
      </c>
      <c r="E11" s="19" t="s">
        <v>1807</v>
      </c>
      <c r="F11" s="69">
        <v>87</v>
      </c>
      <c r="G11" s="19" t="s">
        <v>395</v>
      </c>
      <c r="H11" s="20">
        <v>1.2955000000000001</v>
      </c>
      <c r="I11" s="21">
        <v>1.4835000000000003</v>
      </c>
      <c r="J11" s="21">
        <f t="shared" si="0"/>
        <v>0.5836640002160669</v>
      </c>
      <c r="K11" s="21">
        <v>7.0000002160668373E-3</v>
      </c>
      <c r="L11" s="21">
        <v>0</v>
      </c>
      <c r="M11" s="21">
        <v>0.57666400000000007</v>
      </c>
      <c r="N11" s="22">
        <f t="shared" si="1"/>
        <v>4.7185710927312684E-3</v>
      </c>
      <c r="O11" s="22">
        <f t="shared" si="2"/>
        <v>4.7185710927312684E-3</v>
      </c>
      <c r="P11" s="23">
        <f t="shared" si="3"/>
        <v>0.39343714203981583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5004316</v>
      </c>
      <c r="C12" s="19" t="s">
        <v>1812</v>
      </c>
      <c r="D12" s="68">
        <v>3000577</v>
      </c>
      <c r="E12" s="19" t="s">
        <v>1808</v>
      </c>
      <c r="F12" s="69">
        <v>322</v>
      </c>
      <c r="G12" s="19" t="s">
        <v>1822</v>
      </c>
      <c r="H12" s="20">
        <v>0.6077300000000001</v>
      </c>
      <c r="I12" s="21">
        <v>0.69197400000000009</v>
      </c>
      <c r="J12" s="21">
        <f t="shared" si="0"/>
        <v>0.10341579933241457</v>
      </c>
      <c r="K12" s="21">
        <v>5.8811849332414567E-2</v>
      </c>
      <c r="L12" s="21">
        <v>7.4999999999999997E-3</v>
      </c>
      <c r="M12" s="21">
        <v>3.7103949999999997E-2</v>
      </c>
      <c r="N12" s="22">
        <f t="shared" si="1"/>
        <v>8.4991414897690604E-2</v>
      </c>
      <c r="O12" s="22">
        <f t="shared" si="2"/>
        <v>9.5829972415747658E-2</v>
      </c>
      <c r="P12" s="23">
        <f t="shared" si="3"/>
        <v>0.14945041191202929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5004317</v>
      </c>
      <c r="C13" s="19" t="s">
        <v>1813</v>
      </c>
      <c r="D13" s="68">
        <v>3000001</v>
      </c>
      <c r="E13" s="19" t="s">
        <v>275</v>
      </c>
      <c r="F13" s="69">
        <v>60</v>
      </c>
      <c r="G13" s="19" t="s">
        <v>309</v>
      </c>
      <c r="H13" s="20">
        <v>3.9188220000000005</v>
      </c>
      <c r="I13" s="21">
        <v>4.0940479999999999</v>
      </c>
      <c r="J13" s="21">
        <f t="shared" si="0"/>
        <v>2.0159015345973477</v>
      </c>
      <c r="K13" s="21">
        <v>0.48970028459734749</v>
      </c>
      <c r="L13" s="21">
        <v>0.27872859999999999</v>
      </c>
      <c r="M13" s="21">
        <v>1.2474726500000002</v>
      </c>
      <c r="N13" s="22">
        <f t="shared" si="1"/>
        <v>0.11961273648900733</v>
      </c>
      <c r="O13" s="22">
        <f t="shared" si="2"/>
        <v>0.18769415614993951</v>
      </c>
      <c r="P13" s="23">
        <f t="shared" si="3"/>
        <v>0.49239811907367664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5004759</v>
      </c>
      <c r="C14" s="19" t="s">
        <v>1814</v>
      </c>
      <c r="D14" s="68">
        <v>3000576</v>
      </c>
      <c r="E14" s="19" t="s">
        <v>1807</v>
      </c>
      <c r="F14" s="69">
        <v>87</v>
      </c>
      <c r="G14" s="19" t="s">
        <v>395</v>
      </c>
      <c r="H14" s="20">
        <v>20.262108999999999</v>
      </c>
      <c r="I14" s="21">
        <v>20.951231999999997</v>
      </c>
      <c r="J14" s="21">
        <f t="shared" si="0"/>
        <v>5.321824172574793</v>
      </c>
      <c r="K14" s="21">
        <v>2.2737275825747929</v>
      </c>
      <c r="L14" s="21">
        <v>1.4532069000000005</v>
      </c>
      <c r="M14" s="21">
        <v>1.59488969</v>
      </c>
      <c r="N14" s="22">
        <f t="shared" si="1"/>
        <v>0.1085247675446863</v>
      </c>
      <c r="O14" s="22">
        <f t="shared" si="2"/>
        <v>0.17788617311739921</v>
      </c>
      <c r="P14" s="23">
        <f t="shared" si="3"/>
        <v>0.25401008268033087</v>
      </c>
      <c r="Q14" s="70">
        <v>1067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5004760</v>
      </c>
      <c r="C15" s="19" t="s">
        <v>1815</v>
      </c>
      <c r="D15" s="68">
        <v>3000576</v>
      </c>
      <c r="E15" s="19" t="s">
        <v>1807</v>
      </c>
      <c r="F15" s="69">
        <v>87</v>
      </c>
      <c r="G15" s="19" t="s">
        <v>395</v>
      </c>
      <c r="H15" s="20">
        <v>2.6863279999999996</v>
      </c>
      <c r="I15" s="21">
        <v>3.5873530000000002</v>
      </c>
      <c r="J15" s="21">
        <f t="shared" si="0"/>
        <v>0.80105664447569103</v>
      </c>
      <c r="K15" s="21">
        <v>0.41303289447569114</v>
      </c>
      <c r="L15" s="21">
        <v>0.19210422999999999</v>
      </c>
      <c r="M15" s="21">
        <v>0.19591951999999996</v>
      </c>
      <c r="N15" s="22">
        <f t="shared" si="1"/>
        <v>0.11513583817251637</v>
      </c>
      <c r="O15" s="22">
        <f t="shared" si="2"/>
        <v>0.16868624985489053</v>
      </c>
      <c r="P15" s="23">
        <f t="shared" si="3"/>
        <v>0.22330020058680899</v>
      </c>
      <c r="Q15" s="70">
        <v>1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5004940</v>
      </c>
      <c r="C16" s="19" t="s">
        <v>1816</v>
      </c>
      <c r="D16" s="68">
        <v>3000001</v>
      </c>
      <c r="E16" s="19" t="s">
        <v>275</v>
      </c>
      <c r="F16" s="69">
        <v>416</v>
      </c>
      <c r="G16" s="19" t="s">
        <v>663</v>
      </c>
      <c r="H16" s="20">
        <v>2.6395</v>
      </c>
      <c r="I16" s="21">
        <v>2.9643300000000004</v>
      </c>
      <c r="J16" s="21">
        <f t="shared" si="0"/>
        <v>0.75117041451306921</v>
      </c>
      <c r="K16" s="21">
        <v>0.43171083451306913</v>
      </c>
      <c r="L16" s="21">
        <v>0.15655637999999999</v>
      </c>
      <c r="M16" s="21">
        <v>0.1629032</v>
      </c>
      <c r="N16" s="22">
        <f t="shared" si="1"/>
        <v>0.14563521420120873</v>
      </c>
      <c r="O16" s="22">
        <f t="shared" si="2"/>
        <v>0.19844862566349533</v>
      </c>
      <c r="P16" s="23">
        <f t="shared" si="3"/>
        <v>0.25340310104241737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5004941</v>
      </c>
      <c r="C17" s="19" t="s">
        <v>1817</v>
      </c>
      <c r="D17" s="68">
        <v>3000576</v>
      </c>
      <c r="E17" s="19" t="s">
        <v>1807</v>
      </c>
      <c r="F17" s="69">
        <v>51</v>
      </c>
      <c r="G17" s="19" t="s">
        <v>1823</v>
      </c>
      <c r="H17" s="20">
        <v>1.965271</v>
      </c>
      <c r="I17" s="21">
        <v>1.6905480000000002</v>
      </c>
      <c r="J17" s="21">
        <f t="shared" si="0"/>
        <v>0.37425427478683826</v>
      </c>
      <c r="K17" s="21">
        <v>0.20115840478683822</v>
      </c>
      <c r="L17" s="21">
        <v>7.497405E-2</v>
      </c>
      <c r="M17" s="21">
        <v>9.8121819999999998E-2</v>
      </c>
      <c r="N17" s="22">
        <f t="shared" si="1"/>
        <v>0.11899005812720975</v>
      </c>
      <c r="O17" s="22">
        <f t="shared" si="2"/>
        <v>0.16333902071212306</v>
      </c>
      <c r="P17" s="23">
        <f t="shared" si="3"/>
        <v>0.22138044869878776</v>
      </c>
      <c r="Q17" s="70">
        <v>10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5004942</v>
      </c>
      <c r="C18" s="19" t="s">
        <v>1818</v>
      </c>
      <c r="D18" s="68">
        <v>3000576</v>
      </c>
      <c r="E18" s="19" t="s">
        <v>1807</v>
      </c>
      <c r="F18" s="69">
        <v>466</v>
      </c>
      <c r="G18" s="19" t="s">
        <v>1824</v>
      </c>
      <c r="H18" s="20">
        <v>1.6864189999999999</v>
      </c>
      <c r="I18" s="21">
        <v>2.2503509999999998</v>
      </c>
      <c r="J18" s="21">
        <f t="shared" si="0"/>
        <v>0.6183691957105748</v>
      </c>
      <c r="K18" s="21">
        <v>0.28875420571057475</v>
      </c>
      <c r="L18" s="21">
        <v>0.15797703999999999</v>
      </c>
      <c r="M18" s="21">
        <v>0.17163795000000001</v>
      </c>
      <c r="N18" s="22">
        <f t="shared" si="1"/>
        <v>0.12831518536911565</v>
      </c>
      <c r="O18" s="22">
        <f t="shared" si="2"/>
        <v>0.19851625178053325</v>
      </c>
      <c r="P18" s="23">
        <f t="shared" si="3"/>
        <v>0.2747878867388131</v>
      </c>
      <c r="Q18" s="70">
        <v>4554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5004943</v>
      </c>
      <c r="C19" s="19" t="s">
        <v>1819</v>
      </c>
      <c r="D19" s="68">
        <v>3000577</v>
      </c>
      <c r="E19" s="19" t="s">
        <v>1808</v>
      </c>
      <c r="F19" s="69">
        <v>87</v>
      </c>
      <c r="G19" s="19" t="s">
        <v>395</v>
      </c>
      <c r="H19" s="20">
        <v>2.2273810000000003</v>
      </c>
      <c r="I19" s="21">
        <v>2.1431370000000003</v>
      </c>
      <c r="J19" s="21">
        <f t="shared" si="0"/>
        <v>0.61467269342022068</v>
      </c>
      <c r="K19" s="21">
        <v>0.21317683342022065</v>
      </c>
      <c r="L19" s="21">
        <v>0.15214327</v>
      </c>
      <c r="M19" s="21">
        <v>0.24935259000000001</v>
      </c>
      <c r="N19" s="22">
        <f t="shared" si="1"/>
        <v>9.9469531541950248E-2</v>
      </c>
      <c r="O19" s="22">
        <f t="shared" si="2"/>
        <v>0.17046045279430133</v>
      </c>
      <c r="P19" s="23">
        <f t="shared" si="3"/>
        <v>0.2868097995696125</v>
      </c>
      <c r="Q19" s="70">
        <v>0</v>
      </c>
      <c r="R19" s="21">
        <v>0</v>
      </c>
      <c r="S19" s="23">
        <f t="shared" si="4"/>
        <v>0</v>
      </c>
    </row>
    <row r="20" spans="1:19" ht="25.5" x14ac:dyDescent="0.25">
      <c r="A20" s="17"/>
      <c r="B20" s="19">
        <v>5004944</v>
      </c>
      <c r="C20" s="19" t="s">
        <v>1820</v>
      </c>
      <c r="D20" s="68">
        <v>3000577</v>
      </c>
      <c r="E20" s="19" t="s">
        <v>1808</v>
      </c>
      <c r="F20" s="69">
        <v>87</v>
      </c>
      <c r="G20" s="19" t="s">
        <v>395</v>
      </c>
      <c r="H20" s="20">
        <v>1.5710939999999998</v>
      </c>
      <c r="I20" s="21">
        <v>1.571094</v>
      </c>
      <c r="J20" s="21">
        <f t="shared" si="0"/>
        <v>0.3392393994166138</v>
      </c>
      <c r="K20" s="21">
        <v>7.2458089416613802E-2</v>
      </c>
      <c r="L20" s="21">
        <v>2.2002210000000001E-2</v>
      </c>
      <c r="M20" s="21">
        <v>0.2447791</v>
      </c>
      <c r="N20" s="22">
        <f t="shared" si="1"/>
        <v>4.611951252860351E-2</v>
      </c>
      <c r="O20" s="22">
        <f t="shared" si="2"/>
        <v>6.0123900553763043E-2</v>
      </c>
      <c r="P20" s="23">
        <f t="shared" si="3"/>
        <v>0.21592559033171396</v>
      </c>
      <c r="Q20" s="70">
        <v>0</v>
      </c>
      <c r="R20" s="21">
        <v>0</v>
      </c>
      <c r="S20" s="23">
        <f t="shared" si="4"/>
        <v>0</v>
      </c>
    </row>
    <row r="21" spans="1:19" ht="15.75" thickBot="1" x14ac:dyDescent="0.3">
      <c r="A21" s="41" t="s">
        <v>293</v>
      </c>
      <c r="B21" s="43"/>
      <c r="C21" s="43"/>
      <c r="D21" s="65"/>
      <c r="E21" s="43"/>
      <c r="F21" s="66"/>
      <c r="G21" s="43"/>
      <c r="H21" s="44">
        <f ca="1">OFFSET(H21,-MATCH("PROYECTOS",$A$8:$A$22,0)-1,0)-(OFFSET(H21,-MATCH("PROYECTOS",$A$8:$A$22,0),0))</f>
        <v>0</v>
      </c>
      <c r="I21" s="44">
        <f t="shared" ref="I21:J21" ca="1" si="5">OFFSET(I21,-MATCH("PROYECTOS",$A$8:$A$22,0)-1,0)-(OFFSET(I21,-MATCH("PROYECTOS",$A$8:$A$22,0),0))</f>
        <v>0</v>
      </c>
      <c r="J21" s="44">
        <f t="shared" ca="1" si="5"/>
        <v>0</v>
      </c>
      <c r="K21" s="45">
        <f ca="1">OFFSET(K21,-MATCH("PROYECTOS",$A$8:$A$22,0)-1,0)-(OFFSET(K21,-MATCH("PROYECTOS",$A$8:$A$22,0),0))</f>
        <v>0</v>
      </c>
      <c r="L21" s="45">
        <f t="shared" ref="L21:M21" ca="1" si="6">OFFSET(L21,-MATCH("PROYECTOS",$A$8:$A$22,0)-1,0)-(OFFSET(L21,-MATCH("PROYECTOS",$A$8:$A$22,0),0))</f>
        <v>0</v>
      </c>
      <c r="M21" s="45">
        <f t="shared" ca="1" si="6"/>
        <v>0</v>
      </c>
      <c r="N21" s="46">
        <f t="shared" ca="1" si="1"/>
        <v>0</v>
      </c>
      <c r="O21" s="46">
        <f t="shared" ca="1" si="2"/>
        <v>0</v>
      </c>
      <c r="P21" s="47">
        <f t="shared" ca="1" si="3"/>
        <v>0</v>
      </c>
      <c r="Q21" s="67"/>
      <c r="R21" s="45"/>
      <c r="S2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117</v>
      </c>
      <c r="B1" s="50" t="s">
        <v>1827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1828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97.461444000000014</v>
      </c>
      <c r="E6" s="14">
        <v>107.77688700000002</v>
      </c>
      <c r="F6" s="14">
        <v>31.976433388108966</v>
      </c>
      <c r="G6" s="14">
        <v>19.197104188108966</v>
      </c>
      <c r="H6" s="14">
        <v>5.5665986999999992</v>
      </c>
      <c r="I6" s="14">
        <v>7.2127305000000002</v>
      </c>
      <c r="J6" s="15">
        <v>0.17811893368296083</v>
      </c>
      <c r="K6" s="15">
        <v>0.22976821447913004</v>
      </c>
      <c r="L6" s="16">
        <v>0.2966910093451573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97.441444000000018</v>
      </c>
      <c r="E7" s="38">
        <f ca="1">SUM(E8:OFFSET(E6,MATCH("GOBIERNOS REGIONALES",$A$8:$A$50,0),0))</f>
        <v>107.55963700000001</v>
      </c>
      <c r="F7" s="38">
        <f ca="1">SUM(F8:OFFSET(F6,MATCH("GOBIERNOS REGIONALES",$A$8:$A$50,0),0))</f>
        <v>31.976433388108966</v>
      </c>
      <c r="G7" s="38">
        <f ca="1">SUM(G8:OFFSET(G6,MATCH("GOBIERNOS REGIONALES",$A$8:$A$50,0),0))</f>
        <v>19.197104188108966</v>
      </c>
      <c r="H7" s="38">
        <f ca="1">SUM(H8:OFFSET(H6,MATCH("GOBIERNOS REGIONALES",$A$8:$A$50,0),0))</f>
        <v>5.5665986999999992</v>
      </c>
      <c r="I7" s="38">
        <f ca="1">SUM(I8:OFFSET(I6,MATCH("GOBIERNOS REGIONALES",$A$8:$A$50,0),0))</f>
        <v>7.212730500000001</v>
      </c>
      <c r="J7" s="39">
        <f ca="1">IFERROR(G7/E7,0)</f>
        <v>0.17847870003604571</v>
      </c>
      <c r="K7" s="39">
        <f ca="1">IFERROR(SUM(G7,H7)/E7,0)</f>
        <v>0.23023230255145771</v>
      </c>
      <c r="L7" s="40">
        <f ca="1">IFERROR(SUM(G7,H7,I7)/E7,0)</f>
        <v>0.29729026872886305</v>
      </c>
      <c r="M7" s="4"/>
    </row>
    <row r="8" spans="1:13" ht="25.5" x14ac:dyDescent="0.25">
      <c r="A8" s="17"/>
      <c r="B8" s="18">
        <v>39</v>
      </c>
      <c r="C8" s="19" t="s">
        <v>126</v>
      </c>
      <c r="D8" s="20">
        <v>97.441444000000018</v>
      </c>
      <c r="E8" s="21">
        <v>107.55963700000001</v>
      </c>
      <c r="F8" s="21">
        <f t="shared" ref="F8:F11" si="0">SUM(G8,H8,I8)</f>
        <v>31.976433388108966</v>
      </c>
      <c r="G8" s="21">
        <v>19.197104188108966</v>
      </c>
      <c r="H8" s="21">
        <v>5.5665986999999992</v>
      </c>
      <c r="I8" s="21">
        <v>7.212730500000001</v>
      </c>
      <c r="J8" s="22">
        <f t="shared" ref="J8:J11" si="1">IFERROR(G8/E8,0)</f>
        <v>0.17847870003604571</v>
      </c>
      <c r="K8" s="22">
        <f t="shared" ref="K8:K11" si="2">IFERROR(SUM(G8,H8)/E8,0)</f>
        <v>0.23023230255145771</v>
      </c>
      <c r="L8" s="23">
        <f t="shared" ref="L8:L11" si="3">IFERROR(SUM(G8,H8,I8)/E8,0)</f>
        <v>0.29729026872886305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0.02</v>
      </c>
      <c r="E9" s="38">
        <f ca="1">SUM(E10:OFFSET(E8,(MATCH("GOBIERNOS LOCALES",$A$8:$A$50,0)-MATCH("GOBIERNOS REGIONALES",$A$8:$A$50,0)),0))</f>
        <v>0.02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t="shared" ca="1" si="1"/>
        <v>0</v>
      </c>
      <c r="K9" s="39">
        <f t="shared" ca="1" si="2"/>
        <v>0</v>
      </c>
      <c r="L9" s="40">
        <f t="shared" ca="1" si="3"/>
        <v>0</v>
      </c>
      <c r="M9" s="4"/>
    </row>
    <row r="10" spans="1:13" x14ac:dyDescent="0.25">
      <c r="A10" s="17"/>
      <c r="B10" s="18">
        <v>457</v>
      </c>
      <c r="C10" s="19" t="s">
        <v>223</v>
      </c>
      <c r="D10" s="20">
        <v>0.02</v>
      </c>
      <c r="E10" s="21">
        <v>0.02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ht="15.75" thickBot="1" x14ac:dyDescent="0.3">
      <c r="A11" s="41" t="s">
        <v>232</v>
      </c>
      <c r="B11" s="58"/>
      <c r="C11" s="43"/>
      <c r="D11" s="44">
        <v>0</v>
      </c>
      <c r="E11" s="45">
        <v>0.19724999999999998</v>
      </c>
      <c r="F11" s="45">
        <f t="shared" si="0"/>
        <v>0</v>
      </c>
      <c r="G11" s="45">
        <v>0</v>
      </c>
      <c r="H11" s="45">
        <v>0</v>
      </c>
      <c r="I11" s="45">
        <v>0</v>
      </c>
      <c r="J11" s="46">
        <f t="shared" si="1"/>
        <v>0</v>
      </c>
      <c r="K11" s="46">
        <f t="shared" si="2"/>
        <v>0</v>
      </c>
      <c r="L11" s="47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H16" sqref="H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24</v>
      </c>
      <c r="B1" s="49" t="s">
        <v>18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460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519.42586399999982</v>
      </c>
      <c r="I6" s="14">
        <v>569.073307</v>
      </c>
      <c r="J6" s="14">
        <v>175.9430270461668</v>
      </c>
      <c r="K6" s="14">
        <v>97.836389316166816</v>
      </c>
      <c r="L6" s="14">
        <v>32.214725480000006</v>
      </c>
      <c r="M6" s="14">
        <v>45.89191224999999</v>
      </c>
      <c r="N6" s="15">
        <v>0.17192229562116296</v>
      </c>
      <c r="O6" s="15">
        <v>0.22853139164400627</v>
      </c>
      <c r="P6" s="16">
        <v>0.30917462633011322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SUM(H8:OFFSET(H6,MATCH("PROYECTOS",$A$8:$A$49,0),0))</f>
        <v>413.76485100000002</v>
      </c>
      <c r="I7" s="38">
        <f ca="1">SUM(I8:OFFSET(I6,MATCH("PROYECTOS",$A$8:$A$49,0),0))</f>
        <v>459.87762699999951</v>
      </c>
      <c r="J7" s="38">
        <f ca="1">SUM(J8:OFFSET(J6,MATCH("PROYECTOS",$A$8:$A$49,0),0))</f>
        <v>174.34721517991517</v>
      </c>
      <c r="K7" s="38">
        <f ca="1">SUM(K8:OFFSET(K6,MATCH("PROYECTOS",$A$8:$A$49,0),0))</f>
        <v>96.544724659915147</v>
      </c>
      <c r="L7" s="38">
        <f ca="1">SUM(L8:OFFSET(L6,MATCH("PROYECTOS",$A$8:$A$49,0),0))</f>
        <v>31.937905270000009</v>
      </c>
      <c r="M7" s="38">
        <f ca="1">SUM(M8:OFFSET(M6,MATCH("PROYECTOS",$A$8:$A$49,0),0))</f>
        <v>45.864585250000019</v>
      </c>
      <c r="N7" s="39">
        <f ca="1">IFERROR(K7/I7,0)</f>
        <v>0.20993568504239335</v>
      </c>
      <c r="O7" s="39">
        <f ca="1">IFERROR(SUM(K7,L7)/I7,0)</f>
        <v>0.27938438920820841</v>
      </c>
      <c r="P7" s="40">
        <f ca="1">IFERROR(SUM(K7,L7,M7)/I7,0)</f>
        <v>0.37911654088776831</v>
      </c>
      <c r="Q7" s="64"/>
      <c r="R7" s="38"/>
      <c r="S7" s="40"/>
    </row>
    <row r="8" spans="1:19" ht="25.5" x14ac:dyDescent="0.25">
      <c r="A8" s="17"/>
      <c r="B8" s="19">
        <v>5000132</v>
      </c>
      <c r="C8" s="19" t="s">
        <v>493</v>
      </c>
      <c r="D8" s="68">
        <v>3000004</v>
      </c>
      <c r="E8" s="19" t="s">
        <v>463</v>
      </c>
      <c r="F8" s="69">
        <v>438</v>
      </c>
      <c r="G8" s="19" t="s">
        <v>454</v>
      </c>
      <c r="H8" s="20">
        <v>58.52754000000003</v>
      </c>
      <c r="I8" s="21">
        <v>78.385705999999985</v>
      </c>
      <c r="J8" s="21">
        <f t="shared" ref="J8:J15" si="0">SUM(K8,L8,M8)</f>
        <v>37.532219325790642</v>
      </c>
      <c r="K8" s="21">
        <v>28.434353925790642</v>
      </c>
      <c r="L8" s="21">
        <v>4.3050704699999987</v>
      </c>
      <c r="M8" s="21">
        <v>4.7927949300000012</v>
      </c>
      <c r="N8" s="22">
        <f t="shared" ref="N8:N16" si="1">IFERROR(K8/I8,0)</f>
        <v>0.36274922274464999</v>
      </c>
      <c r="O8" s="22">
        <f t="shared" ref="O8:O16" si="2">IFERROR(SUM(K8,L8)/I8,0)</f>
        <v>0.41767084927181303</v>
      </c>
      <c r="P8" s="23">
        <f t="shared" ref="P8:P16" si="3">IFERROR(SUM(K8,L8,M8)/I8,0)</f>
        <v>0.47881458547800348</v>
      </c>
      <c r="Q8" s="70">
        <v>173593.5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5003065</v>
      </c>
      <c r="C9" s="19" t="s">
        <v>494</v>
      </c>
      <c r="D9" s="68">
        <v>3000365</v>
      </c>
      <c r="E9" s="19" t="s">
        <v>469</v>
      </c>
      <c r="F9" s="69">
        <v>86</v>
      </c>
      <c r="G9" s="19" t="s">
        <v>500</v>
      </c>
      <c r="H9" s="20">
        <v>52.378723999999991</v>
      </c>
      <c r="I9" s="21">
        <v>36.059667000000012</v>
      </c>
      <c r="J9" s="21">
        <f t="shared" si="0"/>
        <v>10.274224841477002</v>
      </c>
      <c r="K9" s="21">
        <v>4.5504546214770016</v>
      </c>
      <c r="L9" s="21">
        <v>2.1638187000000002</v>
      </c>
      <c r="M9" s="21">
        <v>3.5599515200000003</v>
      </c>
      <c r="N9" s="22">
        <f t="shared" si="1"/>
        <v>0.12619236393605632</v>
      </c>
      <c r="O9" s="22">
        <f t="shared" si="2"/>
        <v>0.18619898296556647</v>
      </c>
      <c r="P9" s="23">
        <f t="shared" si="3"/>
        <v>0.28492289852474229</v>
      </c>
      <c r="Q9" s="70">
        <v>3997</v>
      </c>
      <c r="R9" s="21">
        <v>0</v>
      </c>
      <c r="S9" s="23">
        <f t="shared" ref="S9:S15" si="4">IFERROR(R9/Q9,0)</f>
        <v>0</v>
      </c>
    </row>
    <row r="10" spans="1:19" ht="25.5" x14ac:dyDescent="0.25">
      <c r="A10" s="17"/>
      <c r="B10" s="19">
        <v>5003066</v>
      </c>
      <c r="C10" s="19" t="s">
        <v>495</v>
      </c>
      <c r="D10" s="68">
        <v>3000366</v>
      </c>
      <c r="E10" s="19" t="s">
        <v>470</v>
      </c>
      <c r="F10" s="69">
        <v>86</v>
      </c>
      <c r="G10" s="19" t="s">
        <v>500</v>
      </c>
      <c r="H10" s="20">
        <v>35.777168000000003</v>
      </c>
      <c r="I10" s="21">
        <v>43.359352999999999</v>
      </c>
      <c r="J10" s="21">
        <f t="shared" si="0"/>
        <v>14.906464884736476</v>
      </c>
      <c r="K10" s="21">
        <v>5.2045206447364762</v>
      </c>
      <c r="L10" s="21">
        <v>3.4807430099999999</v>
      </c>
      <c r="M10" s="21">
        <v>6.221201230000001</v>
      </c>
      <c r="N10" s="22">
        <f t="shared" si="1"/>
        <v>0.12003224874542008</v>
      </c>
      <c r="O10" s="22">
        <f t="shared" si="2"/>
        <v>0.20030888502271876</v>
      </c>
      <c r="P10" s="23">
        <f t="shared" si="3"/>
        <v>0.34378891411817136</v>
      </c>
      <c r="Q10" s="70">
        <v>3840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5003072</v>
      </c>
      <c r="C11" s="19" t="s">
        <v>496</v>
      </c>
      <c r="D11" s="68">
        <v>3000372</v>
      </c>
      <c r="E11" s="19" t="s">
        <v>476</v>
      </c>
      <c r="F11" s="69">
        <v>86</v>
      </c>
      <c r="G11" s="19" t="s">
        <v>500</v>
      </c>
      <c r="H11" s="20">
        <v>37.230605999999987</v>
      </c>
      <c r="I11" s="21">
        <v>45.224232999999991</v>
      </c>
      <c r="J11" s="21">
        <f t="shared" si="0"/>
        <v>16.422595181234218</v>
      </c>
      <c r="K11" s="21">
        <v>5.5860378612342174</v>
      </c>
      <c r="L11" s="21">
        <v>5.5451794799999998</v>
      </c>
      <c r="M11" s="21">
        <v>5.29137784</v>
      </c>
      <c r="N11" s="22">
        <f t="shared" si="1"/>
        <v>0.12351868656864161</v>
      </c>
      <c r="O11" s="22">
        <f t="shared" si="2"/>
        <v>0.24613391102142559</v>
      </c>
      <c r="P11" s="23">
        <f t="shared" si="3"/>
        <v>0.3631370637338221</v>
      </c>
      <c r="Q11" s="70">
        <v>1437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5004441</v>
      </c>
      <c r="C12" s="19" t="s">
        <v>497</v>
      </c>
      <c r="D12" s="68">
        <v>3000001</v>
      </c>
      <c r="E12" s="19" t="s">
        <v>275</v>
      </c>
      <c r="F12" s="69">
        <v>60</v>
      </c>
      <c r="G12" s="19" t="s">
        <v>309</v>
      </c>
      <c r="H12" s="20">
        <v>14.390037000000003</v>
      </c>
      <c r="I12" s="21">
        <v>15.119795000000003</v>
      </c>
      <c r="J12" s="21">
        <f t="shared" si="0"/>
        <v>5.2677008483420149</v>
      </c>
      <c r="K12" s="21">
        <v>2.8194531083420156</v>
      </c>
      <c r="L12" s="21">
        <v>1.1270350900000001</v>
      </c>
      <c r="M12" s="21">
        <v>1.3212126499999994</v>
      </c>
      <c r="N12" s="22">
        <f t="shared" si="1"/>
        <v>0.18647429468071591</v>
      </c>
      <c r="O12" s="22">
        <f t="shared" si="2"/>
        <v>0.26101466311825094</v>
      </c>
      <c r="P12" s="23">
        <f t="shared" si="3"/>
        <v>0.34839763689534242</v>
      </c>
      <c r="Q12" s="70">
        <v>304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5004442</v>
      </c>
      <c r="C13" s="19" t="s">
        <v>498</v>
      </c>
      <c r="D13" s="68">
        <v>3000001</v>
      </c>
      <c r="E13" s="19" t="s">
        <v>275</v>
      </c>
      <c r="F13" s="69">
        <v>80</v>
      </c>
      <c r="G13" s="19" t="s">
        <v>310</v>
      </c>
      <c r="H13" s="20">
        <v>1.3364319999999996</v>
      </c>
      <c r="I13" s="21">
        <v>1.4107340000000002</v>
      </c>
      <c r="J13" s="21">
        <f t="shared" si="0"/>
        <v>0.44434637453622677</v>
      </c>
      <c r="K13" s="21">
        <v>0.25501879453622678</v>
      </c>
      <c r="L13" s="21">
        <v>0.10877674</v>
      </c>
      <c r="M13" s="21">
        <v>8.0550840000000026E-2</v>
      </c>
      <c r="N13" s="22">
        <f t="shared" si="1"/>
        <v>0.18077029017251073</v>
      </c>
      <c r="O13" s="22">
        <f t="shared" si="2"/>
        <v>0.25787677516542928</v>
      </c>
      <c r="P13" s="23">
        <f t="shared" si="3"/>
        <v>0.31497530685177128</v>
      </c>
      <c r="Q13" s="70">
        <v>19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5005137</v>
      </c>
      <c r="C14" s="19" t="s">
        <v>499</v>
      </c>
      <c r="D14" s="68">
        <v>3000683</v>
      </c>
      <c r="E14" s="19" t="s">
        <v>481</v>
      </c>
      <c r="F14" s="69">
        <v>218</v>
      </c>
      <c r="G14" s="19" t="s">
        <v>305</v>
      </c>
      <c r="H14" s="20">
        <v>41.366284000000007</v>
      </c>
      <c r="I14" s="21">
        <v>41.430410000000009</v>
      </c>
      <c r="J14" s="21">
        <f t="shared" si="0"/>
        <v>13.502355051659192</v>
      </c>
      <c r="K14" s="21">
        <v>13.914587081659192</v>
      </c>
      <c r="L14" s="21">
        <v>0.15603243</v>
      </c>
      <c r="M14" s="21">
        <v>-0.56826445999999997</v>
      </c>
      <c r="N14" s="22">
        <f t="shared" si="1"/>
        <v>0.33585443836204348</v>
      </c>
      <c r="O14" s="22">
        <f t="shared" si="2"/>
        <v>0.3396205712581456</v>
      </c>
      <c r="P14" s="23">
        <f t="shared" si="3"/>
        <v>0.32590445162524795</v>
      </c>
      <c r="Q14" s="70">
        <v>14690.5</v>
      </c>
      <c r="R14" s="21">
        <v>0</v>
      </c>
      <c r="S14" s="23">
        <f t="shared" si="4"/>
        <v>0</v>
      </c>
    </row>
    <row r="15" spans="1:19" x14ac:dyDescent="0.25">
      <c r="A15" s="17"/>
      <c r="B15" s="19">
        <v>9000000</v>
      </c>
      <c r="C15" s="19" t="s">
        <v>303</v>
      </c>
      <c r="D15" s="68">
        <v>9000000</v>
      </c>
      <c r="E15" s="19" t="s">
        <v>304</v>
      </c>
      <c r="F15" s="69"/>
      <c r="G15" s="19" t="s">
        <v>311</v>
      </c>
      <c r="H15" s="20">
        <v>172.75806</v>
      </c>
      <c r="I15" s="21">
        <v>198.88772899999952</v>
      </c>
      <c r="J15" s="21">
        <f t="shared" si="0"/>
        <v>75.997308672139383</v>
      </c>
      <c r="K15" s="21">
        <v>35.78029862213937</v>
      </c>
      <c r="L15" s="21">
        <v>15.05124935000001</v>
      </c>
      <c r="M15" s="21">
        <v>25.165760700000014</v>
      </c>
      <c r="N15" s="22">
        <f t="shared" si="1"/>
        <v>0.17990199195315593</v>
      </c>
      <c r="O15" s="22">
        <f t="shared" si="2"/>
        <v>0.2555791059997447</v>
      </c>
      <c r="P15" s="23">
        <f t="shared" si="3"/>
        <v>0.38211160162696395</v>
      </c>
      <c r="Q15" s="70"/>
      <c r="R15" s="21"/>
      <c r="S15" s="23">
        <f t="shared" si="4"/>
        <v>0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OFFSET(H16,-MATCH("PROYECTOS",$A$8:$A$49,0)-1,0)-(OFFSET(H16,-MATCH("PROYECTOS",$A$8:$A$49,0),0))</f>
        <v>105.6610129999998</v>
      </c>
      <c r="I16" s="45">
        <f t="shared" ca="1" si="5"/>
        <v>109.19568000000049</v>
      </c>
      <c r="J16" s="45">
        <f t="shared" ca="1" si="5"/>
        <v>1.595811866251637</v>
      </c>
      <c r="K16" s="45">
        <f t="shared" ca="1" si="5"/>
        <v>1.2916646562516689</v>
      </c>
      <c r="L16" s="45">
        <f t="shared" ca="1" si="5"/>
        <v>0.27682020999999679</v>
      </c>
      <c r="M16" s="45">
        <f t="shared" ca="1" si="5"/>
        <v>2.7326999999971235E-2</v>
      </c>
      <c r="N16" s="46">
        <f t="shared" ca="1" si="1"/>
        <v>1.1828898874494514E-2</v>
      </c>
      <c r="O16" s="46">
        <f t="shared" ca="1" si="2"/>
        <v>1.4363982771586372E-2</v>
      </c>
      <c r="P16" s="47">
        <f t="shared" ca="1" si="3"/>
        <v>1.4614239924616338E-2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117</v>
      </c>
      <c r="B1" s="51" t="s">
        <v>1827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1829</v>
      </c>
      <c r="N2" s="72" t="s">
        <v>1843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97.461444000000014</v>
      </c>
      <c r="E6" s="14">
        <f ca="1">SUM(E7:OFFSET(E7,50,0))</f>
        <v>107.77688700000002</v>
      </c>
      <c r="F6" s="14">
        <f ca="1">SUM(F7:OFFSET(F7,50,0))</f>
        <v>31.976433388108966</v>
      </c>
      <c r="G6" s="14">
        <f ca="1">SUM(G7:OFFSET(G7,50,0))</f>
        <v>19.197104188108966</v>
      </c>
      <c r="H6" s="14">
        <f ca="1">SUM(H7:OFFSET(H7,50,0))</f>
        <v>5.5665986999999992</v>
      </c>
      <c r="I6" s="14">
        <f ca="1">SUM(I7:OFFSET(I7,50,0))</f>
        <v>7.2127305000000002</v>
      </c>
      <c r="J6" s="15">
        <f ca="1">IFERROR(G6/E6,0)</f>
        <v>0.17811893368296083</v>
      </c>
      <c r="K6" s="15">
        <f ca="1">IFERROR(SUM(G6,H6)/E6,0)</f>
        <v>0.22976821447913004</v>
      </c>
      <c r="L6" s="16">
        <f ca="1">IFERROR(SUM(G6,H6,I6)/E6,0)</f>
        <v>0.2966910093451573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2.7044579999999998</v>
      </c>
      <c r="E7" s="21">
        <v>2.5074670000000006</v>
      </c>
      <c r="F7" s="21">
        <f t="shared" ref="F7:F29" si="0">SUM(G7,H7,I7)</f>
        <v>0.52976500267771431</v>
      </c>
      <c r="G7" s="21">
        <v>0.32983907267771428</v>
      </c>
      <c r="H7" s="21">
        <v>8.1424859999999988E-2</v>
      </c>
      <c r="I7" s="21">
        <v>0.11850107</v>
      </c>
      <c r="J7" s="22">
        <f t="shared" ref="J7:J29" si="1">IFERROR(G7/E7,0)</f>
        <v>0.1315427372235464</v>
      </c>
      <c r="K7" s="22">
        <f t="shared" ref="K7:K29" si="2">IFERROR(SUM(G7,H7)/E7,0)</f>
        <v>0.16401569100519137</v>
      </c>
      <c r="L7" s="23">
        <f t="shared" ref="L7:L29" si="3">IFERROR(SUM(G7,H7,I7)/E7,0)</f>
        <v>0.21127496500560694</v>
      </c>
      <c r="M7" s="4"/>
      <c r="N7" t="s">
        <v>271</v>
      </c>
      <c r="O7" s="5">
        <v>0.56008563984027471</v>
      </c>
      <c r="P7" s="71">
        <v>0.40142717062939498</v>
      </c>
    </row>
    <row r="8" spans="1:16" x14ac:dyDescent="0.25">
      <c r="A8" s="17"/>
      <c r="B8" s="55">
        <v>3</v>
      </c>
      <c r="C8" s="19" t="s">
        <v>251</v>
      </c>
      <c r="D8" s="20">
        <v>0</v>
      </c>
      <c r="E8" s="21">
        <v>0.18647900000000003</v>
      </c>
      <c r="F8" s="21">
        <f t="shared" si="0"/>
        <v>6.3642918785028743E-2</v>
      </c>
      <c r="G8" s="21">
        <v>3.6110418785028742E-2</v>
      </c>
      <c r="H8" s="21">
        <v>1.7032500000000006E-2</v>
      </c>
      <c r="I8" s="21">
        <v>1.0500000000000001E-2</v>
      </c>
      <c r="J8" s="22">
        <f t="shared" si="1"/>
        <v>0.19364335279054873</v>
      </c>
      <c r="K8" s="22">
        <f t="shared" si="2"/>
        <v>0.2849807151745169</v>
      </c>
      <c r="L8" s="23">
        <f t="shared" si="3"/>
        <v>0.34128732342531187</v>
      </c>
      <c r="M8" s="4"/>
      <c r="N8" t="s">
        <v>261</v>
      </c>
      <c r="O8" s="5">
        <v>0.91954292841728613</v>
      </c>
      <c r="P8" s="71">
        <v>0.38133788750633918</v>
      </c>
    </row>
    <row r="9" spans="1:16" x14ac:dyDescent="0.25">
      <c r="A9" s="17"/>
      <c r="B9" s="55">
        <v>4</v>
      </c>
      <c r="C9" s="19" t="s">
        <v>252</v>
      </c>
      <c r="D9" s="20">
        <v>5.1054009999999996</v>
      </c>
      <c r="E9" s="21">
        <v>4.8382360000000002</v>
      </c>
      <c r="F9" s="21">
        <f t="shared" si="0"/>
        <v>1.4939096145855952</v>
      </c>
      <c r="G9" s="21">
        <v>0.9105744845855952</v>
      </c>
      <c r="H9" s="21">
        <v>0.24462560999999997</v>
      </c>
      <c r="I9" s="21">
        <v>0.33870951999999999</v>
      </c>
      <c r="J9" s="22">
        <f t="shared" si="1"/>
        <v>0.1882038173800524</v>
      </c>
      <c r="K9" s="22">
        <f t="shared" si="2"/>
        <v>0.2387647263559684</v>
      </c>
      <c r="L9" s="23">
        <f t="shared" si="3"/>
        <v>0.30877154702366633</v>
      </c>
      <c r="M9" s="4"/>
      <c r="N9" t="s">
        <v>258</v>
      </c>
      <c r="O9" s="5">
        <v>0.92119884481713132</v>
      </c>
      <c r="P9" s="71">
        <v>0.37439878268103965</v>
      </c>
    </row>
    <row r="10" spans="1:16" x14ac:dyDescent="0.25">
      <c r="A10" s="17"/>
      <c r="B10" s="55">
        <v>5</v>
      </c>
      <c r="C10" s="19" t="s">
        <v>253</v>
      </c>
      <c r="D10" s="20">
        <v>2.2959579999999988</v>
      </c>
      <c r="E10" s="21">
        <v>1.32301</v>
      </c>
      <c r="F10" s="21">
        <f t="shared" si="0"/>
        <v>0.31140393230486507</v>
      </c>
      <c r="G10" s="21">
        <v>0.21124201230486506</v>
      </c>
      <c r="H10" s="21">
        <v>4.0014150000000005E-2</v>
      </c>
      <c r="I10" s="21">
        <v>6.0147770000000003E-2</v>
      </c>
      <c r="J10" s="22">
        <f t="shared" si="1"/>
        <v>0.15966773667989287</v>
      </c>
      <c r="K10" s="22">
        <f t="shared" si="2"/>
        <v>0.18991251941018214</v>
      </c>
      <c r="L10" s="23">
        <f t="shared" si="3"/>
        <v>0.23537534282043604</v>
      </c>
      <c r="M10" s="4"/>
      <c r="N10" t="s">
        <v>259</v>
      </c>
      <c r="O10" s="5">
        <v>1.1226046824148992</v>
      </c>
      <c r="P10" s="71">
        <v>0.36668836075206379</v>
      </c>
    </row>
    <row r="11" spans="1:16" x14ac:dyDescent="0.25">
      <c r="A11" s="17"/>
      <c r="B11" s="55">
        <v>6</v>
      </c>
      <c r="C11" s="19" t="s">
        <v>254</v>
      </c>
      <c r="D11" s="20">
        <v>0</v>
      </c>
      <c r="E11" s="21">
        <v>0.31435100000000005</v>
      </c>
      <c r="F11" s="21">
        <f t="shared" si="0"/>
        <v>0.10672643040897982</v>
      </c>
      <c r="G11" s="21">
        <v>5.2939730408979813E-2</v>
      </c>
      <c r="H11" s="21">
        <v>3.8286700000000007E-2</v>
      </c>
      <c r="I11" s="21">
        <v>1.55E-2</v>
      </c>
      <c r="J11" s="22">
        <f t="shared" si="1"/>
        <v>0.16840961348613431</v>
      </c>
      <c r="K11" s="22">
        <f t="shared" si="2"/>
        <v>0.29020563131334021</v>
      </c>
      <c r="L11" s="23">
        <f t="shared" si="3"/>
        <v>0.33951357052778519</v>
      </c>
      <c r="M11" s="4"/>
      <c r="N11" t="s">
        <v>262</v>
      </c>
      <c r="O11" s="5">
        <v>1.2527812467911099</v>
      </c>
      <c r="P11" s="71">
        <v>0.34632588481702892</v>
      </c>
    </row>
    <row r="12" spans="1:16" x14ac:dyDescent="0.25">
      <c r="A12" s="17"/>
      <c r="B12" s="55">
        <v>7</v>
      </c>
      <c r="C12" s="19" t="s">
        <v>255</v>
      </c>
      <c r="D12" s="20">
        <v>3.4624099999999993</v>
      </c>
      <c r="E12" s="21">
        <v>3.9653699999999987</v>
      </c>
      <c r="F12" s="21">
        <f t="shared" si="0"/>
        <v>1.3215014114821795</v>
      </c>
      <c r="G12" s="21">
        <v>0.76775080148217967</v>
      </c>
      <c r="H12" s="21">
        <v>0.27891421999999999</v>
      </c>
      <c r="I12" s="21">
        <v>0.27483639000000004</v>
      </c>
      <c r="J12" s="22">
        <f t="shared" si="1"/>
        <v>0.19361391282079099</v>
      </c>
      <c r="K12" s="22">
        <f t="shared" si="2"/>
        <v>0.26395141474368844</v>
      </c>
      <c r="L12" s="23">
        <f t="shared" si="3"/>
        <v>0.33326055613528621</v>
      </c>
      <c r="M12" s="4"/>
      <c r="N12" t="s">
        <v>267</v>
      </c>
      <c r="O12" s="5">
        <v>7.6958509630959335E-2</v>
      </c>
      <c r="P12" s="71">
        <v>0.34248381061097044</v>
      </c>
    </row>
    <row r="13" spans="1:16" x14ac:dyDescent="0.25">
      <c r="A13" s="17"/>
      <c r="B13" s="55">
        <v>8</v>
      </c>
      <c r="C13" s="19" t="s">
        <v>256</v>
      </c>
      <c r="D13" s="20">
        <v>4.1751240000000003</v>
      </c>
      <c r="E13" s="21">
        <v>5.6251720000000001</v>
      </c>
      <c r="F13" s="21">
        <f t="shared" si="0"/>
        <v>1.4203668323097665</v>
      </c>
      <c r="G13" s="21">
        <v>0.9221316623097664</v>
      </c>
      <c r="H13" s="21">
        <v>0.17340485999999999</v>
      </c>
      <c r="I13" s="21">
        <v>0.32483030999999996</v>
      </c>
      <c r="J13" s="22">
        <f t="shared" si="1"/>
        <v>0.16392950514397894</v>
      </c>
      <c r="K13" s="22">
        <f t="shared" si="2"/>
        <v>0.19475609320208634</v>
      </c>
      <c r="L13" s="23">
        <f t="shared" si="3"/>
        <v>0.25250193812913924</v>
      </c>
      <c r="M13" s="4"/>
      <c r="N13" t="s">
        <v>251</v>
      </c>
      <c r="O13" s="5">
        <v>6.3642918785028743E-2</v>
      </c>
      <c r="P13" s="71">
        <v>0.34128732342531187</v>
      </c>
    </row>
    <row r="14" spans="1:16" x14ac:dyDescent="0.25">
      <c r="A14" s="17"/>
      <c r="B14" s="55">
        <v>9</v>
      </c>
      <c r="C14" s="19" t="s">
        <v>257</v>
      </c>
      <c r="D14" s="20">
        <v>0</v>
      </c>
      <c r="E14" s="21">
        <v>0.2306</v>
      </c>
      <c r="F14" s="21">
        <f t="shared" si="0"/>
        <v>6.0150299410843024E-2</v>
      </c>
      <c r="G14" s="21">
        <v>3.4312389410843025E-2</v>
      </c>
      <c r="H14" s="21">
        <v>1.579291E-2</v>
      </c>
      <c r="I14" s="21">
        <v>1.0045E-2</v>
      </c>
      <c r="J14" s="22">
        <f t="shared" si="1"/>
        <v>0.14879613794814842</v>
      </c>
      <c r="K14" s="22">
        <f t="shared" si="2"/>
        <v>0.21728230447026464</v>
      </c>
      <c r="L14" s="23">
        <f t="shared" si="3"/>
        <v>0.26084258200712501</v>
      </c>
      <c r="M14" s="4"/>
      <c r="N14" t="s">
        <v>254</v>
      </c>
      <c r="O14" s="5">
        <v>0.10672643040897982</v>
      </c>
      <c r="P14" s="71">
        <v>0.33951357052778519</v>
      </c>
    </row>
    <row r="15" spans="1:16" x14ac:dyDescent="0.25">
      <c r="A15" s="17"/>
      <c r="B15" s="55">
        <v>10</v>
      </c>
      <c r="C15" s="19" t="s">
        <v>258</v>
      </c>
      <c r="D15" s="20">
        <v>2.4545299999999992</v>
      </c>
      <c r="E15" s="21">
        <v>2.4604750000000006</v>
      </c>
      <c r="F15" s="21">
        <f t="shared" si="0"/>
        <v>0.92119884481713132</v>
      </c>
      <c r="G15" s="21">
        <v>0.61384073481713131</v>
      </c>
      <c r="H15" s="21">
        <v>9.0442419999999996E-2</v>
      </c>
      <c r="I15" s="21">
        <v>0.21691569000000005</v>
      </c>
      <c r="J15" s="22">
        <f t="shared" si="1"/>
        <v>0.24948058192712022</v>
      </c>
      <c r="K15" s="22">
        <f t="shared" si="2"/>
        <v>0.28623869570596372</v>
      </c>
      <c r="L15" s="23">
        <f t="shared" si="3"/>
        <v>0.37439878268103965</v>
      </c>
      <c r="M15" s="4"/>
      <c r="N15" t="s">
        <v>255</v>
      </c>
      <c r="O15" s="5">
        <v>1.3215014114821795</v>
      </c>
      <c r="P15" s="71">
        <v>0.33326055613528621</v>
      </c>
    </row>
    <row r="16" spans="1:16" x14ac:dyDescent="0.25">
      <c r="A16" s="17"/>
      <c r="B16" s="55">
        <v>11</v>
      </c>
      <c r="C16" s="19" t="s">
        <v>259</v>
      </c>
      <c r="D16" s="20">
        <v>2.4823660000000003</v>
      </c>
      <c r="E16" s="21">
        <v>3.0614680000000001</v>
      </c>
      <c r="F16" s="21">
        <f t="shared" si="0"/>
        <v>1.1226046824148992</v>
      </c>
      <c r="G16" s="21">
        <v>0.63814222241489915</v>
      </c>
      <c r="H16" s="21">
        <v>0.19524090999999999</v>
      </c>
      <c r="I16" s="21">
        <v>0.28922154999999999</v>
      </c>
      <c r="J16" s="22">
        <f t="shared" si="1"/>
        <v>0.20844321169285426</v>
      </c>
      <c r="K16" s="22">
        <f t="shared" si="2"/>
        <v>0.27221683598028762</v>
      </c>
      <c r="L16" s="23">
        <f t="shared" si="3"/>
        <v>0.36668836075206379</v>
      </c>
      <c r="M16" s="4"/>
      <c r="N16" t="s">
        <v>269</v>
      </c>
      <c r="O16" s="5">
        <v>1.3907769259438398</v>
      </c>
      <c r="P16" s="71">
        <v>0.31872309862838621</v>
      </c>
    </row>
    <row r="17" spans="1:16" x14ac:dyDescent="0.25">
      <c r="A17" s="17"/>
      <c r="B17" s="55">
        <v>12</v>
      </c>
      <c r="C17" s="19" t="s">
        <v>260</v>
      </c>
      <c r="D17" s="20">
        <v>0.96389099999999994</v>
      </c>
      <c r="E17" s="21">
        <v>3.2882950000000002</v>
      </c>
      <c r="F17" s="21">
        <f t="shared" si="0"/>
        <v>1.0474909402567241</v>
      </c>
      <c r="G17" s="21">
        <v>0.59688411025672394</v>
      </c>
      <c r="H17" s="21">
        <v>0.21214253000000002</v>
      </c>
      <c r="I17" s="21">
        <v>0.23846429999999999</v>
      </c>
      <c r="J17" s="22">
        <f t="shared" si="1"/>
        <v>0.18151781098007444</v>
      </c>
      <c r="K17" s="22">
        <f t="shared" si="2"/>
        <v>0.24603225691634234</v>
      </c>
      <c r="L17" s="23">
        <f t="shared" si="3"/>
        <v>0.31855138917181214</v>
      </c>
      <c r="M17" s="4"/>
      <c r="N17" t="s">
        <v>260</v>
      </c>
      <c r="O17" s="5">
        <v>1.0474909402567241</v>
      </c>
      <c r="P17" s="71">
        <v>0.31855138917181214</v>
      </c>
    </row>
    <row r="18" spans="1:16" x14ac:dyDescent="0.25">
      <c r="A18" s="17"/>
      <c r="B18" s="55">
        <v>13</v>
      </c>
      <c r="C18" s="19" t="s">
        <v>261</v>
      </c>
      <c r="D18" s="20">
        <v>2.154029</v>
      </c>
      <c r="E18" s="21">
        <v>2.4113600000000002</v>
      </c>
      <c r="F18" s="21">
        <f t="shared" si="0"/>
        <v>0.91954292841728613</v>
      </c>
      <c r="G18" s="21">
        <v>0.57685959841728618</v>
      </c>
      <c r="H18" s="21">
        <v>0.13295514</v>
      </c>
      <c r="I18" s="21">
        <v>0.20972818999999998</v>
      </c>
      <c r="J18" s="22">
        <f t="shared" si="1"/>
        <v>0.2392258304099289</v>
      </c>
      <c r="K18" s="22">
        <f t="shared" si="2"/>
        <v>0.29436282364196392</v>
      </c>
      <c r="L18" s="23">
        <f t="shared" si="3"/>
        <v>0.38133788750633918</v>
      </c>
      <c r="M18" s="4"/>
      <c r="N18" t="s">
        <v>252</v>
      </c>
      <c r="O18" s="5">
        <v>1.4939096145855952</v>
      </c>
      <c r="P18" s="71">
        <v>0.30877154702366633</v>
      </c>
    </row>
    <row r="19" spans="1:16" x14ac:dyDescent="0.25">
      <c r="A19" s="17"/>
      <c r="B19" s="55">
        <v>14</v>
      </c>
      <c r="C19" s="19" t="s">
        <v>262</v>
      </c>
      <c r="D19" s="20">
        <v>3.3642960000000004</v>
      </c>
      <c r="E19" s="21">
        <v>3.6173480000000002</v>
      </c>
      <c r="F19" s="21">
        <f t="shared" si="0"/>
        <v>1.2527812467911099</v>
      </c>
      <c r="G19" s="21">
        <v>0.8130122367911099</v>
      </c>
      <c r="H19" s="21">
        <v>0.17214164000000001</v>
      </c>
      <c r="I19" s="21">
        <v>0.26762737000000003</v>
      </c>
      <c r="J19" s="22">
        <f t="shared" si="1"/>
        <v>0.22475366948137415</v>
      </c>
      <c r="K19" s="22">
        <f t="shared" si="2"/>
        <v>0.27234147137381026</v>
      </c>
      <c r="L19" s="23">
        <f t="shared" si="3"/>
        <v>0.34632588481702892</v>
      </c>
      <c r="M19" s="4"/>
      <c r="N19" t="s">
        <v>263</v>
      </c>
      <c r="O19" s="5">
        <v>17.919377262707197</v>
      </c>
      <c r="P19" s="71">
        <v>0.30112130181929792</v>
      </c>
    </row>
    <row r="20" spans="1:16" x14ac:dyDescent="0.25">
      <c r="A20" s="17"/>
      <c r="B20" s="55">
        <v>15</v>
      </c>
      <c r="C20" s="19" t="s">
        <v>263</v>
      </c>
      <c r="D20" s="20">
        <v>56.80266000000001</v>
      </c>
      <c r="E20" s="21">
        <v>59.50883300000001</v>
      </c>
      <c r="F20" s="21">
        <f t="shared" si="0"/>
        <v>17.919377262707197</v>
      </c>
      <c r="G20" s="21">
        <v>10.495943492707198</v>
      </c>
      <c r="H20" s="21">
        <v>3.3697771999999997</v>
      </c>
      <c r="I20" s="21">
        <v>4.0536565700000002</v>
      </c>
      <c r="J20" s="22">
        <f t="shared" si="1"/>
        <v>0.17637622792413349</v>
      </c>
      <c r="K20" s="22">
        <f t="shared" si="2"/>
        <v>0.23300273242977551</v>
      </c>
      <c r="L20" s="23">
        <f t="shared" si="3"/>
        <v>0.30112130181929792</v>
      </c>
      <c r="M20" s="4"/>
      <c r="N20" t="s">
        <v>257</v>
      </c>
      <c r="O20" s="5">
        <v>6.0150299410843024E-2</v>
      </c>
      <c r="P20" s="71">
        <v>0.26084258200712501</v>
      </c>
    </row>
    <row r="21" spans="1:16" x14ac:dyDescent="0.25">
      <c r="A21" s="17"/>
      <c r="B21" s="55">
        <v>16</v>
      </c>
      <c r="C21" s="19" t="s">
        <v>264</v>
      </c>
      <c r="D21" s="20">
        <v>2.1034930000000003</v>
      </c>
      <c r="E21" s="21">
        <v>2.0677150000000002</v>
      </c>
      <c r="F21" s="21">
        <f t="shared" si="0"/>
        <v>0.51668785927827676</v>
      </c>
      <c r="G21" s="21">
        <v>0.34501868927827672</v>
      </c>
      <c r="H21" s="21">
        <v>5.3685589999999998E-2</v>
      </c>
      <c r="I21" s="21">
        <v>0.11798358</v>
      </c>
      <c r="J21" s="22">
        <f t="shared" si="1"/>
        <v>0.16685988604729216</v>
      </c>
      <c r="K21" s="22">
        <f t="shared" si="2"/>
        <v>0.19282361412393714</v>
      </c>
      <c r="L21" s="23">
        <f t="shared" si="3"/>
        <v>0.24988349906939628</v>
      </c>
      <c r="M21" s="4"/>
      <c r="N21" t="s">
        <v>256</v>
      </c>
      <c r="O21" s="5">
        <v>1.4203668323097665</v>
      </c>
      <c r="P21" s="71">
        <v>0.25250193812913924</v>
      </c>
    </row>
    <row r="22" spans="1:16" x14ac:dyDescent="0.25">
      <c r="A22" s="17"/>
      <c r="B22" s="55">
        <v>17</v>
      </c>
      <c r="C22" s="19" t="s">
        <v>265</v>
      </c>
      <c r="D22" s="20">
        <v>1.4190090000000002</v>
      </c>
      <c r="E22" s="21">
        <v>2.3555769999999998</v>
      </c>
      <c r="F22" s="21">
        <f t="shared" si="0"/>
        <v>0.1468857291650745</v>
      </c>
      <c r="G22" s="21">
        <v>6.7038099165074527E-2</v>
      </c>
      <c r="H22" s="21">
        <v>6.4814629999999998E-2</v>
      </c>
      <c r="I22" s="21">
        <v>1.5033000000000001E-2</v>
      </c>
      <c r="J22" s="22">
        <f t="shared" si="1"/>
        <v>2.8459311313140914E-2</v>
      </c>
      <c r="K22" s="22">
        <f t="shared" si="2"/>
        <v>5.5974705630541702E-2</v>
      </c>
      <c r="L22" s="23">
        <f t="shared" si="3"/>
        <v>6.2356581493652939E-2</v>
      </c>
      <c r="M22" s="4"/>
      <c r="N22" t="s">
        <v>264</v>
      </c>
      <c r="O22" s="5">
        <v>0.51668785927827676</v>
      </c>
      <c r="P22" s="71">
        <v>0.24988349906939628</v>
      </c>
    </row>
    <row r="23" spans="1:16" x14ac:dyDescent="0.25">
      <c r="A23" s="17"/>
      <c r="B23" s="55">
        <v>18</v>
      </c>
      <c r="C23" s="19" t="s">
        <v>266</v>
      </c>
      <c r="D23" s="20">
        <v>1.4980639999999998</v>
      </c>
      <c r="E23" s="21">
        <v>0.95192300000000019</v>
      </c>
      <c r="F23" s="21">
        <f t="shared" si="0"/>
        <v>0.11483131143735949</v>
      </c>
      <c r="G23" s="21">
        <v>6.0177511437359499E-2</v>
      </c>
      <c r="H23" s="21">
        <v>4.3653799999999993E-2</v>
      </c>
      <c r="I23" s="21">
        <v>1.0999999999999999E-2</v>
      </c>
      <c r="J23" s="22">
        <f t="shared" si="1"/>
        <v>6.3216784800198642E-2</v>
      </c>
      <c r="K23" s="22">
        <f t="shared" si="2"/>
        <v>0.10907532587967669</v>
      </c>
      <c r="L23" s="23">
        <f t="shared" si="3"/>
        <v>0.12063088236901458</v>
      </c>
      <c r="M23" s="4"/>
      <c r="N23" t="s">
        <v>272</v>
      </c>
      <c r="O23" s="5">
        <v>0.23646125097405163</v>
      </c>
      <c r="P23" s="71">
        <v>0.24758033122991852</v>
      </c>
    </row>
    <row r="24" spans="1:16" x14ac:dyDescent="0.25">
      <c r="A24" s="17"/>
      <c r="B24" s="55">
        <v>19</v>
      </c>
      <c r="C24" s="19" t="s">
        <v>267</v>
      </c>
      <c r="D24" s="20">
        <v>0</v>
      </c>
      <c r="E24" s="21">
        <v>0.22470700000000002</v>
      </c>
      <c r="F24" s="21">
        <f t="shared" si="0"/>
        <v>7.6958509630959335E-2</v>
      </c>
      <c r="G24" s="21">
        <v>4.7962719630959327E-2</v>
      </c>
      <c r="H24" s="21">
        <v>1.8495790000000005E-2</v>
      </c>
      <c r="I24" s="21">
        <v>1.0500000000000001E-2</v>
      </c>
      <c r="J24" s="22">
        <f t="shared" si="1"/>
        <v>0.21344559640313529</v>
      </c>
      <c r="K24" s="22">
        <f t="shared" si="2"/>
        <v>0.29575629433421896</v>
      </c>
      <c r="L24" s="23">
        <f t="shared" si="3"/>
        <v>0.34248381061097044</v>
      </c>
      <c r="M24" s="4"/>
      <c r="N24" t="s">
        <v>253</v>
      </c>
      <c r="O24" s="5">
        <v>0.31140393230486507</v>
      </c>
      <c r="P24" s="71">
        <v>0.23537534282043604</v>
      </c>
    </row>
    <row r="25" spans="1:16" x14ac:dyDescent="0.25">
      <c r="A25" s="17"/>
      <c r="B25" s="55">
        <v>20</v>
      </c>
      <c r="C25" s="19" t="s">
        <v>268</v>
      </c>
      <c r="D25" s="20">
        <v>2.0050000000000002E-2</v>
      </c>
      <c r="E25" s="21">
        <v>1.9386579999999998</v>
      </c>
      <c r="F25" s="21">
        <f t="shared" si="0"/>
        <v>0.40309961351430035</v>
      </c>
      <c r="G25" s="21">
        <v>0.25720989351430035</v>
      </c>
      <c r="H25" s="21">
        <v>6.585255000000001E-2</v>
      </c>
      <c r="I25" s="21">
        <v>8.0037169999999991E-2</v>
      </c>
      <c r="J25" s="22">
        <f t="shared" si="1"/>
        <v>0.13267419705502487</v>
      </c>
      <c r="K25" s="22">
        <f t="shared" si="2"/>
        <v>0.16664230798536947</v>
      </c>
      <c r="L25" s="23">
        <f t="shared" si="3"/>
        <v>0.20792714007024468</v>
      </c>
      <c r="M25" s="4"/>
      <c r="N25" t="s">
        <v>273</v>
      </c>
      <c r="O25" s="5">
        <v>4.0184200955508814E-2</v>
      </c>
      <c r="P25" s="71">
        <v>0.21612775351484884</v>
      </c>
    </row>
    <row r="26" spans="1:16" x14ac:dyDescent="0.25">
      <c r="A26" s="17"/>
      <c r="B26" s="55">
        <v>21</v>
      </c>
      <c r="C26" s="19" t="s">
        <v>269</v>
      </c>
      <c r="D26" s="20">
        <v>4.153281999999999</v>
      </c>
      <c r="E26" s="21">
        <v>4.3635900000000003</v>
      </c>
      <c r="F26" s="21">
        <f t="shared" si="0"/>
        <v>1.3907769259438398</v>
      </c>
      <c r="G26" s="21">
        <v>0.87088044594383973</v>
      </c>
      <c r="H26" s="21">
        <v>0.16786928000000001</v>
      </c>
      <c r="I26" s="21">
        <v>0.35202719999999998</v>
      </c>
      <c r="J26" s="22">
        <f t="shared" si="1"/>
        <v>0.19957888938782967</v>
      </c>
      <c r="K26" s="22">
        <f t="shared" si="2"/>
        <v>0.2380493414697164</v>
      </c>
      <c r="L26" s="23">
        <f t="shared" si="3"/>
        <v>0.31872309862838621</v>
      </c>
      <c r="M26" s="4"/>
      <c r="N26" t="s">
        <v>250</v>
      </c>
      <c r="O26" s="5">
        <v>0.52976500267771431</v>
      </c>
      <c r="P26" s="71">
        <v>0.21127496500560694</v>
      </c>
    </row>
    <row r="27" spans="1:16" x14ac:dyDescent="0.25">
      <c r="A27" s="17"/>
      <c r="B27" s="55">
        <v>23</v>
      </c>
      <c r="C27" s="19" t="s">
        <v>271</v>
      </c>
      <c r="D27" s="20">
        <v>1.1421840000000003</v>
      </c>
      <c r="E27" s="21">
        <v>1.3952360000000004</v>
      </c>
      <c r="F27" s="21">
        <f t="shared" si="0"/>
        <v>0.56008563984027471</v>
      </c>
      <c r="G27" s="21">
        <v>0.38735720984027466</v>
      </c>
      <c r="H27" s="21">
        <v>5.781490999999999E-2</v>
      </c>
      <c r="I27" s="21">
        <v>0.11491352000000003</v>
      </c>
      <c r="J27" s="22">
        <f t="shared" si="1"/>
        <v>0.27762845127295638</v>
      </c>
      <c r="K27" s="22">
        <f t="shared" si="2"/>
        <v>0.31906582100825565</v>
      </c>
      <c r="L27" s="23">
        <f t="shared" si="3"/>
        <v>0.40142717062939498</v>
      </c>
      <c r="M27" s="4"/>
      <c r="N27" t="s">
        <v>268</v>
      </c>
      <c r="O27" s="5">
        <v>0.40309961351430035</v>
      </c>
      <c r="P27" s="71">
        <v>0.20792714007024468</v>
      </c>
    </row>
    <row r="28" spans="1:16" x14ac:dyDescent="0.25">
      <c r="A28" s="17"/>
      <c r="B28" s="55">
        <v>24</v>
      </c>
      <c r="C28" s="19" t="s">
        <v>272</v>
      </c>
      <c r="D28" s="20">
        <v>1.1602390000000002</v>
      </c>
      <c r="E28" s="21">
        <v>0.95508899999999997</v>
      </c>
      <c r="F28" s="21">
        <f t="shared" si="0"/>
        <v>0.23646125097405163</v>
      </c>
      <c r="G28" s="21">
        <v>0.14172375097405165</v>
      </c>
      <c r="H28" s="21">
        <v>1.8885200000000001E-2</v>
      </c>
      <c r="I28" s="21">
        <v>7.5852299999999998E-2</v>
      </c>
      <c r="J28" s="22">
        <f t="shared" si="1"/>
        <v>0.14838800465092955</v>
      </c>
      <c r="K28" s="22">
        <f t="shared" si="2"/>
        <v>0.16816124044361483</v>
      </c>
      <c r="L28" s="23">
        <f t="shared" si="3"/>
        <v>0.24758033122991852</v>
      </c>
      <c r="M28" s="4"/>
      <c r="N28" t="s">
        <v>266</v>
      </c>
      <c r="O28" s="5">
        <v>0.11483131143735949</v>
      </c>
      <c r="P28" s="71">
        <v>0.12063088236901458</v>
      </c>
    </row>
    <row r="29" spans="1:16" ht="15.75" thickBot="1" x14ac:dyDescent="0.3">
      <c r="A29" s="24"/>
      <c r="B29" s="56">
        <v>25</v>
      </c>
      <c r="C29" s="26" t="s">
        <v>273</v>
      </c>
      <c r="D29" s="27">
        <v>0</v>
      </c>
      <c r="E29" s="28">
        <v>0.18592800000000001</v>
      </c>
      <c r="F29" s="28">
        <f t="shared" si="0"/>
        <v>4.0184200955508814E-2</v>
      </c>
      <c r="G29" s="28">
        <v>2.0152900955508812E-2</v>
      </c>
      <c r="H29" s="28">
        <v>1.3331300000000001E-2</v>
      </c>
      <c r="I29" s="28">
        <v>6.6999999999999994E-3</v>
      </c>
      <c r="J29" s="29">
        <f t="shared" si="1"/>
        <v>0.10839088763128099</v>
      </c>
      <c r="K29" s="29">
        <f t="shared" si="2"/>
        <v>0.18009229893027848</v>
      </c>
      <c r="L29" s="30">
        <f t="shared" si="3"/>
        <v>0.21612775351484884</v>
      </c>
      <c r="M29" s="4"/>
      <c r="N29" t="s">
        <v>265</v>
      </c>
      <c r="O29" s="5">
        <v>0.1468857291650745</v>
      </c>
      <c r="P29" s="71">
        <v>6.2356581493652939E-2</v>
      </c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1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 x14ac:dyDescent="0.25">
      <c r="A1" s="50">
        <v>117</v>
      </c>
      <c r="B1" s="49" t="s">
        <v>1827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1830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97.461444000000014</v>
      </c>
      <c r="E6" s="14">
        <v>107.77688700000002</v>
      </c>
      <c r="F6" s="14">
        <v>31.976433388108966</v>
      </c>
      <c r="G6" s="14">
        <v>19.197104188108966</v>
      </c>
      <c r="H6" s="14">
        <v>5.5665986999999992</v>
      </c>
      <c r="I6" s="14">
        <v>7.2127305000000002</v>
      </c>
      <c r="J6" s="15">
        <v>0.17811893368296083</v>
      </c>
      <c r="K6" s="15">
        <v>0.22976821447913004</v>
      </c>
      <c r="L6" s="16">
        <v>0.2966910093451573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97.461444000000043</v>
      </c>
      <c r="E7" s="38">
        <f ca="1">SUM(E8:OFFSET(E6,MATCH("PROYECTOS",$A$8:$A$50,0),0))</f>
        <v>107.77688699999999</v>
      </c>
      <c r="F7" s="38">
        <f ca="1">SUM(F8:OFFSET(F6,MATCH("PROYECTOS",$A$8:$A$50,0),0))</f>
        <v>31.976433388108966</v>
      </c>
      <c r="G7" s="38">
        <f ca="1">SUM(G8:OFFSET(G6,MATCH("PROYECTOS",$A$8:$A$50,0),0))</f>
        <v>19.197104188108966</v>
      </c>
      <c r="H7" s="38">
        <f ca="1">SUM(H8:OFFSET(H6,MATCH("PROYECTOS",$A$8:$A$50,0),0))</f>
        <v>5.5665986999999992</v>
      </c>
      <c r="I7" s="38">
        <f ca="1">SUM(I8:OFFSET(I6,MATCH("PROYECTOS",$A$8:$A$50,0),0))</f>
        <v>7.2127305000000002</v>
      </c>
      <c r="J7" s="39">
        <f ca="1">IFERROR(G7/E7,0)</f>
        <v>0.17811893368296089</v>
      </c>
      <c r="K7" s="39">
        <f ca="1">IFERROR(SUM(G7,H7)/E7,0)</f>
        <v>0.2297682144791301</v>
      </c>
      <c r="L7" s="40">
        <f ca="1">IFERROR(SUM(G7,H7,I7)/E7,0)</f>
        <v>0.29669100934515735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4.831715</v>
      </c>
      <c r="E8" s="21">
        <v>5.5269359999999992</v>
      </c>
      <c r="F8" s="21">
        <f t="shared" ref="F8:F10" si="0">SUM(G8,H8,I8)</f>
        <v>1.3729869130266412</v>
      </c>
      <c r="G8" s="21">
        <v>0.83532966302664136</v>
      </c>
      <c r="H8" s="21">
        <v>0.26519111000000006</v>
      </c>
      <c r="I8" s="21">
        <v>0.27246613999999997</v>
      </c>
      <c r="J8" s="22">
        <f t="shared" ref="J8:J11" si="1">IFERROR(G8/E8,0)</f>
        <v>0.15113792941091439</v>
      </c>
      <c r="K8" s="22">
        <f t="shared" ref="K8:K11" si="2">IFERROR(SUM(G8,H8)/E8,0)</f>
        <v>0.19911950726888125</v>
      </c>
      <c r="L8" s="23">
        <f t="shared" ref="L8:L11" si="3">IFERROR(SUM(G8,H8,I8)/E8,0)</f>
        <v>0.24841737140191988</v>
      </c>
      <c r="M8" s="4"/>
    </row>
    <row r="9" spans="1:13" ht="51" x14ac:dyDescent="0.25">
      <c r="A9" s="17"/>
      <c r="B9" s="19">
        <v>3000589</v>
      </c>
      <c r="C9" s="19" t="s">
        <v>1832</v>
      </c>
      <c r="D9" s="20">
        <v>89.028489000000036</v>
      </c>
      <c r="E9" s="21">
        <v>99.442720999999977</v>
      </c>
      <c r="F9" s="21">
        <f t="shared" si="0"/>
        <v>30.36912720917141</v>
      </c>
      <c r="G9" s="21">
        <v>18.238514759171409</v>
      </c>
      <c r="H9" s="21">
        <v>5.2836179999999997</v>
      </c>
      <c r="I9" s="21">
        <v>6.8469944500000004</v>
      </c>
      <c r="J9" s="22">
        <f t="shared" si="1"/>
        <v>0.18340723761140257</v>
      </c>
      <c r="K9" s="22">
        <f t="shared" si="2"/>
        <v>0.23653951262226036</v>
      </c>
      <c r="L9" s="23">
        <f t="shared" si="3"/>
        <v>0.30539316406246986</v>
      </c>
      <c r="M9" s="4"/>
    </row>
    <row r="10" spans="1:13" ht="38.25" x14ac:dyDescent="0.25">
      <c r="A10" s="17"/>
      <c r="B10" s="19">
        <v>3000636</v>
      </c>
      <c r="C10" s="19" t="s">
        <v>1833</v>
      </c>
      <c r="D10" s="20">
        <v>3.6012400000000002</v>
      </c>
      <c r="E10" s="21">
        <v>2.8072299999999992</v>
      </c>
      <c r="F10" s="21">
        <f t="shared" si="0"/>
        <v>0.23431926591091601</v>
      </c>
      <c r="G10" s="21">
        <v>0.12325976591091603</v>
      </c>
      <c r="H10" s="21">
        <v>1.7789590000000001E-2</v>
      </c>
      <c r="I10" s="21">
        <v>9.3269909999999998E-2</v>
      </c>
      <c r="J10" s="22">
        <f t="shared" si="1"/>
        <v>4.3907968321411521E-2</v>
      </c>
      <c r="K10" s="22">
        <f t="shared" si="2"/>
        <v>5.0245030122546448E-2</v>
      </c>
      <c r="L10" s="23">
        <f t="shared" si="3"/>
        <v>8.3469920851129434E-2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1844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0.24841737140191988</v>
      </c>
    </row>
    <row r="18" spans="1:4" ht="51" x14ac:dyDescent="0.25">
      <c r="A18" s="17"/>
      <c r="B18" s="19">
        <v>3000589</v>
      </c>
      <c r="C18" s="19" t="s">
        <v>1832</v>
      </c>
      <c r="D18" s="23">
        <v>0.30539316406246986</v>
      </c>
    </row>
    <row r="19" spans="1:4" ht="39" thickBot="1" x14ac:dyDescent="0.3">
      <c r="A19" s="24"/>
      <c r="B19" s="26">
        <v>3000636</v>
      </c>
      <c r="C19" s="26" t="s">
        <v>1833</v>
      </c>
      <c r="D19" s="30">
        <v>8.3469920851129434E-2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N9" sqref="N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117</v>
      </c>
      <c r="B1" s="49" t="s">
        <v>1827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1831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97.461444000000014</v>
      </c>
      <c r="I6" s="14">
        <v>107.77688700000002</v>
      </c>
      <c r="J6" s="14">
        <v>31.976433388108966</v>
      </c>
      <c r="K6" s="14">
        <v>19.197104188108966</v>
      </c>
      <c r="L6" s="14">
        <v>5.5665986999999992</v>
      </c>
      <c r="M6" s="14">
        <v>7.2127305000000002</v>
      </c>
      <c r="N6" s="15">
        <v>0.17811893368296083</v>
      </c>
      <c r="O6" s="15">
        <v>0.22976821447913004</v>
      </c>
      <c r="P6" s="16">
        <v>0.2966910093451573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SUM(H8:OFFSET(H6,MATCH("PROYECTOS",$A$8:$A$28,0),0))</f>
        <v>97.461444</v>
      </c>
      <c r="I7" s="37">
        <f ca="1">SUM(I8:OFFSET(I6,MATCH("PROYECTOS",$A$8:$A$28,0),0))</f>
        <v>107.77688699999999</v>
      </c>
      <c r="J7" s="37">
        <f ca="1">SUM(J8:OFFSET(J6,MATCH("PROYECTOS",$A$8:$A$28,0),0))</f>
        <v>31.976433388108966</v>
      </c>
      <c r="K7" s="38">
        <f ca="1">SUM(K8:OFFSET(K6,MATCH("PROYECTOS",$A$8:$A$28,0),0))</f>
        <v>19.197104188108966</v>
      </c>
      <c r="L7" s="38">
        <f ca="1">SUM(L8:OFFSET(L6,MATCH("PROYECTOS",$A$8:$A$28,0),0))</f>
        <v>5.5665986999999992</v>
      </c>
      <c r="M7" s="38">
        <f ca="1">SUM(M8:OFFSET(M6,MATCH("PROYECTOS",$A$8:$A$28,0),0))</f>
        <v>7.2127305000000019</v>
      </c>
      <c r="N7" s="39">
        <f ca="1">IFERROR(K7/I7,0)</f>
        <v>0.17811893368296089</v>
      </c>
      <c r="O7" s="39">
        <f ca="1">IFERROR(SUM(K7,L7)/I7,0)</f>
        <v>0.2297682144791301</v>
      </c>
      <c r="P7" s="40">
        <f ca="1">IFERROR(SUM(K7,L7,M7)/I7,0)</f>
        <v>0.29669100934515741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3.223487</v>
      </c>
      <c r="I8" s="21">
        <v>4.0630879999999996</v>
      </c>
      <c r="J8" s="21">
        <f t="shared" ref="J8:J18" si="0">SUM(K8,L8,M8)</f>
        <v>1.2985116117901803</v>
      </c>
      <c r="K8" s="21">
        <v>0.78656466179018025</v>
      </c>
      <c r="L8" s="21">
        <v>0.24533005000000002</v>
      </c>
      <c r="M8" s="21">
        <v>0.26661689999999999</v>
      </c>
      <c r="N8" s="22">
        <f t="shared" ref="N8:N19" si="1">IFERROR(K8/I8,0)</f>
        <v>0.19358789713394844</v>
      </c>
      <c r="O8" s="22">
        <f t="shared" ref="O8:O19" si="2">IFERROR(SUM(K8,L8)/I8,0)</f>
        <v>0.25396809318188046</v>
      </c>
      <c r="P8" s="23">
        <f t="shared" ref="P8:P19" si="3">IFERROR(SUM(K8,L8,M8)/I8,0)</f>
        <v>0.3195873709331869</v>
      </c>
      <c r="Q8" s="70">
        <v>18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1.608228</v>
      </c>
      <c r="I9" s="21">
        <v>1.463848</v>
      </c>
      <c r="J9" s="21">
        <f t="shared" si="0"/>
        <v>7.4475301236461108E-2</v>
      </c>
      <c r="K9" s="21">
        <v>4.8765001236461103E-2</v>
      </c>
      <c r="L9" s="21">
        <v>1.986106E-2</v>
      </c>
      <c r="M9" s="21">
        <v>5.8492400000000003E-3</v>
      </c>
      <c r="N9" s="22">
        <f t="shared" si="1"/>
        <v>3.3312885789003439E-2</v>
      </c>
      <c r="O9" s="22">
        <f t="shared" si="2"/>
        <v>4.6880592272190214E-2</v>
      </c>
      <c r="P9" s="23">
        <f t="shared" si="3"/>
        <v>5.0876389650060048E-2</v>
      </c>
      <c r="Q9" s="70">
        <v>6</v>
      </c>
      <c r="R9" s="21">
        <v>0</v>
      </c>
      <c r="S9" s="23">
        <f t="shared" ref="S9:S18" si="4">IFERROR(R9/Q9,0)</f>
        <v>0</v>
      </c>
    </row>
    <row r="10" spans="1:19" ht="51" x14ac:dyDescent="0.25">
      <c r="A10" s="17"/>
      <c r="B10" s="19">
        <v>5004356</v>
      </c>
      <c r="C10" s="19" t="s">
        <v>1834</v>
      </c>
      <c r="D10" s="68">
        <v>3000589</v>
      </c>
      <c r="E10" s="19" t="s">
        <v>1832</v>
      </c>
      <c r="F10" s="69">
        <v>86</v>
      </c>
      <c r="G10" s="19" t="s">
        <v>500</v>
      </c>
      <c r="H10" s="20">
        <v>20.890357000000002</v>
      </c>
      <c r="I10" s="21">
        <v>15.747917999999997</v>
      </c>
      <c r="J10" s="21">
        <f t="shared" si="0"/>
        <v>6.3010366388806442</v>
      </c>
      <c r="K10" s="21">
        <v>3.6423997788806446</v>
      </c>
      <c r="L10" s="21">
        <v>1.2264068699999999</v>
      </c>
      <c r="M10" s="21">
        <v>1.43222999</v>
      </c>
      <c r="N10" s="22">
        <f t="shared" si="1"/>
        <v>0.2312940528951602</v>
      </c>
      <c r="O10" s="22">
        <f t="shared" si="2"/>
        <v>0.30917145040256405</v>
      </c>
      <c r="P10" s="23">
        <f t="shared" si="3"/>
        <v>0.4001187102244656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5004358</v>
      </c>
      <c r="C11" s="19" t="s">
        <v>1835</v>
      </c>
      <c r="D11" s="68">
        <v>3000589</v>
      </c>
      <c r="E11" s="19" t="s">
        <v>1832</v>
      </c>
      <c r="F11" s="69">
        <v>86</v>
      </c>
      <c r="G11" s="19" t="s">
        <v>500</v>
      </c>
      <c r="H11" s="20">
        <v>67.432041999999996</v>
      </c>
      <c r="I11" s="21">
        <v>67.817267000000001</v>
      </c>
      <c r="J11" s="21">
        <f t="shared" si="0"/>
        <v>20.746717283027976</v>
      </c>
      <c r="K11" s="21">
        <v>12.750716293027978</v>
      </c>
      <c r="L11" s="21">
        <v>3.2693610799999995</v>
      </c>
      <c r="M11" s="21">
        <v>4.7266399100000012</v>
      </c>
      <c r="N11" s="22">
        <f t="shared" si="1"/>
        <v>0.18801577912344916</v>
      </c>
      <c r="O11" s="22">
        <f t="shared" si="2"/>
        <v>0.23622416652425668</v>
      </c>
      <c r="P11" s="23">
        <f t="shared" si="3"/>
        <v>0.30592086943031743</v>
      </c>
      <c r="Q11" s="70">
        <v>2435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5004951</v>
      </c>
      <c r="C12" s="19" t="s">
        <v>1836</v>
      </c>
      <c r="D12" s="68">
        <v>3000589</v>
      </c>
      <c r="E12" s="19" t="s">
        <v>1832</v>
      </c>
      <c r="F12" s="69">
        <v>86</v>
      </c>
      <c r="G12" s="19" t="s">
        <v>500</v>
      </c>
      <c r="H12" s="20">
        <v>0</v>
      </c>
      <c r="I12" s="21">
        <v>2.415462999999999</v>
      </c>
      <c r="J12" s="21">
        <f t="shared" si="0"/>
        <v>4.7409999999999996E-3</v>
      </c>
      <c r="K12" s="21">
        <v>0</v>
      </c>
      <c r="L12" s="21">
        <v>0</v>
      </c>
      <c r="M12" s="21">
        <v>4.7409999999999996E-3</v>
      </c>
      <c r="N12" s="22">
        <f t="shared" si="1"/>
        <v>0</v>
      </c>
      <c r="O12" s="22">
        <f t="shared" si="2"/>
        <v>0</v>
      </c>
      <c r="P12" s="23">
        <f t="shared" si="3"/>
        <v>1.9627706986196855E-3</v>
      </c>
      <c r="Q12" s="70">
        <v>5070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5004952</v>
      </c>
      <c r="C13" s="19" t="s">
        <v>1837</v>
      </c>
      <c r="D13" s="68">
        <v>3000589</v>
      </c>
      <c r="E13" s="19" t="s">
        <v>1832</v>
      </c>
      <c r="F13" s="69">
        <v>86</v>
      </c>
      <c r="G13" s="19" t="s">
        <v>500</v>
      </c>
      <c r="H13" s="20">
        <v>0</v>
      </c>
      <c r="I13" s="21">
        <v>1.108228</v>
      </c>
      <c r="J13" s="21">
        <f t="shared" si="0"/>
        <v>0.19993762146404317</v>
      </c>
      <c r="K13" s="21">
        <v>9.3128151464043185E-2</v>
      </c>
      <c r="L13" s="21">
        <v>5.3078589999999995E-2</v>
      </c>
      <c r="M13" s="21">
        <v>5.3730880000000002E-2</v>
      </c>
      <c r="N13" s="22">
        <f t="shared" si="1"/>
        <v>8.403338614801574E-2</v>
      </c>
      <c r="O13" s="22">
        <f t="shared" si="2"/>
        <v>0.13192839511728918</v>
      </c>
      <c r="P13" s="23">
        <f t="shared" si="3"/>
        <v>0.18041199235540265</v>
      </c>
      <c r="Q13" s="70">
        <v>12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5004953</v>
      </c>
      <c r="C14" s="19" t="s">
        <v>1838</v>
      </c>
      <c r="D14" s="68">
        <v>3000589</v>
      </c>
      <c r="E14" s="19" t="s">
        <v>1832</v>
      </c>
      <c r="F14" s="69">
        <v>86</v>
      </c>
      <c r="G14" s="19" t="s">
        <v>500</v>
      </c>
      <c r="H14" s="20">
        <v>0.20009999999999997</v>
      </c>
      <c r="I14" s="21">
        <v>0.28600000000000003</v>
      </c>
      <c r="J14" s="21">
        <f t="shared" si="0"/>
        <v>0.15143016840722606</v>
      </c>
      <c r="K14" s="21">
        <v>8.3671998407226056E-2</v>
      </c>
      <c r="L14" s="21">
        <v>3.8003119999999994E-2</v>
      </c>
      <c r="M14" s="21">
        <v>2.9755049999999998E-2</v>
      </c>
      <c r="N14" s="22">
        <f t="shared" si="1"/>
        <v>0.29255943499030085</v>
      </c>
      <c r="O14" s="22">
        <f t="shared" si="2"/>
        <v>0.42543747694834283</v>
      </c>
      <c r="P14" s="23">
        <f t="shared" si="3"/>
        <v>0.52947611331197919</v>
      </c>
      <c r="Q14" s="70">
        <v>36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5004954</v>
      </c>
      <c r="C15" s="19" t="s">
        <v>1839</v>
      </c>
      <c r="D15" s="68">
        <v>3000589</v>
      </c>
      <c r="E15" s="19" t="s">
        <v>1832</v>
      </c>
      <c r="F15" s="69">
        <v>86</v>
      </c>
      <c r="G15" s="19" t="s">
        <v>500</v>
      </c>
      <c r="H15" s="20">
        <v>0</v>
      </c>
      <c r="I15" s="21">
        <v>9.6664090000000016</v>
      </c>
      <c r="J15" s="21">
        <f t="shared" si="0"/>
        <v>2.9605234973915175</v>
      </c>
      <c r="K15" s="21">
        <v>1.6685985373915173</v>
      </c>
      <c r="L15" s="21">
        <v>0.69676833999999999</v>
      </c>
      <c r="M15" s="21">
        <v>0.59515662000000025</v>
      </c>
      <c r="N15" s="22">
        <f t="shared" si="1"/>
        <v>0.17261824296815054</v>
      </c>
      <c r="O15" s="22">
        <f t="shared" si="2"/>
        <v>0.24469964775869893</v>
      </c>
      <c r="P15" s="23">
        <f t="shared" si="3"/>
        <v>0.30626921511302874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5004955</v>
      </c>
      <c r="C16" s="19" t="s">
        <v>1840</v>
      </c>
      <c r="D16" s="68">
        <v>3000589</v>
      </c>
      <c r="E16" s="19" t="s">
        <v>1832</v>
      </c>
      <c r="F16" s="69">
        <v>86</v>
      </c>
      <c r="G16" s="19" t="s">
        <v>500</v>
      </c>
      <c r="H16" s="20">
        <v>0.50599000000000005</v>
      </c>
      <c r="I16" s="21">
        <v>2.4014359999999999</v>
      </c>
      <c r="J16" s="21">
        <f t="shared" si="0"/>
        <v>4.7409999999999996E-3</v>
      </c>
      <c r="K16" s="21">
        <v>0</v>
      </c>
      <c r="L16" s="21">
        <v>0</v>
      </c>
      <c r="M16" s="21">
        <v>4.7409999999999996E-3</v>
      </c>
      <c r="N16" s="22">
        <f t="shared" si="1"/>
        <v>0</v>
      </c>
      <c r="O16" s="22">
        <f t="shared" si="2"/>
        <v>0</v>
      </c>
      <c r="P16" s="23">
        <f t="shared" si="3"/>
        <v>1.9742354158095404E-3</v>
      </c>
      <c r="Q16" s="70">
        <v>2136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5004956</v>
      </c>
      <c r="C17" s="19" t="s">
        <v>1841</v>
      </c>
      <c r="D17" s="68">
        <v>3000636</v>
      </c>
      <c r="E17" s="19" t="s">
        <v>1833</v>
      </c>
      <c r="F17" s="69">
        <v>86</v>
      </c>
      <c r="G17" s="19" t="s">
        <v>500</v>
      </c>
      <c r="H17" s="20">
        <v>0.55000000000000004</v>
      </c>
      <c r="I17" s="21">
        <v>0.54999999999999993</v>
      </c>
      <c r="J17" s="21">
        <f t="shared" si="0"/>
        <v>3.0499999999999999E-2</v>
      </c>
      <c r="K17" s="21">
        <v>0</v>
      </c>
      <c r="L17" s="21">
        <v>0</v>
      </c>
      <c r="M17" s="21">
        <v>3.0499999999999999E-2</v>
      </c>
      <c r="N17" s="22">
        <f t="shared" si="1"/>
        <v>0</v>
      </c>
      <c r="O17" s="22">
        <f t="shared" si="2"/>
        <v>0</v>
      </c>
      <c r="P17" s="23">
        <f t="shared" si="3"/>
        <v>5.5454545454545458E-2</v>
      </c>
      <c r="Q17" s="70">
        <v>144</v>
      </c>
      <c r="R17" s="21">
        <v>0</v>
      </c>
      <c r="S17" s="23">
        <f t="shared" si="4"/>
        <v>0</v>
      </c>
    </row>
    <row r="18" spans="1:19" ht="38.25" x14ac:dyDescent="0.25">
      <c r="A18" s="17"/>
      <c r="B18" s="19">
        <v>5004957</v>
      </c>
      <c r="C18" s="19" t="s">
        <v>1842</v>
      </c>
      <c r="D18" s="68">
        <v>3000636</v>
      </c>
      <c r="E18" s="19" t="s">
        <v>1833</v>
      </c>
      <c r="F18" s="69">
        <v>86</v>
      </c>
      <c r="G18" s="19" t="s">
        <v>500</v>
      </c>
      <c r="H18" s="20">
        <v>3.05124</v>
      </c>
      <c r="I18" s="21">
        <v>2.2572299999999994</v>
      </c>
      <c r="J18" s="21">
        <f t="shared" si="0"/>
        <v>0.20381926591091604</v>
      </c>
      <c r="K18" s="21">
        <v>0.12325976591091603</v>
      </c>
      <c r="L18" s="21">
        <v>1.7789590000000001E-2</v>
      </c>
      <c r="M18" s="21">
        <v>6.2769909999999998E-2</v>
      </c>
      <c r="N18" s="22">
        <f t="shared" si="1"/>
        <v>5.4606648817761623E-2</v>
      </c>
      <c r="O18" s="22">
        <f t="shared" si="2"/>
        <v>6.2487808469192802E-2</v>
      </c>
      <c r="P18" s="23">
        <f t="shared" si="3"/>
        <v>9.0296188651983217E-2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293</v>
      </c>
      <c r="B19" s="43"/>
      <c r="C19" s="43"/>
      <c r="D19" s="65"/>
      <c r="E19" s="43"/>
      <c r="F19" s="66"/>
      <c r="G19" s="43"/>
      <c r="H19" s="44">
        <f ca="1">OFFSET(H19,-MATCH("PROYECTOS",$A$8:$A$28,0)-1,0)-(OFFSET(H19,-MATCH("PROYECTOS",$A$8:$A$28,0),0))</f>
        <v>0</v>
      </c>
      <c r="I19" s="44">
        <f t="shared" ref="I19:J19" ca="1" si="5">OFFSET(I19,-MATCH("PROYECTOS",$A$8:$A$28,0)-1,0)-(OFFSET(I19,-MATCH("PROYECTOS",$A$8:$A$28,0),0))</f>
        <v>0</v>
      </c>
      <c r="J19" s="44">
        <f t="shared" ca="1" si="5"/>
        <v>0</v>
      </c>
      <c r="K19" s="45">
        <f ca="1">OFFSET(K19,-MATCH("PROYECTOS",$A$8:$A$28,0)-1,0)-(OFFSET(K19,-MATCH("PROYECTOS",$A$8:$A$28,0),0))</f>
        <v>0</v>
      </c>
      <c r="L19" s="45">
        <f t="shared" ref="L19:M19" ca="1" si="6">OFFSET(L19,-MATCH("PROYECTOS",$A$8:$A$28,0)-1,0)-(OFFSET(L19,-MATCH("PROYECTOS",$A$8:$A$28,0),0))</f>
        <v>0</v>
      </c>
      <c r="M19" s="45">
        <f t="shared" ca="1" si="6"/>
        <v>0</v>
      </c>
      <c r="N19" s="46">
        <f t="shared" ca="1" si="1"/>
        <v>0</v>
      </c>
      <c r="O19" s="46">
        <f t="shared" ca="1" si="2"/>
        <v>0</v>
      </c>
      <c r="P19" s="47">
        <f t="shared" ca="1" si="3"/>
        <v>0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118</v>
      </c>
      <c r="B1" s="50" t="s">
        <v>78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1845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113.066823</v>
      </c>
      <c r="E6" s="14">
        <v>119.86727800000003</v>
      </c>
      <c r="F6" s="14">
        <v>9.1653006653984974</v>
      </c>
      <c r="G6" s="14">
        <v>4.1050314653984969</v>
      </c>
      <c r="H6" s="14">
        <v>3.2834272799999993</v>
      </c>
      <c r="I6" s="14">
        <v>1.7768419200000003</v>
      </c>
      <c r="J6" s="15">
        <v>3.4246472714584343E-2</v>
      </c>
      <c r="K6" s="15">
        <v>6.1638662933502959E-2</v>
      </c>
      <c r="L6" s="16">
        <v>7.6462073873058964E-2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112.66281200000003</v>
      </c>
      <c r="E7" s="38">
        <f ca="1">SUM(E8:OFFSET(E6,MATCH("GOBIERNOS REGIONALES",$A$8:$A$50,0),0))</f>
        <v>116.54103499999998</v>
      </c>
      <c r="F7" s="38">
        <f ca="1">SUM(F8:OFFSET(F6,MATCH("GOBIERNOS REGIONALES",$A$8:$A$50,0),0))</f>
        <v>8.8091581042222948</v>
      </c>
      <c r="G7" s="38">
        <f ca="1">SUM(G8:OFFSET(G6,MATCH("GOBIERNOS REGIONALES",$A$8:$A$50,0),0))</f>
        <v>3.9690893242222955</v>
      </c>
      <c r="H7" s="38">
        <f ca="1">SUM(H8:OFFSET(H6,MATCH("GOBIERNOS REGIONALES",$A$8:$A$50,0),0))</f>
        <v>3.2790072799999996</v>
      </c>
      <c r="I7" s="38">
        <f ca="1">SUM(I8:OFFSET(I6,MATCH("GOBIERNOS REGIONALES",$A$8:$A$50,0),0))</f>
        <v>1.5610615000000001</v>
      </c>
      <c r="J7" s="39">
        <f ca="1">IFERROR(G7/E7,0)</f>
        <v>3.4057440147346352E-2</v>
      </c>
      <c r="K7" s="39">
        <f ca="1">IFERROR(SUM(G7,H7)/E7,0)</f>
        <v>6.2193514964255264E-2</v>
      </c>
      <c r="L7" s="40">
        <f ca="1">IFERROR(SUM(G7,H7,I7)/E7,0)</f>
        <v>7.5588466364849907E-2</v>
      </c>
      <c r="M7" s="4"/>
    </row>
    <row r="8" spans="1:13" ht="25.5" x14ac:dyDescent="0.25">
      <c r="A8" s="17"/>
      <c r="B8" s="18">
        <v>40</v>
      </c>
      <c r="C8" s="19" t="s">
        <v>127</v>
      </c>
      <c r="D8" s="20">
        <v>112.66281200000003</v>
      </c>
      <c r="E8" s="21">
        <v>116.54103499999998</v>
      </c>
      <c r="F8" s="21">
        <f t="shared" ref="F8:F10" si="0">SUM(G8,H8,I8)</f>
        <v>8.8091581042222948</v>
      </c>
      <c r="G8" s="21">
        <v>3.9690893242222955</v>
      </c>
      <c r="H8" s="21">
        <v>3.2790072799999996</v>
      </c>
      <c r="I8" s="21">
        <v>1.5610615000000001</v>
      </c>
      <c r="J8" s="22">
        <f t="shared" ref="J8:J10" si="1">IFERROR(G8/E8,0)</f>
        <v>3.4057440147346352E-2</v>
      </c>
      <c r="K8" s="22">
        <f t="shared" ref="K8:K10" si="2">IFERROR(SUM(G8,H8)/E8,0)</f>
        <v>6.2193514964255264E-2</v>
      </c>
      <c r="L8" s="23">
        <f t="shared" ref="L8:L10" si="3">IFERROR(SUM(G8,H8,I8)/E8,0)</f>
        <v>7.5588466364849907E-2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232</v>
      </c>
      <c r="B10" s="58"/>
      <c r="C10" s="43"/>
      <c r="D10" s="44">
        <v>0.40401100000000001</v>
      </c>
      <c r="E10" s="45">
        <v>3.3262430000000003</v>
      </c>
      <c r="F10" s="45">
        <f t="shared" si="0"/>
        <v>0.35614256117620147</v>
      </c>
      <c r="G10" s="45">
        <v>0.1359421411762014</v>
      </c>
      <c r="H10" s="45">
        <v>4.4200000000000003E-3</v>
      </c>
      <c r="I10" s="45">
        <v>0.21578042000000003</v>
      </c>
      <c r="J10" s="46">
        <f t="shared" si="1"/>
        <v>4.0869576028029639E-2</v>
      </c>
      <c r="K10" s="46">
        <f t="shared" si="2"/>
        <v>4.2198402574977652E-2</v>
      </c>
      <c r="L10" s="47">
        <f t="shared" si="3"/>
        <v>0.10707051805180844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118</v>
      </c>
      <c r="B1" s="51" t="s">
        <v>78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1846</v>
      </c>
      <c r="N2" s="72" t="s">
        <v>1859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113.066823</v>
      </c>
      <c r="E6" s="14">
        <f ca="1">SUM(E7:OFFSET(E7,50,0))</f>
        <v>119.86727800000003</v>
      </c>
      <c r="F6" s="14">
        <f ca="1">SUM(F7:OFFSET(F7,50,0))</f>
        <v>9.1653006653984974</v>
      </c>
      <c r="G6" s="14">
        <f ca="1">SUM(G7:OFFSET(G7,50,0))</f>
        <v>4.1050314653984969</v>
      </c>
      <c r="H6" s="14">
        <f ca="1">SUM(H7:OFFSET(H7,50,0))</f>
        <v>3.2834272799999993</v>
      </c>
      <c r="I6" s="14">
        <f ca="1">SUM(I7:OFFSET(I7,50,0))</f>
        <v>1.7768419200000003</v>
      </c>
      <c r="J6" s="15">
        <f ca="1">IFERROR(G6/E6,0)</f>
        <v>3.4246472714584343E-2</v>
      </c>
      <c r="K6" s="15">
        <f ca="1">IFERROR(SUM(G6,H6)/E6,0)</f>
        <v>6.1638662933502959E-2</v>
      </c>
      <c r="L6" s="16">
        <f ca="1">IFERROR(SUM(G6,H6,I6)/E6,0)</f>
        <v>7.6462073873058964E-2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5.3876990000000005</v>
      </c>
      <c r="E7" s="21">
        <v>5.1188029999999989</v>
      </c>
      <c r="F7" s="21">
        <f t="shared" ref="F7:F26" si="0">SUM(G7,H7,I7)</f>
        <v>0.12463635060404793</v>
      </c>
      <c r="G7" s="21">
        <v>2.8903020604047924E-2</v>
      </c>
      <c r="H7" s="21">
        <v>9.3233330000000003E-2</v>
      </c>
      <c r="I7" s="21">
        <v>2.5000000000000001E-3</v>
      </c>
      <c r="J7" s="22">
        <f t="shared" ref="J7:J26" si="1">IFERROR(G7/E7,0)</f>
        <v>5.6464412879432806E-3</v>
      </c>
      <c r="K7" s="22">
        <f t="shared" ref="K7:K26" si="2">IFERROR(SUM(G7,H7)/E7,0)</f>
        <v>2.3860334262531289E-2</v>
      </c>
      <c r="L7" s="23">
        <f t="shared" ref="L7:L26" si="3">IFERROR(SUM(G7,H7,I7)/E7,0)</f>
        <v>2.4348729694041352E-2</v>
      </c>
      <c r="M7" s="4"/>
      <c r="N7" t="s">
        <v>263</v>
      </c>
      <c r="O7" s="5">
        <v>4.2993341023629661</v>
      </c>
      <c r="P7" s="71">
        <v>0.35215645297339937</v>
      </c>
    </row>
    <row r="8" spans="1:16" x14ac:dyDescent="0.25">
      <c r="A8" s="17"/>
      <c r="B8" s="55">
        <v>2</v>
      </c>
      <c r="C8" s="19" t="s">
        <v>250</v>
      </c>
      <c r="D8" s="20">
        <v>5.4253990000000005</v>
      </c>
      <c r="E8" s="21">
        <v>5.677308</v>
      </c>
      <c r="F8" s="21">
        <f t="shared" si="0"/>
        <v>0.14254987824001908</v>
      </c>
      <c r="G8" s="21">
        <v>6.3540878240019083E-2</v>
      </c>
      <c r="H8" s="21">
        <v>4.3E-3</v>
      </c>
      <c r="I8" s="21">
        <v>7.4708999999999998E-2</v>
      </c>
      <c r="J8" s="22">
        <f t="shared" si="1"/>
        <v>1.1192078752820718E-2</v>
      </c>
      <c r="K8" s="22">
        <f t="shared" si="2"/>
        <v>1.1949479971849173E-2</v>
      </c>
      <c r="L8" s="23">
        <f t="shared" si="3"/>
        <v>2.5108709663104252E-2</v>
      </c>
      <c r="M8" s="4"/>
      <c r="N8" t="s">
        <v>259</v>
      </c>
      <c r="O8" s="5">
        <v>3.7914680951087472E-2</v>
      </c>
      <c r="P8" s="71">
        <v>0.12607674386100173</v>
      </c>
    </row>
    <row r="9" spans="1:16" x14ac:dyDescent="0.25">
      <c r="A9" s="17"/>
      <c r="B9" s="55">
        <v>3</v>
      </c>
      <c r="C9" s="19" t="s">
        <v>251</v>
      </c>
      <c r="D9" s="20">
        <v>3.0777000000000001</v>
      </c>
      <c r="E9" s="21">
        <v>1.8041100000000001</v>
      </c>
      <c r="F9" s="21">
        <f t="shared" si="0"/>
        <v>0.1406118207344097</v>
      </c>
      <c r="G9" s="21">
        <v>8.596515073440969E-2</v>
      </c>
      <c r="H9" s="21">
        <v>4.9646669999999997E-2</v>
      </c>
      <c r="I9" s="21">
        <v>5.0000000000000001E-3</v>
      </c>
      <c r="J9" s="22">
        <f t="shared" si="1"/>
        <v>4.7649617115591444E-2</v>
      </c>
      <c r="K9" s="22">
        <f t="shared" si="2"/>
        <v>7.5168266200181633E-2</v>
      </c>
      <c r="L9" s="23">
        <f t="shared" si="3"/>
        <v>7.7939715834627429E-2</v>
      </c>
      <c r="M9" s="4"/>
      <c r="N9" t="s">
        <v>253</v>
      </c>
      <c r="O9" s="5">
        <v>0.87500821422257591</v>
      </c>
      <c r="P9" s="71">
        <v>0.11110662354617726</v>
      </c>
    </row>
    <row r="10" spans="1:16" x14ac:dyDescent="0.25">
      <c r="A10" s="17"/>
      <c r="B10" s="55">
        <v>4</v>
      </c>
      <c r="C10" s="19" t="s">
        <v>252</v>
      </c>
      <c r="D10" s="20">
        <v>3.0777000000000001</v>
      </c>
      <c r="E10" s="21">
        <v>1.562708</v>
      </c>
      <c r="F10" s="21">
        <f t="shared" si="0"/>
        <v>5.1033079996328501E-2</v>
      </c>
      <c r="G10" s="21">
        <v>3.2697599963285029E-3</v>
      </c>
      <c r="H10" s="21">
        <v>4.6673319999999997E-2</v>
      </c>
      <c r="I10" s="21">
        <v>1.09E-3</v>
      </c>
      <c r="J10" s="22">
        <f t="shared" si="1"/>
        <v>2.0923678616405002E-3</v>
      </c>
      <c r="K10" s="22">
        <f t="shared" si="2"/>
        <v>3.1959316773401365E-2</v>
      </c>
      <c r="L10" s="23">
        <f t="shared" si="3"/>
        <v>3.2656823921249842E-2</v>
      </c>
      <c r="M10" s="4"/>
      <c r="N10" t="s">
        <v>251</v>
      </c>
      <c r="O10" s="5">
        <v>0.1406118207344097</v>
      </c>
      <c r="P10" s="71">
        <v>7.7939715834627429E-2</v>
      </c>
    </row>
    <row r="11" spans="1:16" x14ac:dyDescent="0.25">
      <c r="A11" s="17"/>
      <c r="B11" s="55">
        <v>5</v>
      </c>
      <c r="C11" s="19" t="s">
        <v>253</v>
      </c>
      <c r="D11" s="20">
        <v>9.110948999999998</v>
      </c>
      <c r="E11" s="21">
        <v>7.8753919999999988</v>
      </c>
      <c r="F11" s="21">
        <f t="shared" si="0"/>
        <v>0.87500821422257591</v>
      </c>
      <c r="G11" s="21">
        <v>0.48387157422257587</v>
      </c>
      <c r="H11" s="21">
        <v>0.29070366999999997</v>
      </c>
      <c r="I11" s="21">
        <v>0.10043297000000001</v>
      </c>
      <c r="J11" s="22">
        <f t="shared" si="1"/>
        <v>6.1440951031082131E-2</v>
      </c>
      <c r="K11" s="22">
        <f t="shared" si="2"/>
        <v>9.8353865334268556E-2</v>
      </c>
      <c r="L11" s="23">
        <f t="shared" si="3"/>
        <v>0.11110662354617726</v>
      </c>
      <c r="M11" s="4"/>
      <c r="N11" t="s">
        <v>269</v>
      </c>
      <c r="O11" s="5">
        <v>0.90232813837845927</v>
      </c>
      <c r="P11" s="71">
        <v>6.4919850147128783E-2</v>
      </c>
    </row>
    <row r="12" spans="1:16" x14ac:dyDescent="0.25">
      <c r="A12" s="17"/>
      <c r="B12" s="55">
        <v>6</v>
      </c>
      <c r="C12" s="19" t="s">
        <v>254</v>
      </c>
      <c r="D12" s="20">
        <v>6.907699</v>
      </c>
      <c r="E12" s="21">
        <v>6.236345</v>
      </c>
      <c r="F12" s="21">
        <f t="shared" si="0"/>
        <v>0.25795375912519602</v>
      </c>
      <c r="G12" s="21">
        <v>2.630389912519604E-2</v>
      </c>
      <c r="H12" s="21">
        <v>0.11313853</v>
      </c>
      <c r="I12" s="21">
        <v>0.11851133</v>
      </c>
      <c r="J12" s="22">
        <f t="shared" si="1"/>
        <v>4.2178389946669146E-3</v>
      </c>
      <c r="K12" s="22">
        <f t="shared" si="2"/>
        <v>2.2359640001506659E-2</v>
      </c>
      <c r="L12" s="23">
        <f t="shared" si="3"/>
        <v>4.1362971279683212E-2</v>
      </c>
      <c r="M12" s="4"/>
      <c r="N12" t="s">
        <v>262</v>
      </c>
      <c r="O12" s="5">
        <v>8.9811049912710189E-2</v>
      </c>
      <c r="P12" s="71">
        <v>4.9760591198728207E-2</v>
      </c>
    </row>
    <row r="13" spans="1:16" x14ac:dyDescent="0.25">
      <c r="A13" s="17"/>
      <c r="B13" s="55">
        <v>8</v>
      </c>
      <c r="C13" s="19" t="s">
        <v>256</v>
      </c>
      <c r="D13" s="20">
        <v>5.3876990000000005</v>
      </c>
      <c r="E13" s="21">
        <v>5.8286749999999996</v>
      </c>
      <c r="F13" s="21">
        <f t="shared" si="0"/>
        <v>0.24022196053057543</v>
      </c>
      <c r="G13" s="21">
        <v>7.9736540530575439E-2</v>
      </c>
      <c r="H13" s="21">
        <v>0</v>
      </c>
      <c r="I13" s="21">
        <v>0.16048541999999999</v>
      </c>
      <c r="J13" s="22">
        <f t="shared" si="1"/>
        <v>1.3680045727472443E-2</v>
      </c>
      <c r="K13" s="22">
        <f t="shared" si="2"/>
        <v>1.3680045727472443E-2</v>
      </c>
      <c r="L13" s="23">
        <f t="shared" si="3"/>
        <v>4.1213819698400656E-2</v>
      </c>
      <c r="M13" s="4"/>
      <c r="N13" t="s">
        <v>258</v>
      </c>
      <c r="O13" s="5">
        <v>0.31291191060775891</v>
      </c>
      <c r="P13" s="71">
        <v>4.7748623004065877E-2</v>
      </c>
    </row>
    <row r="14" spans="1:16" x14ac:dyDescent="0.25">
      <c r="A14" s="17"/>
      <c r="B14" s="55">
        <v>9</v>
      </c>
      <c r="C14" s="19" t="s">
        <v>257</v>
      </c>
      <c r="D14" s="20">
        <v>6.9513990000000012</v>
      </c>
      <c r="E14" s="21">
        <v>5.3141720000000001</v>
      </c>
      <c r="F14" s="21">
        <f t="shared" si="0"/>
        <v>0.20455811957309589</v>
      </c>
      <c r="G14" s="21">
        <v>4.8011449573095888E-2</v>
      </c>
      <c r="H14" s="21">
        <v>0.15404667</v>
      </c>
      <c r="I14" s="21">
        <v>2.5000000000000001E-3</v>
      </c>
      <c r="J14" s="22">
        <f t="shared" si="1"/>
        <v>9.0346058752136527E-3</v>
      </c>
      <c r="K14" s="22">
        <f t="shared" si="2"/>
        <v>3.8022502766770792E-2</v>
      </c>
      <c r="L14" s="23">
        <f t="shared" si="3"/>
        <v>3.8492942940705696E-2</v>
      </c>
      <c r="M14" s="4"/>
      <c r="N14" t="s">
        <v>273</v>
      </c>
      <c r="O14" s="5">
        <v>7.6307260443300162E-2</v>
      </c>
      <c r="P14" s="71">
        <v>4.2616350523997301E-2</v>
      </c>
    </row>
    <row r="15" spans="1:16" x14ac:dyDescent="0.25">
      <c r="A15" s="17"/>
      <c r="B15" s="55">
        <v>10</v>
      </c>
      <c r="C15" s="19" t="s">
        <v>258</v>
      </c>
      <c r="D15" s="20">
        <v>6.9076990000000009</v>
      </c>
      <c r="E15" s="21">
        <v>6.5533179999999982</v>
      </c>
      <c r="F15" s="21">
        <f t="shared" si="0"/>
        <v>0.31291191060775891</v>
      </c>
      <c r="G15" s="21">
        <v>3.2711910607758909E-2</v>
      </c>
      <c r="H15" s="21">
        <v>0.19520000000000001</v>
      </c>
      <c r="I15" s="21">
        <v>8.5000000000000006E-2</v>
      </c>
      <c r="J15" s="22">
        <f t="shared" si="1"/>
        <v>4.991656227846553E-3</v>
      </c>
      <c r="K15" s="22">
        <f t="shared" si="2"/>
        <v>3.4778094181872297E-2</v>
      </c>
      <c r="L15" s="23">
        <f t="shared" si="3"/>
        <v>4.7748623004065877E-2</v>
      </c>
      <c r="M15" s="4"/>
      <c r="N15" t="s">
        <v>254</v>
      </c>
      <c r="O15" s="5">
        <v>0.25795375912519602</v>
      </c>
      <c r="P15" s="71">
        <v>4.1362971279683212E-2</v>
      </c>
    </row>
    <row r="16" spans="1:16" x14ac:dyDescent="0.25">
      <c r="A16" s="17"/>
      <c r="B16" s="55">
        <v>11</v>
      </c>
      <c r="C16" s="19" t="s">
        <v>259</v>
      </c>
      <c r="D16" s="20">
        <v>3.7699999999999997E-2</v>
      </c>
      <c r="E16" s="21">
        <v>0.30072700000000002</v>
      </c>
      <c r="F16" s="21">
        <f t="shared" si="0"/>
        <v>3.7914680951087472E-2</v>
      </c>
      <c r="G16" s="21">
        <v>3.0977400951087475E-2</v>
      </c>
      <c r="H16" s="21">
        <v>5.0000000000000001E-3</v>
      </c>
      <c r="I16" s="21">
        <v>1.93728E-3</v>
      </c>
      <c r="J16" s="22">
        <f t="shared" si="1"/>
        <v>0.10300837953056251</v>
      </c>
      <c r="K16" s="22">
        <f t="shared" si="2"/>
        <v>0.11963475494746886</v>
      </c>
      <c r="L16" s="23">
        <f t="shared" si="3"/>
        <v>0.12607674386100173</v>
      </c>
      <c r="M16" s="4"/>
      <c r="N16" t="s">
        <v>256</v>
      </c>
      <c r="O16" s="5">
        <v>0.24022196053057543</v>
      </c>
      <c r="P16" s="71">
        <v>4.1213819698400656E-2</v>
      </c>
    </row>
    <row r="17" spans="1:16" x14ac:dyDescent="0.25">
      <c r="A17" s="17"/>
      <c r="B17" s="55">
        <v>12</v>
      </c>
      <c r="C17" s="19" t="s">
        <v>260</v>
      </c>
      <c r="D17" s="20">
        <v>7.3176990000000002</v>
      </c>
      <c r="E17" s="21">
        <v>11.264795999999995</v>
      </c>
      <c r="F17" s="21">
        <f t="shared" si="0"/>
        <v>0.3478645195804706</v>
      </c>
      <c r="G17" s="21">
        <v>2.9664509580470622E-2</v>
      </c>
      <c r="H17" s="21">
        <v>0.20955334</v>
      </c>
      <c r="I17" s="21">
        <v>0.10864667</v>
      </c>
      <c r="J17" s="22">
        <f t="shared" si="1"/>
        <v>2.6333818722035123E-3</v>
      </c>
      <c r="K17" s="22">
        <f t="shared" si="2"/>
        <v>2.1235879422980296E-2</v>
      </c>
      <c r="L17" s="23">
        <f t="shared" si="3"/>
        <v>3.0880676363821479E-2</v>
      </c>
      <c r="M17" s="4"/>
      <c r="N17" t="s">
        <v>267</v>
      </c>
      <c r="O17" s="5">
        <v>7.3085059984665357E-2</v>
      </c>
      <c r="P17" s="71">
        <v>3.9504818564825392E-2</v>
      </c>
    </row>
    <row r="18" spans="1:16" x14ac:dyDescent="0.25">
      <c r="A18" s="17"/>
      <c r="B18" s="55">
        <v>13</v>
      </c>
      <c r="C18" s="19" t="s">
        <v>261</v>
      </c>
      <c r="D18" s="20">
        <v>5.3876990000000005</v>
      </c>
      <c r="E18" s="21">
        <v>4.7255109999999974</v>
      </c>
      <c r="F18" s="21">
        <f t="shared" si="0"/>
        <v>0.17346974980552643</v>
      </c>
      <c r="G18" s="21">
        <v>1.0561849805526435E-2</v>
      </c>
      <c r="H18" s="21">
        <v>0.10348727999999999</v>
      </c>
      <c r="I18" s="21">
        <v>5.9420619999999993E-2</v>
      </c>
      <c r="J18" s="22">
        <f t="shared" si="1"/>
        <v>2.2350704094279837E-3</v>
      </c>
      <c r="K18" s="22">
        <f t="shared" si="2"/>
        <v>2.4134771838543279E-2</v>
      </c>
      <c r="L18" s="23">
        <f t="shared" si="3"/>
        <v>3.6709204529526335E-2</v>
      </c>
      <c r="M18" s="4"/>
      <c r="N18" t="s">
        <v>257</v>
      </c>
      <c r="O18" s="5">
        <v>0.20455811957309589</v>
      </c>
      <c r="P18" s="71">
        <v>3.8492942940705696E-2</v>
      </c>
    </row>
    <row r="19" spans="1:16" x14ac:dyDescent="0.25">
      <c r="A19" s="17"/>
      <c r="B19" s="55">
        <v>14</v>
      </c>
      <c r="C19" s="19" t="s">
        <v>262</v>
      </c>
      <c r="D19" s="20">
        <v>3.0777000000000001</v>
      </c>
      <c r="E19" s="21">
        <v>1.8048630000000001</v>
      </c>
      <c r="F19" s="21">
        <f t="shared" si="0"/>
        <v>8.9811049912710189E-2</v>
      </c>
      <c r="G19" s="21">
        <v>3.072177991271019E-2</v>
      </c>
      <c r="H19" s="21">
        <v>5.0000000000000001E-3</v>
      </c>
      <c r="I19" s="21">
        <v>5.4089269999999995E-2</v>
      </c>
      <c r="J19" s="22">
        <f t="shared" si="1"/>
        <v>1.7021668632306267E-2</v>
      </c>
      <c r="K19" s="22">
        <f t="shared" si="2"/>
        <v>1.9791962000833406E-2</v>
      </c>
      <c r="L19" s="23">
        <f t="shared" si="3"/>
        <v>4.9760591198728207E-2</v>
      </c>
      <c r="M19" s="4"/>
      <c r="N19" t="s">
        <v>264</v>
      </c>
      <c r="O19" s="5">
        <v>0.24096771970986991</v>
      </c>
      <c r="P19" s="71">
        <v>3.7868149281763401E-2</v>
      </c>
    </row>
    <row r="20" spans="1:16" x14ac:dyDescent="0.25">
      <c r="A20" s="17"/>
      <c r="B20" s="55">
        <v>15</v>
      </c>
      <c r="C20" s="19" t="s">
        <v>263</v>
      </c>
      <c r="D20" s="20">
        <v>11.269025999999997</v>
      </c>
      <c r="E20" s="21">
        <v>12.208590999999998</v>
      </c>
      <c r="F20" s="21">
        <f t="shared" si="0"/>
        <v>4.2993341023629661</v>
      </c>
      <c r="G20" s="21">
        <v>2.8534517623629654</v>
      </c>
      <c r="H20" s="21">
        <v>0.76774373000000007</v>
      </c>
      <c r="I20" s="21">
        <v>0.67813860999999998</v>
      </c>
      <c r="J20" s="22">
        <f t="shared" si="1"/>
        <v>0.23372490423857803</v>
      </c>
      <c r="K20" s="22">
        <f t="shared" si="2"/>
        <v>0.29661043541903942</v>
      </c>
      <c r="L20" s="23">
        <f t="shared" si="3"/>
        <v>0.35215645297339937</v>
      </c>
      <c r="M20" s="4"/>
      <c r="N20" t="s">
        <v>261</v>
      </c>
      <c r="O20" s="5">
        <v>0.17346974980552643</v>
      </c>
      <c r="P20" s="71">
        <v>3.6709204529526335E-2</v>
      </c>
    </row>
    <row r="21" spans="1:16" x14ac:dyDescent="0.25">
      <c r="A21" s="17"/>
      <c r="B21" s="55">
        <v>16</v>
      </c>
      <c r="C21" s="19" t="s">
        <v>264</v>
      </c>
      <c r="D21" s="20">
        <v>4.6177000000000001</v>
      </c>
      <c r="E21" s="21">
        <v>6.3633350000000002</v>
      </c>
      <c r="F21" s="21">
        <f t="shared" si="0"/>
        <v>0.24096771970986991</v>
      </c>
      <c r="G21" s="21">
        <v>1.0465199709869921E-2</v>
      </c>
      <c r="H21" s="21">
        <v>0.15798401000000001</v>
      </c>
      <c r="I21" s="21">
        <v>7.2518509999999994E-2</v>
      </c>
      <c r="J21" s="22">
        <f t="shared" si="1"/>
        <v>1.6446092669755593E-3</v>
      </c>
      <c r="K21" s="22">
        <f t="shared" si="2"/>
        <v>2.6471843728150399E-2</v>
      </c>
      <c r="L21" s="23">
        <f t="shared" si="3"/>
        <v>3.7868149281763401E-2</v>
      </c>
      <c r="M21" s="4"/>
      <c r="N21" t="s">
        <v>268</v>
      </c>
      <c r="O21" s="5">
        <v>0.3486831899409425</v>
      </c>
      <c r="P21" s="71">
        <v>3.407782922079125E-2</v>
      </c>
    </row>
    <row r="22" spans="1:16" x14ac:dyDescent="0.25">
      <c r="A22" s="17"/>
      <c r="B22" s="55">
        <v>19</v>
      </c>
      <c r="C22" s="19" t="s">
        <v>267</v>
      </c>
      <c r="D22" s="20">
        <v>3.0777000000000001</v>
      </c>
      <c r="E22" s="21">
        <v>1.8500289999999999</v>
      </c>
      <c r="F22" s="21">
        <f t="shared" si="0"/>
        <v>7.3085059984665357E-2</v>
      </c>
      <c r="G22" s="21">
        <v>2.3969059984665364E-2</v>
      </c>
      <c r="H22" s="21">
        <v>4.9116E-2</v>
      </c>
      <c r="I22" s="21">
        <v>0</v>
      </c>
      <c r="J22" s="22">
        <f t="shared" si="1"/>
        <v>1.2956045545591644E-2</v>
      </c>
      <c r="K22" s="22">
        <f t="shared" si="2"/>
        <v>3.9504818564825392E-2</v>
      </c>
      <c r="L22" s="23">
        <f t="shared" si="3"/>
        <v>3.9504818564825392E-2</v>
      </c>
      <c r="M22" s="4"/>
      <c r="N22" t="s">
        <v>252</v>
      </c>
      <c r="O22" s="5">
        <v>5.1033079996328501E-2</v>
      </c>
      <c r="P22" s="71">
        <v>3.2656823921249842E-2</v>
      </c>
    </row>
    <row r="23" spans="1:16" x14ac:dyDescent="0.25">
      <c r="A23" s="17"/>
      <c r="B23" s="55">
        <v>20</v>
      </c>
      <c r="C23" s="19" t="s">
        <v>268</v>
      </c>
      <c r="D23" s="20">
        <v>5.3876990000000005</v>
      </c>
      <c r="E23" s="21">
        <v>10.231965999999998</v>
      </c>
      <c r="F23" s="21">
        <f t="shared" si="0"/>
        <v>0.3486831899409425</v>
      </c>
      <c r="G23" s="21">
        <v>2.5536519940942526E-2</v>
      </c>
      <c r="H23" s="21">
        <v>0.32314666999999997</v>
      </c>
      <c r="I23" s="21">
        <v>0</v>
      </c>
      <c r="J23" s="22">
        <f t="shared" si="1"/>
        <v>2.4957588738022127E-3</v>
      </c>
      <c r="K23" s="22">
        <f t="shared" si="2"/>
        <v>3.407782922079125E-2</v>
      </c>
      <c r="L23" s="23">
        <f t="shared" si="3"/>
        <v>3.407782922079125E-2</v>
      </c>
      <c r="M23" s="4"/>
      <c r="N23" t="s">
        <v>260</v>
      </c>
      <c r="O23" s="5">
        <v>0.3478645195804706</v>
      </c>
      <c r="P23" s="71">
        <v>3.0880676363821479E-2</v>
      </c>
    </row>
    <row r="24" spans="1:16" x14ac:dyDescent="0.25">
      <c r="A24" s="17"/>
      <c r="B24" s="55">
        <v>21</v>
      </c>
      <c r="C24" s="19" t="s">
        <v>269</v>
      </c>
      <c r="D24" s="20">
        <v>12.192446</v>
      </c>
      <c r="E24" s="21">
        <v>13.899110000000002</v>
      </c>
      <c r="F24" s="21">
        <f t="shared" si="0"/>
        <v>0.90232813837845927</v>
      </c>
      <c r="G24" s="21">
        <v>0.18309183837845922</v>
      </c>
      <c r="H24" s="21">
        <v>0.46737405999999998</v>
      </c>
      <c r="I24" s="21">
        <v>0.25186224000000001</v>
      </c>
      <c r="J24" s="22">
        <f t="shared" si="1"/>
        <v>1.317291814932461E-2</v>
      </c>
      <c r="K24" s="22">
        <f t="shared" si="2"/>
        <v>4.6799104286422595E-2</v>
      </c>
      <c r="L24" s="23">
        <f t="shared" si="3"/>
        <v>6.4919850147128783E-2</v>
      </c>
      <c r="M24" s="4"/>
      <c r="N24" t="s">
        <v>250</v>
      </c>
      <c r="O24" s="5">
        <v>0.14254987824001908</v>
      </c>
      <c r="P24" s="71">
        <v>2.5108709663104252E-2</v>
      </c>
    </row>
    <row r="25" spans="1:16" x14ac:dyDescent="0.25">
      <c r="A25" s="17"/>
      <c r="B25" s="55">
        <v>22</v>
      </c>
      <c r="C25" s="19" t="s">
        <v>270</v>
      </c>
      <c r="D25" s="20">
        <v>5.3898109999999999</v>
      </c>
      <c r="E25" s="21">
        <v>9.4569559999999999</v>
      </c>
      <c r="F25" s="21">
        <f t="shared" si="0"/>
        <v>0.22605010069449233</v>
      </c>
      <c r="G25" s="21">
        <v>2.608344069449231E-2</v>
      </c>
      <c r="H25" s="21">
        <v>0.19996666000000002</v>
      </c>
      <c r="I25" s="21">
        <v>0</v>
      </c>
      <c r="J25" s="22">
        <f t="shared" si="1"/>
        <v>2.7581222429809665E-3</v>
      </c>
      <c r="K25" s="22">
        <f t="shared" si="2"/>
        <v>2.3903050907130404E-2</v>
      </c>
      <c r="L25" s="23">
        <f t="shared" si="3"/>
        <v>2.3903050907130404E-2</v>
      </c>
      <c r="M25" s="4"/>
      <c r="N25" t="s">
        <v>249</v>
      </c>
      <c r="O25" s="5">
        <v>0.12463635060404793</v>
      </c>
      <c r="P25" s="71">
        <v>2.4348729694041352E-2</v>
      </c>
    </row>
    <row r="26" spans="1:16" ht="15.75" thickBot="1" x14ac:dyDescent="0.3">
      <c r="A26" s="24"/>
      <c r="B26" s="56">
        <v>25</v>
      </c>
      <c r="C26" s="26" t="s">
        <v>273</v>
      </c>
      <c r="D26" s="27">
        <v>3.0777000000000001</v>
      </c>
      <c r="E26" s="28">
        <v>1.7905629999999997</v>
      </c>
      <c r="F26" s="28">
        <f t="shared" si="0"/>
        <v>7.6307260443300162E-2</v>
      </c>
      <c r="G26" s="28">
        <v>2.8193920443300158E-2</v>
      </c>
      <c r="H26" s="28">
        <v>4.8113339999999997E-2</v>
      </c>
      <c r="I26" s="28">
        <v>0</v>
      </c>
      <c r="J26" s="29">
        <f t="shared" si="1"/>
        <v>1.5745841080878006E-2</v>
      </c>
      <c r="K26" s="29">
        <f t="shared" si="2"/>
        <v>4.2616350523997301E-2</v>
      </c>
      <c r="L26" s="30">
        <f t="shared" si="3"/>
        <v>4.2616350523997301E-2</v>
      </c>
      <c r="M26" s="4"/>
      <c r="N26" t="s">
        <v>270</v>
      </c>
      <c r="O26" s="5">
        <v>0.22605010069449233</v>
      </c>
      <c r="P26" s="71">
        <v>2.3903050907130404E-2</v>
      </c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11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42578125" customWidth="1"/>
    <col min="6" max="6" width="13.5703125" customWidth="1"/>
    <col min="7" max="9" width="0" hidden="1" customWidth="1"/>
  </cols>
  <sheetData>
    <row r="1" spans="1:13" ht="15.75" x14ac:dyDescent="0.25">
      <c r="A1" s="50">
        <v>118</v>
      </c>
      <c r="B1" s="49" t="s">
        <v>78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1847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113.066823</v>
      </c>
      <c r="E6" s="14">
        <v>119.86727800000003</v>
      </c>
      <c r="F6" s="14">
        <v>9.1653006653984974</v>
      </c>
      <c r="G6" s="14">
        <v>4.1050314653984969</v>
      </c>
      <c r="H6" s="14">
        <v>3.2834272799999993</v>
      </c>
      <c r="I6" s="14">
        <v>1.7768419200000003</v>
      </c>
      <c r="J6" s="15">
        <v>3.4246472714584343E-2</v>
      </c>
      <c r="K6" s="15">
        <v>6.1638662933502959E-2</v>
      </c>
      <c r="L6" s="16">
        <v>7.6462073873058964E-2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113.03682299999997</v>
      </c>
      <c r="E7" s="38">
        <f ca="1">SUM(E8:OFFSET(E6,MATCH("PROYECTOS",$A$8:$A$50,0),0))</f>
        <v>117.45890200000002</v>
      </c>
      <c r="F7" s="38">
        <f ca="1">SUM(F8:OFFSET(F6,MATCH("PROYECTOS",$A$8:$A$50,0),0))</f>
        <v>8.9776640047934144</v>
      </c>
      <c r="G7" s="38">
        <f ca="1">SUM(G8:OFFSET(G6,MATCH("PROYECTOS",$A$8:$A$50,0),0))</f>
        <v>4.0411662247934146</v>
      </c>
      <c r="H7" s="38">
        <f ca="1">SUM(H8:OFFSET(H6,MATCH("PROYECTOS",$A$8:$A$50,0),0))</f>
        <v>3.2822272800000003</v>
      </c>
      <c r="I7" s="38">
        <f ca="1">SUM(I8:OFFSET(I6,MATCH("PROYECTOS",$A$8:$A$50,0),0))</f>
        <v>1.6542705000000002</v>
      </c>
      <c r="J7" s="39">
        <f ca="1">IFERROR(G7/E7,0)</f>
        <v>3.4404937863231635E-2</v>
      </c>
      <c r="K7" s="39">
        <f ca="1">IFERROR(SUM(G7,H7)/E7,0)</f>
        <v>6.2348560901696611E-2</v>
      </c>
      <c r="L7" s="40">
        <f ca="1">IFERROR(SUM(G7,H7,I7)/E7,0)</f>
        <v>7.6432384876145149E-2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13.376061999999992</v>
      </c>
      <c r="E8" s="21">
        <v>17.382053999999997</v>
      </c>
      <c r="F8" s="21">
        <f t="shared" ref="F8:F10" si="0">SUM(G8,H8,I8)</f>
        <v>6.2557324842620625</v>
      </c>
      <c r="G8" s="21">
        <v>3.970539324262063</v>
      </c>
      <c r="H8" s="21">
        <v>1.1161905999999999</v>
      </c>
      <c r="I8" s="21">
        <v>1.1690025600000002</v>
      </c>
      <c r="J8" s="22">
        <f t="shared" ref="J8:J11" si="1">IFERROR(G8/E8,0)</f>
        <v>0.22842751059581703</v>
      </c>
      <c r="K8" s="22">
        <f t="shared" ref="K8:K11" si="2">IFERROR(SUM(G8,H8)/E8,0)</f>
        <v>0.29264262579451561</v>
      </c>
      <c r="L8" s="23">
        <f t="shared" ref="L8:L11" si="3">IFERROR(SUM(G8,H8,I8)/E8,0)</f>
        <v>0.35989604475179193</v>
      </c>
      <c r="M8" s="4"/>
    </row>
    <row r="9" spans="1:13" ht="63.75" x14ac:dyDescent="0.25">
      <c r="A9" s="17"/>
      <c r="B9" s="19">
        <v>3000591</v>
      </c>
      <c r="C9" s="19" t="s">
        <v>1849</v>
      </c>
      <c r="D9" s="20">
        <v>70.75571699999999</v>
      </c>
      <c r="E9" s="21">
        <v>73.587193000000013</v>
      </c>
      <c r="F9" s="21">
        <f t="shared" si="0"/>
        <v>2.7164975205980495</v>
      </c>
      <c r="G9" s="21">
        <v>6.5192900598049164E-2</v>
      </c>
      <c r="H9" s="21">
        <v>2.1660366800000004</v>
      </c>
      <c r="I9" s="21">
        <v>0.48526793999999995</v>
      </c>
      <c r="J9" s="22">
        <f t="shared" si="1"/>
        <v>8.8592726451801405E-4</v>
      </c>
      <c r="K9" s="22">
        <f t="shared" si="2"/>
        <v>3.0320895384582058E-2</v>
      </c>
      <c r="L9" s="23">
        <f t="shared" si="3"/>
        <v>3.6915357276884428E-2</v>
      </c>
      <c r="M9" s="4"/>
    </row>
    <row r="10" spans="1:13" ht="63.75" x14ac:dyDescent="0.25">
      <c r="A10" s="17"/>
      <c r="B10" s="19">
        <v>3000592</v>
      </c>
      <c r="C10" s="19" t="s">
        <v>1850</v>
      </c>
      <c r="D10" s="20">
        <v>28.905043999999982</v>
      </c>
      <c r="E10" s="21">
        <v>26.489655000000013</v>
      </c>
      <c r="F10" s="21">
        <f t="shared" si="0"/>
        <v>5.4339999333024025E-3</v>
      </c>
      <c r="G10" s="21">
        <v>5.4339999333024025E-3</v>
      </c>
      <c r="H10" s="21">
        <v>0</v>
      </c>
      <c r="I10" s="21">
        <v>0</v>
      </c>
      <c r="J10" s="22">
        <f t="shared" si="1"/>
        <v>2.0513668197273238E-4</v>
      </c>
      <c r="K10" s="22">
        <f t="shared" si="2"/>
        <v>2.0513668197273238E-4</v>
      </c>
      <c r="L10" s="23">
        <f t="shared" si="3"/>
        <v>2.0513668197273238E-4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3.0000000000029559E-2</v>
      </c>
      <c r="E11" s="45">
        <f t="shared" ref="E11:I11" ca="1" si="4">OFFSET(E11,-MATCH("PROYECTOS",$A$8:$A$50,0)-1,0)-(OFFSET(E11,-MATCH("PROYECTOS",$A$8:$A$50,0),0))</f>
        <v>2.4083760000000041</v>
      </c>
      <c r="F11" s="45">
        <f t="shared" ca="1" si="4"/>
        <v>0.18763666060508299</v>
      </c>
      <c r="G11" s="45">
        <f t="shared" ca="1" si="4"/>
        <v>6.3865240605082363E-2</v>
      </c>
      <c r="H11" s="45">
        <f t="shared" ca="1" si="4"/>
        <v>1.1999999999989797E-3</v>
      </c>
      <c r="I11" s="45">
        <f t="shared" ca="1" si="4"/>
        <v>0.1225714200000001</v>
      </c>
      <c r="J11" s="46">
        <f t="shared" ca="1" si="1"/>
        <v>2.6517969206254446E-2</v>
      </c>
      <c r="K11" s="46">
        <f t="shared" ca="1" si="2"/>
        <v>2.7016230275123666E-2</v>
      </c>
      <c r="L11" s="47">
        <f t="shared" ca="1" si="3"/>
        <v>7.7910035893515431E-2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1860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ht="63.75" x14ac:dyDescent="0.25">
      <c r="A17" s="17"/>
      <c r="B17" s="19">
        <v>3000591</v>
      </c>
      <c r="C17" s="19" t="s">
        <v>1849</v>
      </c>
      <c r="D17" s="23">
        <v>3.6915357276884428E-2</v>
      </c>
    </row>
    <row r="18" spans="1:4" ht="64.5" thickBot="1" x14ac:dyDescent="0.3">
      <c r="A18" s="24"/>
      <c r="B18" s="26">
        <v>3000592</v>
      </c>
      <c r="C18" s="26" t="s">
        <v>1850</v>
      </c>
      <c r="D18" s="30">
        <v>2.0513668197273238E-4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H8" sqref="H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118</v>
      </c>
      <c r="B1" s="49" t="s">
        <v>78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1848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113.066823</v>
      </c>
      <c r="I6" s="14">
        <v>119.86727800000003</v>
      </c>
      <c r="J6" s="14">
        <v>9.1653006653984974</v>
      </c>
      <c r="K6" s="14">
        <v>4.1050314653984969</v>
      </c>
      <c r="L6" s="14">
        <v>3.2834272799999993</v>
      </c>
      <c r="M6" s="14">
        <v>1.7768419200000003</v>
      </c>
      <c r="N6" s="15">
        <v>3.4246472714584343E-2</v>
      </c>
      <c r="O6" s="15">
        <v>6.1638662933502959E-2</v>
      </c>
      <c r="P6" s="16">
        <v>7.6462073873058964E-2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SUM(H8:OFFSET(H6,MATCH("PROYECTOS",$A$8:$A$24,0),0))</f>
        <v>113.03682299999998</v>
      </c>
      <c r="I7" s="37">
        <f ca="1">SUM(I8:OFFSET(I6,MATCH("PROYECTOS",$A$8:$A$24,0),0))</f>
        <v>117.45890199999994</v>
      </c>
      <c r="J7" s="37">
        <f ca="1">SUM(J8:OFFSET(J6,MATCH("PROYECTOS",$A$8:$A$24,0),0))</f>
        <v>8.9776640047934144</v>
      </c>
      <c r="K7" s="38">
        <f ca="1">SUM(K8:OFFSET(K6,MATCH("PROYECTOS",$A$8:$A$24,0),0))</f>
        <v>4.0411662247934146</v>
      </c>
      <c r="L7" s="38">
        <f ca="1">SUM(L8:OFFSET(L6,MATCH("PROYECTOS",$A$8:$A$24,0),0))</f>
        <v>3.2822272799999999</v>
      </c>
      <c r="M7" s="38">
        <f ca="1">SUM(M8:OFFSET(M6,MATCH("PROYECTOS",$A$8:$A$24,0),0))</f>
        <v>1.6542704999999998</v>
      </c>
      <c r="N7" s="39">
        <f ca="1">IFERROR(K7/I7,0)</f>
        <v>3.4404937863231656E-2</v>
      </c>
      <c r="O7" s="39">
        <f ca="1">IFERROR(SUM(K7,L7)/I7,0)</f>
        <v>6.2348560901696652E-2</v>
      </c>
      <c r="P7" s="40">
        <f ca="1">IFERROR(SUM(K7,L7,M7)/I7,0)</f>
        <v>7.6432384876145176E-2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13.376061999999997</v>
      </c>
      <c r="I8" s="21">
        <v>17.382053999999997</v>
      </c>
      <c r="J8" s="21">
        <f t="shared" ref="J8:J14" si="0">SUM(K8,L8,M8)</f>
        <v>6.2557324842620625</v>
      </c>
      <c r="K8" s="21">
        <v>3.970539324262063</v>
      </c>
      <c r="L8" s="21">
        <v>1.1161905999999999</v>
      </c>
      <c r="M8" s="21">
        <v>1.1690025599999998</v>
      </c>
      <c r="N8" s="22">
        <f t="shared" ref="N8:N15" si="1">IFERROR(K8/I8,0)</f>
        <v>0.22842751059581703</v>
      </c>
      <c r="O8" s="22">
        <f t="shared" ref="O8:O15" si="2">IFERROR(SUM(K8,L8)/I8,0)</f>
        <v>0.29264262579451561</v>
      </c>
      <c r="P8" s="23">
        <f t="shared" ref="P8:P15" si="3">IFERROR(SUM(K8,L8,M8)/I8,0)</f>
        <v>0.35989604475179193</v>
      </c>
      <c r="Q8" s="70">
        <v>162</v>
      </c>
      <c r="R8" s="21">
        <v>0</v>
      </c>
      <c r="S8" s="23">
        <f>IFERROR(R8/Q8,0)</f>
        <v>0</v>
      </c>
    </row>
    <row r="9" spans="1:19" ht="63.75" x14ac:dyDescent="0.25">
      <c r="A9" s="17"/>
      <c r="B9" s="19">
        <v>5004362</v>
      </c>
      <c r="C9" s="19" t="s">
        <v>1851</v>
      </c>
      <c r="D9" s="68">
        <v>3000591</v>
      </c>
      <c r="E9" s="19" t="s">
        <v>1849</v>
      </c>
      <c r="F9" s="69">
        <v>194</v>
      </c>
      <c r="G9" s="19" t="s">
        <v>1179</v>
      </c>
      <c r="H9" s="20">
        <v>0.04</v>
      </c>
      <c r="I9" s="21">
        <v>0.10519300000000001</v>
      </c>
      <c r="J9" s="21">
        <f t="shared" si="0"/>
        <v>6.5192900598049164E-2</v>
      </c>
      <c r="K9" s="21">
        <v>6.5192900598049164E-2</v>
      </c>
      <c r="L9" s="21">
        <v>0</v>
      </c>
      <c r="M9" s="21">
        <v>0</v>
      </c>
      <c r="N9" s="22">
        <f t="shared" si="1"/>
        <v>0.61974561613462076</v>
      </c>
      <c r="O9" s="22">
        <f t="shared" si="2"/>
        <v>0.61974561613462076</v>
      </c>
      <c r="P9" s="23">
        <f t="shared" si="3"/>
        <v>0.61974561613462076</v>
      </c>
      <c r="Q9" s="70">
        <v>0</v>
      </c>
      <c r="R9" s="21">
        <v>0</v>
      </c>
      <c r="S9" s="23">
        <f t="shared" ref="S9:S14" si="4">IFERROR(R9/Q9,0)</f>
        <v>0</v>
      </c>
    </row>
    <row r="10" spans="1:19" ht="63.75" x14ac:dyDescent="0.25">
      <c r="A10" s="17"/>
      <c r="B10" s="19">
        <v>5004363</v>
      </c>
      <c r="C10" s="19" t="s">
        <v>1852</v>
      </c>
      <c r="D10" s="68">
        <v>3000591</v>
      </c>
      <c r="E10" s="19" t="s">
        <v>1849</v>
      </c>
      <c r="F10" s="69">
        <v>227</v>
      </c>
      <c r="G10" s="19" t="s">
        <v>774</v>
      </c>
      <c r="H10" s="20">
        <v>3.1975330000000004</v>
      </c>
      <c r="I10" s="21">
        <v>3.6130000000000018</v>
      </c>
      <c r="J10" s="21">
        <f t="shared" si="0"/>
        <v>2.6513046199999999</v>
      </c>
      <c r="K10" s="21">
        <v>0</v>
      </c>
      <c r="L10" s="21">
        <v>2.1660366799999999</v>
      </c>
      <c r="M10" s="21">
        <v>0.48526794000000001</v>
      </c>
      <c r="N10" s="22">
        <f t="shared" si="1"/>
        <v>0</v>
      </c>
      <c r="O10" s="22">
        <f t="shared" si="2"/>
        <v>0.59951195128701884</v>
      </c>
      <c r="P10" s="23">
        <f t="shared" si="3"/>
        <v>0.73382358704677519</v>
      </c>
      <c r="Q10" s="70">
        <v>28</v>
      </c>
      <c r="R10" s="21">
        <v>0</v>
      </c>
      <c r="S10" s="23">
        <f t="shared" si="4"/>
        <v>0</v>
      </c>
    </row>
    <row r="11" spans="1:19" ht="63.75" x14ac:dyDescent="0.25">
      <c r="A11" s="17"/>
      <c r="B11" s="19">
        <v>5004364</v>
      </c>
      <c r="C11" s="19" t="s">
        <v>1853</v>
      </c>
      <c r="D11" s="68">
        <v>3000591</v>
      </c>
      <c r="E11" s="19" t="s">
        <v>1849</v>
      </c>
      <c r="F11" s="69">
        <v>217</v>
      </c>
      <c r="G11" s="19" t="s">
        <v>856</v>
      </c>
      <c r="H11" s="20">
        <v>67.518184000000005</v>
      </c>
      <c r="I11" s="21">
        <v>69.868999999999957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63.75" x14ac:dyDescent="0.25">
      <c r="A12" s="17"/>
      <c r="B12" s="19">
        <v>5004365</v>
      </c>
      <c r="C12" s="19" t="s">
        <v>1854</v>
      </c>
      <c r="D12" s="68">
        <v>3000592</v>
      </c>
      <c r="E12" s="19" t="s">
        <v>1850</v>
      </c>
      <c r="F12" s="69">
        <v>591</v>
      </c>
      <c r="G12" s="19" t="s">
        <v>1857</v>
      </c>
      <c r="H12" s="20">
        <v>1.4044109999999999</v>
      </c>
      <c r="I12" s="21">
        <v>1.0327220000000004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63.75" x14ac:dyDescent="0.25">
      <c r="A13" s="17"/>
      <c r="B13" s="19">
        <v>5004366</v>
      </c>
      <c r="C13" s="19" t="s">
        <v>1855</v>
      </c>
      <c r="D13" s="68">
        <v>3000592</v>
      </c>
      <c r="E13" s="19" t="s">
        <v>1850</v>
      </c>
      <c r="F13" s="69">
        <v>418</v>
      </c>
      <c r="G13" s="19" t="s">
        <v>1858</v>
      </c>
      <c r="H13" s="20">
        <v>26.049961</v>
      </c>
      <c r="I13" s="21">
        <v>22.357001999999984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63.75" x14ac:dyDescent="0.25">
      <c r="A14" s="17"/>
      <c r="B14" s="19">
        <v>5004367</v>
      </c>
      <c r="C14" s="19" t="s">
        <v>1856</v>
      </c>
      <c r="D14" s="68">
        <v>3000592</v>
      </c>
      <c r="E14" s="19" t="s">
        <v>1850</v>
      </c>
      <c r="F14" s="69">
        <v>117</v>
      </c>
      <c r="G14" s="19" t="s">
        <v>687</v>
      </c>
      <c r="H14" s="20">
        <v>1.4506719999999997</v>
      </c>
      <c r="I14" s="21">
        <v>3.0999310000000033</v>
      </c>
      <c r="J14" s="21">
        <f t="shared" si="0"/>
        <v>5.4339999333024025E-3</v>
      </c>
      <c r="K14" s="21">
        <v>5.4339999333024025E-3</v>
      </c>
      <c r="L14" s="21">
        <v>0</v>
      </c>
      <c r="M14" s="21">
        <v>0</v>
      </c>
      <c r="N14" s="22">
        <f t="shared" si="1"/>
        <v>1.7529422213921524E-3</v>
      </c>
      <c r="O14" s="22">
        <f t="shared" si="2"/>
        <v>1.7529422213921524E-3</v>
      </c>
      <c r="P14" s="23">
        <f t="shared" si="3"/>
        <v>1.7529422213921524E-3</v>
      </c>
      <c r="Q14" s="70">
        <v>0</v>
      </c>
      <c r="R14" s="21">
        <v>0</v>
      </c>
      <c r="S14" s="23">
        <f t="shared" si="4"/>
        <v>0</v>
      </c>
    </row>
    <row r="15" spans="1:19" ht="15.75" thickBot="1" x14ac:dyDescent="0.3">
      <c r="A15" s="41" t="s">
        <v>293</v>
      </c>
      <c r="B15" s="43"/>
      <c r="C15" s="43"/>
      <c r="D15" s="65"/>
      <c r="E15" s="43"/>
      <c r="F15" s="66"/>
      <c r="G15" s="43"/>
      <c r="H15" s="44">
        <f ca="1">OFFSET(H15,-MATCH("PROYECTOS",$A$8:$A$24,0)-1,0)-(OFFSET(H15,-MATCH("PROYECTOS",$A$8:$A$24,0),0))</f>
        <v>3.0000000000015348E-2</v>
      </c>
      <c r="I15" s="44">
        <f t="shared" ref="I15:J15" ca="1" si="5">OFFSET(I15,-MATCH("PROYECTOS",$A$8:$A$24,0)-1,0)-(OFFSET(I15,-MATCH("PROYECTOS",$A$8:$A$24,0),0))</f>
        <v>2.4083760000000893</v>
      </c>
      <c r="J15" s="44">
        <f t="shared" ca="1" si="5"/>
        <v>0.18763666060508299</v>
      </c>
      <c r="K15" s="45">
        <f ca="1">OFFSET(K15,-MATCH("PROYECTOS",$A$8:$A$24,0)-1,0)-(OFFSET(K15,-MATCH("PROYECTOS",$A$8:$A$24,0),0))</f>
        <v>6.3865240605082363E-2</v>
      </c>
      <c r="L15" s="45">
        <f t="shared" ref="L15:M15" ca="1" si="6">OFFSET(L15,-MATCH("PROYECTOS",$A$8:$A$24,0)-1,0)-(OFFSET(L15,-MATCH("PROYECTOS",$A$8:$A$24,0),0))</f>
        <v>1.1999999999994237E-3</v>
      </c>
      <c r="M15" s="45">
        <f t="shared" ca="1" si="6"/>
        <v>0.12257142000000054</v>
      </c>
      <c r="N15" s="46">
        <f t="shared" ca="1" si="1"/>
        <v>2.6517969206253506E-2</v>
      </c>
      <c r="O15" s="46">
        <f t="shared" ca="1" si="2"/>
        <v>2.7016230275122892E-2</v>
      </c>
      <c r="P15" s="47">
        <f t="shared" ca="1" si="3"/>
        <v>7.7910035893513044E-2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119</v>
      </c>
      <c r="B1" s="50" t="s">
        <v>1861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1862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2.8535939999999997</v>
      </c>
      <c r="E6" s="14">
        <v>8.1405940000000019</v>
      </c>
      <c r="F6" s="14">
        <v>4.2138448792286018</v>
      </c>
      <c r="G6" s="14">
        <v>2.3773177392286016</v>
      </c>
      <c r="H6" s="14">
        <v>1.0425310800000001</v>
      </c>
      <c r="I6" s="14">
        <v>0.79399606000000011</v>
      </c>
      <c r="J6" s="15">
        <v>0.29203246584077291</v>
      </c>
      <c r="K6" s="15">
        <v>0.42009819175708807</v>
      </c>
      <c r="L6" s="16">
        <v>0.51763358782278057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2.8535939999999997</v>
      </c>
      <c r="E7" s="38">
        <f ca="1">SUM(E8:OFFSET(E6,MATCH("GOBIERNOS REGIONALES",$A$8:$A$50,0),0))</f>
        <v>8.1405940000000001</v>
      </c>
      <c r="F7" s="38">
        <f ca="1">SUM(F8:OFFSET(F6,MATCH("GOBIERNOS REGIONALES",$A$8:$A$50,0),0))</f>
        <v>4.2138448792286018</v>
      </c>
      <c r="G7" s="38">
        <f ca="1">SUM(G8:OFFSET(G6,MATCH("GOBIERNOS REGIONALES",$A$8:$A$50,0),0))</f>
        <v>2.3773177392286016</v>
      </c>
      <c r="H7" s="38">
        <f ca="1">SUM(H8:OFFSET(H6,MATCH("GOBIERNOS REGIONALES",$A$8:$A$50,0),0))</f>
        <v>1.0425310799999998</v>
      </c>
      <c r="I7" s="38">
        <f ca="1">SUM(I8:OFFSET(I6,MATCH("GOBIERNOS REGIONALES",$A$8:$A$50,0),0))</f>
        <v>0.79399606000000011</v>
      </c>
      <c r="J7" s="39">
        <f ca="1">IFERROR(G7/E7,0)</f>
        <v>0.29203246584077297</v>
      </c>
      <c r="K7" s="39">
        <f ca="1">IFERROR(SUM(G7,H7)/E7,0)</f>
        <v>0.42009819175708818</v>
      </c>
      <c r="L7" s="40">
        <f ca="1">IFERROR(SUM(G7,H7,I7)/E7,0)</f>
        <v>0.51763358782278068</v>
      </c>
      <c r="M7" s="4"/>
    </row>
    <row r="8" spans="1:13" x14ac:dyDescent="0.25">
      <c r="A8" s="17"/>
      <c r="B8" s="18">
        <v>4</v>
      </c>
      <c r="C8" s="19" t="s">
        <v>103</v>
      </c>
      <c r="D8" s="20">
        <v>2.8535939999999997</v>
      </c>
      <c r="E8" s="21">
        <v>8.1405940000000001</v>
      </c>
      <c r="F8" s="21">
        <f t="shared" ref="F8:F10" si="0">SUM(G8,H8,I8)</f>
        <v>4.2138448792286018</v>
      </c>
      <c r="G8" s="21">
        <v>2.3773177392286016</v>
      </c>
      <c r="H8" s="21">
        <v>1.0425310799999998</v>
      </c>
      <c r="I8" s="21">
        <v>0.79399606000000011</v>
      </c>
      <c r="J8" s="22">
        <f t="shared" ref="J8:J10" si="1">IFERROR(G8/E8,0)</f>
        <v>0.29203246584077297</v>
      </c>
      <c r="K8" s="22">
        <f t="shared" ref="K8:K10" si="2">IFERROR(SUM(G8,H8)/E8,0)</f>
        <v>0.42009819175708818</v>
      </c>
      <c r="L8" s="23">
        <f t="shared" ref="L8:L10" si="3">IFERROR(SUM(G8,H8,I8)/E8,0)</f>
        <v>0.51763358782278068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119</v>
      </c>
      <c r="B1" s="51" t="s">
        <v>1861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1863</v>
      </c>
      <c r="N2" s="72" t="s">
        <v>1875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2.8535939999999997</v>
      </c>
      <c r="E6" s="14">
        <f ca="1">SUM(E7:OFFSET(E7,50,0))</f>
        <v>8.1405940000000019</v>
      </c>
      <c r="F6" s="14">
        <f ca="1">SUM(F7:OFFSET(F7,50,0))</f>
        <v>4.2138448792286018</v>
      </c>
      <c r="G6" s="14">
        <f ca="1">SUM(G7:OFFSET(G7,50,0))</f>
        <v>2.3773177392286016</v>
      </c>
      <c r="H6" s="14">
        <f ca="1">SUM(H7:OFFSET(H7,50,0))</f>
        <v>1.0425310800000001</v>
      </c>
      <c r="I6" s="14">
        <f ca="1">SUM(I7:OFFSET(I7,50,0))</f>
        <v>0.79399606000000011</v>
      </c>
      <c r="J6" s="15">
        <f ca="1">IFERROR(G6/E6,0)</f>
        <v>0.29203246584077291</v>
      </c>
      <c r="K6" s="15">
        <f ca="1">IFERROR(SUM(G6,H6)/E6,0)</f>
        <v>0.42009819175708807</v>
      </c>
      <c r="L6" s="16">
        <f ca="1">IFERROR(SUM(G6,H6,I6)/E6,0)</f>
        <v>0.51763358782278057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2.8535939999999997</v>
      </c>
      <c r="E7" s="28">
        <v>8.1405940000000019</v>
      </c>
      <c r="F7" s="28">
        <f>SUM(G7,H7,I7)</f>
        <v>4.2138448792286018</v>
      </c>
      <c r="G7" s="28">
        <v>2.3773177392286016</v>
      </c>
      <c r="H7" s="28">
        <v>1.0425310800000001</v>
      </c>
      <c r="I7" s="28">
        <v>0.79399606000000011</v>
      </c>
      <c r="J7" s="29">
        <f>IFERROR(G7/E7,0)</f>
        <v>0.29203246584077291</v>
      </c>
      <c r="K7" s="29">
        <f>IFERROR(SUM(G7,H7)/E7,0)</f>
        <v>0.42009819175708807</v>
      </c>
      <c r="L7" s="30">
        <f>IFERROR(SUM(G7,H7,I7)/E7,0)</f>
        <v>0.51763358782278057</v>
      </c>
      <c r="M7" s="4"/>
      <c r="N7" t="s">
        <v>263</v>
      </c>
      <c r="O7" s="5">
        <v>4.2138448792286018</v>
      </c>
      <c r="P7" s="71">
        <v>0.51763358782278057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opLeftCell="A12"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42578125" customWidth="1"/>
    <col min="6" max="6" width="13.5703125" customWidth="1"/>
    <col min="7" max="9" width="0" hidden="1" customWidth="1"/>
  </cols>
  <sheetData>
    <row r="1" spans="1:13" ht="15.75" x14ac:dyDescent="0.25">
      <c r="A1" s="50">
        <v>119</v>
      </c>
      <c r="B1" s="49" t="s">
        <v>1861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1864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2.8535939999999997</v>
      </c>
      <c r="E6" s="14">
        <v>8.1405940000000019</v>
      </c>
      <c r="F6" s="14">
        <v>4.2138448792286018</v>
      </c>
      <c r="G6" s="14">
        <v>2.3773177392286016</v>
      </c>
      <c r="H6" s="14">
        <v>1.0425310800000001</v>
      </c>
      <c r="I6" s="14">
        <v>0.79399606000000011</v>
      </c>
      <c r="J6" s="15">
        <v>0.29203246584077291</v>
      </c>
      <c r="K6" s="15">
        <v>0.42009819175708807</v>
      </c>
      <c r="L6" s="16">
        <v>0.51763358782278057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2.8535939999999997</v>
      </c>
      <c r="E7" s="38">
        <f ca="1">SUM(E8:OFFSET(E6,MATCH("PROYECTOS",$A$8:$A$50,0),0))</f>
        <v>8.1405940000000001</v>
      </c>
      <c r="F7" s="38">
        <f ca="1">SUM(F8:OFFSET(F6,MATCH("PROYECTOS",$A$8:$A$50,0),0))</f>
        <v>4.2138448792286018</v>
      </c>
      <c r="G7" s="38">
        <f ca="1">SUM(G8:OFFSET(G6,MATCH("PROYECTOS",$A$8:$A$50,0),0))</f>
        <v>2.3773177392286016</v>
      </c>
      <c r="H7" s="38">
        <f ca="1">SUM(H8:OFFSET(H6,MATCH("PROYECTOS",$A$8:$A$50,0),0))</f>
        <v>1.0425310800000001</v>
      </c>
      <c r="I7" s="38">
        <f ca="1">SUM(I8:OFFSET(I6,MATCH("PROYECTOS",$A$8:$A$50,0),0))</f>
        <v>0.79399606</v>
      </c>
      <c r="J7" s="39">
        <f ca="1">IFERROR(G7/E7,0)</f>
        <v>0.29203246584077297</v>
      </c>
      <c r="K7" s="39">
        <f ca="1">IFERROR(SUM(G7,H7)/E7,0)</f>
        <v>0.42009819175708818</v>
      </c>
      <c r="L7" s="40">
        <f ca="1">IFERROR(SUM(G7,H7,I7)/E7,0)</f>
        <v>0.51763358782278057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0.67774999999999996</v>
      </c>
      <c r="E8" s="21">
        <v>0.59648599999999996</v>
      </c>
      <c r="F8" s="21">
        <f t="shared" ref="F8:F12" si="0">SUM(G8,H8,I8)</f>
        <v>0.16995462150750817</v>
      </c>
      <c r="G8" s="21">
        <v>8.4069601507508196E-2</v>
      </c>
      <c r="H8" s="21">
        <v>4.6045649999999994E-2</v>
      </c>
      <c r="I8" s="21">
        <v>3.9839369999999999E-2</v>
      </c>
      <c r="J8" s="22">
        <f t="shared" ref="J8:J13" si="1">IFERROR(G8/E8,0)</f>
        <v>0.14094144960235144</v>
      </c>
      <c r="K8" s="22">
        <f t="shared" ref="K8:K13" si="2">IFERROR(SUM(G8,H8)/E8,0)</f>
        <v>0.21813630413372351</v>
      </c>
      <c r="L8" s="23">
        <f t="shared" ref="L8:L13" si="3">IFERROR(SUM(G8,H8,I8)/E8,0)</f>
        <v>0.28492642158828235</v>
      </c>
      <c r="M8" s="4"/>
    </row>
    <row r="9" spans="1:13" ht="25.5" x14ac:dyDescent="0.25">
      <c r="A9" s="17"/>
      <c r="B9" s="19">
        <v>3000512</v>
      </c>
      <c r="C9" s="19" t="s">
        <v>1093</v>
      </c>
      <c r="D9" s="20">
        <v>0.40214999999999995</v>
      </c>
      <c r="E9" s="21">
        <v>0.26</v>
      </c>
      <c r="F9" s="21">
        <f t="shared" si="0"/>
        <v>1.5478000032268464E-2</v>
      </c>
      <c r="G9" s="21">
        <v>9.9800003226846457E-4</v>
      </c>
      <c r="H9" s="21">
        <v>0</v>
      </c>
      <c r="I9" s="21">
        <v>1.448E-2</v>
      </c>
      <c r="J9" s="22">
        <f t="shared" si="1"/>
        <v>3.8384616625710176E-3</v>
      </c>
      <c r="K9" s="22">
        <f t="shared" si="2"/>
        <v>3.8384616625710176E-3</v>
      </c>
      <c r="L9" s="23">
        <f t="shared" si="3"/>
        <v>5.9530769354878707E-2</v>
      </c>
      <c r="M9" s="4"/>
    </row>
    <row r="10" spans="1:13" ht="25.5" x14ac:dyDescent="0.25">
      <c r="A10" s="17"/>
      <c r="B10" s="19">
        <v>3000513</v>
      </c>
      <c r="C10" s="19" t="s">
        <v>1094</v>
      </c>
      <c r="D10" s="20">
        <v>0.24899399999999999</v>
      </c>
      <c r="E10" s="21">
        <v>0.37109900000000001</v>
      </c>
      <c r="F10" s="21">
        <f t="shared" si="0"/>
        <v>2.7968699811026454E-2</v>
      </c>
      <c r="G10" s="21">
        <v>2.7968699811026454E-2</v>
      </c>
      <c r="H10" s="21">
        <v>0</v>
      </c>
      <c r="I10" s="21">
        <v>0</v>
      </c>
      <c r="J10" s="22">
        <f t="shared" si="1"/>
        <v>7.5367219558733531E-2</v>
      </c>
      <c r="K10" s="22">
        <f t="shared" si="2"/>
        <v>7.5367219558733531E-2</v>
      </c>
      <c r="L10" s="23">
        <f t="shared" si="3"/>
        <v>7.5367219558733531E-2</v>
      </c>
      <c r="M10" s="4"/>
    </row>
    <row r="11" spans="1:13" x14ac:dyDescent="0.25">
      <c r="A11" s="17"/>
      <c r="B11" s="19">
        <v>3000593</v>
      </c>
      <c r="C11" s="19" t="s">
        <v>1866</v>
      </c>
      <c r="D11" s="20">
        <v>1.1228</v>
      </c>
      <c r="E11" s="21">
        <v>6.5602150000000012</v>
      </c>
      <c r="F11" s="21">
        <f t="shared" si="0"/>
        <v>3.9994665178421482</v>
      </c>
      <c r="G11" s="21">
        <v>2.2633043978421483</v>
      </c>
      <c r="H11" s="21">
        <v>0.99648543000000001</v>
      </c>
      <c r="I11" s="21">
        <v>0.73967669000000003</v>
      </c>
      <c r="J11" s="22">
        <f t="shared" si="1"/>
        <v>0.34500460698958008</v>
      </c>
      <c r="K11" s="22">
        <f t="shared" si="2"/>
        <v>0.49690289538409149</v>
      </c>
      <c r="L11" s="23">
        <f t="shared" si="3"/>
        <v>0.60965479299720327</v>
      </c>
      <c r="M11" s="4"/>
    </row>
    <row r="12" spans="1:13" x14ac:dyDescent="0.25">
      <c r="A12" s="17"/>
      <c r="B12" s="19">
        <v>3000594</v>
      </c>
      <c r="C12" s="19" t="s">
        <v>1867</v>
      </c>
      <c r="D12" s="20">
        <v>0.40190000000000003</v>
      </c>
      <c r="E12" s="21">
        <v>0.35279399999999994</v>
      </c>
      <c r="F12" s="21">
        <f t="shared" si="0"/>
        <v>9.7704003565013409E-4</v>
      </c>
      <c r="G12" s="21">
        <v>9.7704003565013409E-4</v>
      </c>
      <c r="H12" s="21">
        <v>0</v>
      </c>
      <c r="I12" s="21">
        <v>0</v>
      </c>
      <c r="J12" s="22">
        <f t="shared" si="1"/>
        <v>2.7694349553851094E-3</v>
      </c>
      <c r="K12" s="22">
        <f t="shared" si="2"/>
        <v>2.7694349553851094E-3</v>
      </c>
      <c r="L12" s="23">
        <f t="shared" si="3"/>
        <v>2.7694349553851094E-3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</v>
      </c>
      <c r="F13" s="45">
        <f t="shared" ca="1" si="4"/>
        <v>0</v>
      </c>
      <c r="G13" s="45">
        <f t="shared" ca="1" si="4"/>
        <v>0</v>
      </c>
      <c r="H13" s="45">
        <f t="shared" ca="1" si="4"/>
        <v>0</v>
      </c>
      <c r="I13" s="45">
        <f t="shared" ca="1" si="4"/>
        <v>0</v>
      </c>
      <c r="J13" s="46">
        <f t="shared" ca="1" si="1"/>
        <v>0</v>
      </c>
      <c r="K13" s="46">
        <f t="shared" ca="1" si="2"/>
        <v>0</v>
      </c>
      <c r="L13" s="47">
        <f t="shared" ca="1" si="3"/>
        <v>0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1876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x14ac:dyDescent="0.25">
      <c r="A19" s="17"/>
      <c r="B19" s="19">
        <v>3000001</v>
      </c>
      <c r="C19" s="19" t="s">
        <v>275</v>
      </c>
      <c r="D19" s="23">
        <v>0.28492642158828235</v>
      </c>
    </row>
    <row r="20" spans="1:4" ht="25.5" x14ac:dyDescent="0.25">
      <c r="A20" s="17"/>
      <c r="B20" s="19">
        <v>3000512</v>
      </c>
      <c r="C20" s="19" t="s">
        <v>1093</v>
      </c>
      <c r="D20" s="23">
        <v>5.9530769354878707E-2</v>
      </c>
    </row>
    <row r="21" spans="1:4" ht="25.5" x14ac:dyDescent="0.25">
      <c r="A21" s="17"/>
      <c r="B21" s="19">
        <v>3000513</v>
      </c>
      <c r="C21" s="19" t="s">
        <v>1094</v>
      </c>
      <c r="D21" s="23">
        <v>7.5367219558733531E-2</v>
      </c>
    </row>
    <row r="22" spans="1:4" ht="15.75" thickBot="1" x14ac:dyDescent="0.3">
      <c r="A22" s="24"/>
      <c r="B22" s="26">
        <v>3000594</v>
      </c>
      <c r="C22" s="26" t="s">
        <v>1867</v>
      </c>
      <c r="D22" s="30">
        <v>2.7694349553851094E-3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30</v>
      </c>
      <c r="B1" s="50" t="s">
        <v>19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503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4209.2621859999999</v>
      </c>
      <c r="E6" s="14">
        <v>4556.1547819999996</v>
      </c>
      <c r="F6" s="14">
        <v>1961.5433499131746</v>
      </c>
      <c r="G6" s="14">
        <v>1146.2130406331746</v>
      </c>
      <c r="H6" s="14">
        <v>343.59014285999996</v>
      </c>
      <c r="I6" s="14">
        <v>471.74016641999998</v>
      </c>
      <c r="J6" s="15">
        <v>0.2515746491233174</v>
      </c>
      <c r="K6" s="15">
        <v>0.3269869560575378</v>
      </c>
      <c r="L6" s="16">
        <v>0.43052605623993367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3724.9501799999966</v>
      </c>
      <c r="E7" s="38">
        <f ca="1">SUM(E8:OFFSET(E6,MATCH("GOBIERNOS REGIONALES",$A$8:$A$50,0),0))</f>
        <v>3907.5432730000002</v>
      </c>
      <c r="F7" s="38">
        <f ca="1">SUM(F8:OFFSET(F6,MATCH("GOBIERNOS REGIONALES",$A$8:$A$50,0),0))</f>
        <v>1750.3841196684557</v>
      </c>
      <c r="G7" s="38">
        <f ca="1">SUM(G8:OFFSET(G6,MATCH("GOBIERNOS REGIONALES",$A$8:$A$50,0),0))</f>
        <v>1034.1831025284555</v>
      </c>
      <c r="H7" s="38">
        <f ca="1">SUM(H8:OFFSET(H6,MATCH("GOBIERNOS REGIONALES",$A$8:$A$50,0),0))</f>
        <v>296.75880261999998</v>
      </c>
      <c r="I7" s="38">
        <f ca="1">SUM(I8:OFFSET(I6,MATCH("GOBIERNOS REGIONALES",$A$8:$A$50,0),0))</f>
        <v>419.44221452000016</v>
      </c>
      <c r="J7" s="39">
        <f ca="1">IFERROR(G7/E7,0)</f>
        <v>0.26466325009741115</v>
      </c>
      <c r="K7" s="39">
        <f ca="1">IFERROR(SUM(G7,H7)/E7,0)</f>
        <v>0.3406083598215997</v>
      </c>
      <c r="L7" s="40">
        <f ca="1">IFERROR(SUM(G7,H7,I7)/E7,0)</f>
        <v>0.44795002828583019</v>
      </c>
      <c r="M7" s="4"/>
    </row>
    <row r="8" spans="1:13" x14ac:dyDescent="0.25">
      <c r="A8" s="17"/>
      <c r="B8" s="18">
        <v>7</v>
      </c>
      <c r="C8" s="19" t="s">
        <v>107</v>
      </c>
      <c r="D8" s="20">
        <v>3724.9501799999966</v>
      </c>
      <c r="E8" s="21">
        <v>3907.5432730000002</v>
      </c>
      <c r="F8" s="21">
        <f t="shared" ref="F8:F18" si="0">SUM(G8,H8,I8)</f>
        <v>1750.3841196684557</v>
      </c>
      <c r="G8" s="21">
        <v>1034.1831025284555</v>
      </c>
      <c r="H8" s="21">
        <v>296.75880261999998</v>
      </c>
      <c r="I8" s="21">
        <v>419.44221452000016</v>
      </c>
      <c r="J8" s="22">
        <f t="shared" ref="J8:J18" si="1">IFERROR(G8/E8,0)</f>
        <v>0.26466325009741115</v>
      </c>
      <c r="K8" s="22">
        <f t="shared" ref="K8:K18" si="2">IFERROR(SUM(G8,H8)/E8,0)</f>
        <v>0.3406083598215997</v>
      </c>
      <c r="L8" s="23">
        <f t="shared" ref="L8:L18" si="3">IFERROR(SUM(G8,H8,I8)/E8,0)</f>
        <v>0.44795002828583019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4.1156139999999999</v>
      </c>
      <c r="E9" s="38">
        <f ca="1">SUM(E10:OFFSET(E8,(MATCH("GOBIERNOS LOCALES",$A$8:$A$50,0)-MATCH("GOBIERNOS REGIONALES",$A$8:$A$50,0)),0))</f>
        <v>11.613128</v>
      </c>
      <c r="F9" s="38">
        <f ca="1">SUM(F10:OFFSET(F8,(MATCH("GOBIERNOS LOCALES",$A$8:$A$50,0)-MATCH("GOBIERNOS REGIONALES",$A$8:$A$50,0)),0))</f>
        <v>6.6382674299537854</v>
      </c>
      <c r="G9" s="38">
        <f ca="1">SUM(G10:OFFSET(G8,(MATCH("GOBIERNOS LOCALES",$A$8:$A$50,0)-MATCH("GOBIERNOS REGIONALES",$A$8:$A$50,0)),0))</f>
        <v>0.22069781995378435</v>
      </c>
      <c r="H9" s="38">
        <f ca="1">SUM(H10:OFFSET(H8,(MATCH("GOBIERNOS LOCALES",$A$8:$A$50,0)-MATCH("GOBIERNOS REGIONALES",$A$8:$A$50,0)),0))</f>
        <v>0.75017708999999988</v>
      </c>
      <c r="I9" s="38">
        <f ca="1">SUM(I10:OFFSET(I8,(MATCH("GOBIERNOS LOCALES",$A$8:$A$50,0)-MATCH("GOBIERNOS REGIONALES",$A$8:$A$50,0)),0))</f>
        <v>5.667392519999999</v>
      </c>
      <c r="J9" s="39">
        <f t="shared" ca="1" si="1"/>
        <v>1.9004166659816749E-2</v>
      </c>
      <c r="K9" s="39">
        <f t="shared" ca="1" si="2"/>
        <v>8.3601499092560094E-2</v>
      </c>
      <c r="L9" s="40">
        <f t="shared" ca="1" si="3"/>
        <v>0.57161752027135015</v>
      </c>
      <c r="M9" s="4"/>
    </row>
    <row r="10" spans="1:13" x14ac:dyDescent="0.25">
      <c r="A10" s="17"/>
      <c r="B10" s="18">
        <v>445</v>
      </c>
      <c r="C10" s="19" t="s">
        <v>211</v>
      </c>
      <c r="D10" s="20">
        <v>0.27495700000000006</v>
      </c>
      <c r="E10" s="21">
        <v>0.19869000000000001</v>
      </c>
      <c r="F10" s="21">
        <f t="shared" si="0"/>
        <v>4.5831980595038235E-2</v>
      </c>
      <c r="G10" s="21">
        <v>2.7132940595038235E-2</v>
      </c>
      <c r="H10" s="21">
        <v>8.9297199999999986E-3</v>
      </c>
      <c r="I10" s="21">
        <v>9.7693199999999997E-3</v>
      </c>
      <c r="J10" s="22">
        <f t="shared" si="1"/>
        <v>0.13655916550927694</v>
      </c>
      <c r="K10" s="22">
        <f t="shared" si="2"/>
        <v>0.18150214200532608</v>
      </c>
      <c r="L10" s="23">
        <f t="shared" si="3"/>
        <v>0.23067079669353382</v>
      </c>
      <c r="M10" s="4"/>
    </row>
    <row r="11" spans="1:13" x14ac:dyDescent="0.25">
      <c r="A11" s="17"/>
      <c r="B11" s="18">
        <v>448</v>
      </c>
      <c r="C11" s="19" t="s">
        <v>214</v>
      </c>
      <c r="D11" s="20">
        <v>0</v>
      </c>
      <c r="E11" s="21">
        <v>1.6121590000000001</v>
      </c>
      <c r="F11" s="21">
        <f t="shared" si="0"/>
        <v>1.290529448909564</v>
      </c>
      <c r="G11" s="21">
        <v>9.0070528909564018E-2</v>
      </c>
      <c r="H11" s="21">
        <v>0.26090773000000006</v>
      </c>
      <c r="I11" s="21">
        <v>0.93955118999999998</v>
      </c>
      <c r="J11" s="22">
        <f t="shared" si="1"/>
        <v>5.5869507231956654E-2</v>
      </c>
      <c r="K11" s="22">
        <f t="shared" si="2"/>
        <v>0.21770697487627713</v>
      </c>
      <c r="L11" s="23">
        <f t="shared" si="3"/>
        <v>0.80049762393756685</v>
      </c>
      <c r="M11" s="4"/>
    </row>
    <row r="12" spans="1:13" x14ac:dyDescent="0.25">
      <c r="A12" s="17"/>
      <c r="B12" s="18">
        <v>451</v>
      </c>
      <c r="C12" s="19" t="s">
        <v>217</v>
      </c>
      <c r="D12" s="20">
        <v>0.59054399999999996</v>
      </c>
      <c r="E12" s="21">
        <v>0.5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</row>
    <row r="13" spans="1:13" x14ac:dyDescent="0.25">
      <c r="A13" s="17"/>
      <c r="B13" s="18">
        <v>452</v>
      </c>
      <c r="C13" s="19" t="s">
        <v>218</v>
      </c>
      <c r="D13" s="20">
        <v>0</v>
      </c>
      <c r="E13" s="21">
        <v>5.6218729999999999</v>
      </c>
      <c r="F13" s="21">
        <f t="shared" si="0"/>
        <v>5.0545012998545173</v>
      </c>
      <c r="G13" s="21">
        <v>2.5161299854516983E-2</v>
      </c>
      <c r="H13" s="21">
        <v>0.40799999999999997</v>
      </c>
      <c r="I13" s="21">
        <v>4.62134</v>
      </c>
      <c r="J13" s="22">
        <f t="shared" si="1"/>
        <v>4.4756080143605135E-3</v>
      </c>
      <c r="K13" s="22">
        <f t="shared" si="2"/>
        <v>7.7049285861583314E-2</v>
      </c>
      <c r="L13" s="23">
        <f t="shared" si="3"/>
        <v>0.8990778162108104</v>
      </c>
      <c r="M13" s="4"/>
    </row>
    <row r="14" spans="1:13" x14ac:dyDescent="0.25">
      <c r="A14" s="17"/>
      <c r="B14" s="18">
        <v>456</v>
      </c>
      <c r="C14" s="19" t="s">
        <v>222</v>
      </c>
      <c r="D14" s="20">
        <v>0</v>
      </c>
      <c r="E14" s="21">
        <v>1.15E-2</v>
      </c>
      <c r="F14" s="21">
        <f t="shared" si="0"/>
        <v>5.4000000000000001E-4</v>
      </c>
      <c r="G14" s="21">
        <v>0</v>
      </c>
      <c r="H14" s="21">
        <v>0</v>
      </c>
      <c r="I14" s="21">
        <v>5.4000000000000001E-4</v>
      </c>
      <c r="J14" s="22">
        <f t="shared" si="1"/>
        <v>0</v>
      </c>
      <c r="K14" s="22">
        <f t="shared" si="2"/>
        <v>0</v>
      </c>
      <c r="L14" s="23">
        <f t="shared" si="3"/>
        <v>4.6956521739130438E-2</v>
      </c>
      <c r="M14" s="4"/>
    </row>
    <row r="15" spans="1:13" x14ac:dyDescent="0.25">
      <c r="A15" s="17"/>
      <c r="B15" s="18">
        <v>458</v>
      </c>
      <c r="C15" s="19" t="s">
        <v>224</v>
      </c>
      <c r="D15" s="20">
        <v>3.2201129999999996</v>
      </c>
      <c r="E15" s="21">
        <v>3.2728739999999998</v>
      </c>
      <c r="F15" s="21">
        <f t="shared" si="0"/>
        <v>0.15850548022660643</v>
      </c>
      <c r="G15" s="21">
        <v>6.8133050226606429E-2</v>
      </c>
      <c r="H15" s="21">
        <v>3.6347349999999994E-2</v>
      </c>
      <c r="I15" s="21">
        <v>5.4025080000000003E-2</v>
      </c>
      <c r="J15" s="22">
        <f t="shared" si="1"/>
        <v>2.0817498695827101E-2</v>
      </c>
      <c r="K15" s="22">
        <f t="shared" si="2"/>
        <v>3.1923135515331914E-2</v>
      </c>
      <c r="L15" s="23">
        <f t="shared" si="3"/>
        <v>4.8430058788271849E-2</v>
      </c>
      <c r="M15" s="4"/>
    </row>
    <row r="16" spans="1:13" x14ac:dyDescent="0.25">
      <c r="A16" s="17"/>
      <c r="B16" s="18">
        <v>461</v>
      </c>
      <c r="C16" s="19" t="s">
        <v>227</v>
      </c>
      <c r="D16" s="20">
        <v>0.03</v>
      </c>
      <c r="E16" s="21">
        <v>0.38553199999999999</v>
      </c>
      <c r="F16" s="21">
        <f t="shared" si="0"/>
        <v>7.7859220368058674E-2</v>
      </c>
      <c r="G16" s="21">
        <v>1.0200000368058681E-2</v>
      </c>
      <c r="H16" s="21">
        <v>2.5492290000000001E-2</v>
      </c>
      <c r="I16" s="21">
        <v>4.2166929999999998E-2</v>
      </c>
      <c r="J16" s="22">
        <f t="shared" si="1"/>
        <v>2.6456948756675664E-2</v>
      </c>
      <c r="K16" s="22">
        <f t="shared" si="2"/>
        <v>9.2579319921715142E-2</v>
      </c>
      <c r="L16" s="23">
        <f t="shared" si="3"/>
        <v>0.20195267933156957</v>
      </c>
      <c r="M16" s="4"/>
    </row>
    <row r="17" spans="1:13" x14ac:dyDescent="0.25">
      <c r="A17" s="17"/>
      <c r="B17" s="18">
        <v>463</v>
      </c>
      <c r="C17" s="19" t="s">
        <v>229</v>
      </c>
      <c r="D17" s="20">
        <v>0</v>
      </c>
      <c r="E17" s="21">
        <v>1.0500000000000001E-2</v>
      </c>
      <c r="F17" s="21">
        <f t="shared" si="0"/>
        <v>1.0500000000000001E-2</v>
      </c>
      <c r="G17" s="21">
        <v>0</v>
      </c>
      <c r="H17" s="21">
        <v>1.0500000000000001E-2</v>
      </c>
      <c r="I17" s="21">
        <v>0</v>
      </c>
      <c r="J17" s="22">
        <f t="shared" si="1"/>
        <v>0</v>
      </c>
      <c r="K17" s="22">
        <f t="shared" si="2"/>
        <v>1</v>
      </c>
      <c r="L17" s="23">
        <f t="shared" si="3"/>
        <v>1</v>
      </c>
      <c r="M17" s="4"/>
    </row>
    <row r="18" spans="1:13" ht="15.75" thickBot="1" x14ac:dyDescent="0.3">
      <c r="A18" s="41" t="s">
        <v>232</v>
      </c>
      <c r="B18" s="58"/>
      <c r="C18" s="43"/>
      <c r="D18" s="44">
        <v>480.19639199999926</v>
      </c>
      <c r="E18" s="45">
        <v>636.99838099999977</v>
      </c>
      <c r="F18" s="45">
        <f t="shared" si="0"/>
        <v>204.52096281476531</v>
      </c>
      <c r="G18" s="45">
        <v>111.80924028476534</v>
      </c>
      <c r="H18" s="45">
        <v>46.081163150000009</v>
      </c>
      <c r="I18" s="45">
        <v>46.630559379999966</v>
      </c>
      <c r="J18" s="46">
        <f t="shared" si="1"/>
        <v>0.17552515613813685</v>
      </c>
      <c r="K18" s="46">
        <f t="shared" si="2"/>
        <v>0.2478662554634741</v>
      </c>
      <c r="L18" s="47">
        <f t="shared" si="3"/>
        <v>0.32106983143928175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I15" sqref="I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119</v>
      </c>
      <c r="B1" s="49" t="s">
        <v>1861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1865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2.8535939999999997</v>
      </c>
      <c r="I6" s="14">
        <v>8.1405940000000019</v>
      </c>
      <c r="J6" s="14">
        <v>4.2138448792286018</v>
      </c>
      <c r="K6" s="14">
        <v>2.3773177392286016</v>
      </c>
      <c r="L6" s="14">
        <v>1.0425310800000001</v>
      </c>
      <c r="M6" s="14">
        <v>0.79399606000000011</v>
      </c>
      <c r="N6" s="15">
        <v>0.29203246584077291</v>
      </c>
      <c r="O6" s="15">
        <v>0.42009819175708807</v>
      </c>
      <c r="P6" s="16">
        <v>0.51763358782278057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SUM(H8:OFFSET(H6,MATCH("PROYECTOS",$A$8:$A$27,0),0))</f>
        <v>2.8535939999999997</v>
      </c>
      <c r="I7" s="37">
        <f ca="1">SUM(I8:OFFSET(I6,MATCH("PROYECTOS",$A$8:$A$27,0),0))</f>
        <v>8.1405940000000019</v>
      </c>
      <c r="J7" s="37">
        <f ca="1">SUM(J8:OFFSET(J6,MATCH("PROYECTOS",$A$8:$A$27,0),0))</f>
        <v>4.2138448792286018</v>
      </c>
      <c r="K7" s="38">
        <f ca="1">SUM(K8:OFFSET(K6,MATCH("PROYECTOS",$A$8:$A$27,0),0))</f>
        <v>2.3773177392286016</v>
      </c>
      <c r="L7" s="38">
        <f ca="1">SUM(L8:OFFSET(L6,MATCH("PROYECTOS",$A$8:$A$27,0),0))</f>
        <v>1.0425310799999998</v>
      </c>
      <c r="M7" s="38">
        <f ca="1">SUM(M8:OFFSET(M6,MATCH("PROYECTOS",$A$8:$A$27,0),0))</f>
        <v>0.79399606000000011</v>
      </c>
      <c r="N7" s="39">
        <f ca="1">IFERROR(K7/I7,0)</f>
        <v>0.29203246584077291</v>
      </c>
      <c r="O7" s="39">
        <f ca="1">IFERROR(SUM(K7,L7)/I7,0)</f>
        <v>0.42009819175708807</v>
      </c>
      <c r="P7" s="40">
        <f ca="1">IFERROR(SUM(K7,L7,M7)/I7,0)</f>
        <v>0.51763358782278057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0.67774999999999996</v>
      </c>
      <c r="I8" s="21">
        <v>0.59648599999999996</v>
      </c>
      <c r="J8" s="21">
        <f t="shared" ref="J8:J17" si="0">SUM(K8,L8,M8)</f>
        <v>0.16995462150750817</v>
      </c>
      <c r="K8" s="21">
        <v>8.4069601507508196E-2</v>
      </c>
      <c r="L8" s="21">
        <v>4.6045649999999994E-2</v>
      </c>
      <c r="M8" s="21">
        <v>3.9839369999999999E-2</v>
      </c>
      <c r="N8" s="22">
        <f t="shared" ref="N8:N18" si="1">IFERROR(K8/I8,0)</f>
        <v>0.14094144960235144</v>
      </c>
      <c r="O8" s="22">
        <f t="shared" ref="O8:O18" si="2">IFERROR(SUM(K8,L8)/I8,0)</f>
        <v>0.21813630413372351</v>
      </c>
      <c r="P8" s="23">
        <f t="shared" ref="P8:P18" si="3">IFERROR(SUM(K8,L8,M8)/I8,0)</f>
        <v>0.28492642158828235</v>
      </c>
      <c r="Q8" s="70">
        <v>2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5002360</v>
      </c>
      <c r="C9" s="19" t="s">
        <v>1096</v>
      </c>
      <c r="D9" s="68">
        <v>3000593</v>
      </c>
      <c r="E9" s="19" t="s">
        <v>1866</v>
      </c>
      <c r="F9" s="69">
        <v>105</v>
      </c>
      <c r="G9" s="19" t="s">
        <v>662</v>
      </c>
      <c r="H9" s="20">
        <v>0</v>
      </c>
      <c r="I9" s="21">
        <v>5.2839550000000006</v>
      </c>
      <c r="J9" s="21">
        <f t="shared" si="0"/>
        <v>3.7425791977576508</v>
      </c>
      <c r="K9" s="21">
        <v>2.251417077757651</v>
      </c>
      <c r="L9" s="21">
        <v>0.75148543000000001</v>
      </c>
      <c r="M9" s="21">
        <v>0.73967669000000003</v>
      </c>
      <c r="N9" s="22">
        <f t="shared" si="1"/>
        <v>0.42608558887379827</v>
      </c>
      <c r="O9" s="22">
        <f t="shared" si="2"/>
        <v>0.56830584434531528</v>
      </c>
      <c r="P9" s="23">
        <f t="shared" si="3"/>
        <v>0.70829127003497383</v>
      </c>
      <c r="Q9" s="70">
        <v>1</v>
      </c>
      <c r="R9" s="21">
        <v>0</v>
      </c>
      <c r="S9" s="23">
        <f t="shared" ref="S9:S17" si="4">IFERROR(R9/Q9,0)</f>
        <v>0</v>
      </c>
    </row>
    <row r="10" spans="1:19" ht="25.5" x14ac:dyDescent="0.25">
      <c r="A10" s="17"/>
      <c r="B10" s="19">
        <v>5004132</v>
      </c>
      <c r="C10" s="19" t="s">
        <v>1102</v>
      </c>
      <c r="D10" s="68">
        <v>3000513</v>
      </c>
      <c r="E10" s="19" t="s">
        <v>1094</v>
      </c>
      <c r="F10" s="69">
        <v>538</v>
      </c>
      <c r="G10" s="19" t="s">
        <v>1104</v>
      </c>
      <c r="H10" s="20">
        <v>0.24899399999999999</v>
      </c>
      <c r="I10" s="21">
        <v>0.37109900000000001</v>
      </c>
      <c r="J10" s="21">
        <f t="shared" si="0"/>
        <v>2.7968699811026454E-2</v>
      </c>
      <c r="K10" s="21">
        <v>2.7968699811026454E-2</v>
      </c>
      <c r="L10" s="21">
        <v>0</v>
      </c>
      <c r="M10" s="21">
        <v>0</v>
      </c>
      <c r="N10" s="22">
        <f t="shared" si="1"/>
        <v>7.5367219558733531E-2</v>
      </c>
      <c r="O10" s="22">
        <f t="shared" si="2"/>
        <v>7.5367219558733531E-2</v>
      </c>
      <c r="P10" s="23">
        <f t="shared" si="3"/>
        <v>7.5367219558733531E-2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5004147</v>
      </c>
      <c r="C11" s="19" t="s">
        <v>1579</v>
      </c>
      <c r="D11" s="68">
        <v>3000512</v>
      </c>
      <c r="E11" s="19" t="s">
        <v>1093</v>
      </c>
      <c r="F11" s="69">
        <v>117</v>
      </c>
      <c r="G11" s="19" t="s">
        <v>687</v>
      </c>
      <c r="H11" s="20">
        <v>7.2999999999999995E-2</v>
      </c>
      <c r="I11" s="21">
        <v>5.0999999999999997E-2</v>
      </c>
      <c r="J11" s="21">
        <f t="shared" si="0"/>
        <v>1.5478000032268464E-2</v>
      </c>
      <c r="K11" s="21">
        <v>9.9800003226846457E-4</v>
      </c>
      <c r="L11" s="21">
        <v>0</v>
      </c>
      <c r="M11" s="21">
        <v>1.448E-2</v>
      </c>
      <c r="N11" s="22">
        <f t="shared" si="1"/>
        <v>1.9568628083695385E-2</v>
      </c>
      <c r="O11" s="22">
        <f t="shared" si="2"/>
        <v>1.9568628083695385E-2</v>
      </c>
      <c r="P11" s="23">
        <f t="shared" si="3"/>
        <v>0.30349019671114635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5004368</v>
      </c>
      <c r="C12" s="19" t="s">
        <v>1868</v>
      </c>
      <c r="D12" s="68">
        <v>3000593</v>
      </c>
      <c r="E12" s="19" t="s">
        <v>1866</v>
      </c>
      <c r="F12" s="69">
        <v>470</v>
      </c>
      <c r="G12" s="19" t="s">
        <v>1874</v>
      </c>
      <c r="H12" s="20">
        <v>0.33840000000000003</v>
      </c>
      <c r="I12" s="21">
        <v>0.35185900000000003</v>
      </c>
      <c r="J12" s="21">
        <f t="shared" si="0"/>
        <v>0.22434200006425381</v>
      </c>
      <c r="K12" s="21">
        <v>8.1420000642538071E-3</v>
      </c>
      <c r="L12" s="21">
        <v>0.2162</v>
      </c>
      <c r="M12" s="21">
        <v>0</v>
      </c>
      <c r="N12" s="22">
        <f t="shared" si="1"/>
        <v>2.3139951128872096E-2</v>
      </c>
      <c r="O12" s="22">
        <f t="shared" si="2"/>
        <v>0.63759062597305682</v>
      </c>
      <c r="P12" s="23">
        <f t="shared" si="3"/>
        <v>0.63759062597305682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5004369</v>
      </c>
      <c r="C13" s="19" t="s">
        <v>1869</v>
      </c>
      <c r="D13" s="68">
        <v>3000593</v>
      </c>
      <c r="E13" s="19" t="s">
        <v>1866</v>
      </c>
      <c r="F13" s="69">
        <v>51</v>
      </c>
      <c r="G13" s="19" t="s">
        <v>1823</v>
      </c>
      <c r="H13" s="20">
        <v>0.35980000000000001</v>
      </c>
      <c r="I13" s="21">
        <v>0.486759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5004370</v>
      </c>
      <c r="C14" s="19" t="s">
        <v>1870</v>
      </c>
      <c r="D14" s="68">
        <v>3000593</v>
      </c>
      <c r="E14" s="19" t="s">
        <v>1866</v>
      </c>
      <c r="F14" s="69">
        <v>152</v>
      </c>
      <c r="G14" s="19" t="s">
        <v>1079</v>
      </c>
      <c r="H14" s="20">
        <v>0.42459999999999998</v>
      </c>
      <c r="I14" s="21">
        <v>0.43764199999999998</v>
      </c>
      <c r="J14" s="21">
        <f t="shared" si="0"/>
        <v>3.2545320020243525E-2</v>
      </c>
      <c r="K14" s="21">
        <v>3.7453200202435255E-3</v>
      </c>
      <c r="L14" s="21">
        <v>2.8799999999999999E-2</v>
      </c>
      <c r="M14" s="21">
        <v>0</v>
      </c>
      <c r="N14" s="22">
        <f t="shared" si="1"/>
        <v>8.5579538075493799E-3</v>
      </c>
      <c r="O14" s="22">
        <f t="shared" si="2"/>
        <v>7.4365166095218302E-2</v>
      </c>
      <c r="P14" s="23">
        <f t="shared" si="3"/>
        <v>7.4365166095218302E-2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5004371</v>
      </c>
      <c r="C15" s="19" t="s">
        <v>1871</v>
      </c>
      <c r="D15" s="68">
        <v>3000594</v>
      </c>
      <c r="E15" s="19" t="s">
        <v>1867</v>
      </c>
      <c r="F15" s="69">
        <v>6</v>
      </c>
      <c r="G15" s="19" t="s">
        <v>634</v>
      </c>
      <c r="H15" s="20">
        <v>0.1134</v>
      </c>
      <c r="I15" s="21">
        <v>3.6400000000000002E-2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5004372</v>
      </c>
      <c r="C16" s="19" t="s">
        <v>1872</v>
      </c>
      <c r="D16" s="68">
        <v>3000594</v>
      </c>
      <c r="E16" s="19" t="s">
        <v>1867</v>
      </c>
      <c r="F16" s="69">
        <v>533</v>
      </c>
      <c r="G16" s="19" t="s">
        <v>906</v>
      </c>
      <c r="H16" s="20">
        <v>0.28850000000000003</v>
      </c>
      <c r="I16" s="21">
        <v>0.31639399999999995</v>
      </c>
      <c r="J16" s="21">
        <f t="shared" si="0"/>
        <v>9.7704003565013409E-4</v>
      </c>
      <c r="K16" s="21">
        <v>9.7704003565013409E-4</v>
      </c>
      <c r="L16" s="21">
        <v>0</v>
      </c>
      <c r="M16" s="21">
        <v>0</v>
      </c>
      <c r="N16" s="22">
        <f t="shared" si="1"/>
        <v>3.088048558601409E-3</v>
      </c>
      <c r="O16" s="22">
        <f t="shared" si="2"/>
        <v>3.088048558601409E-3</v>
      </c>
      <c r="P16" s="23">
        <f t="shared" si="3"/>
        <v>3.088048558601409E-3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5004373</v>
      </c>
      <c r="C17" s="19" t="s">
        <v>1873</v>
      </c>
      <c r="D17" s="68">
        <v>3000512</v>
      </c>
      <c r="E17" s="19" t="s">
        <v>1093</v>
      </c>
      <c r="F17" s="69">
        <v>86</v>
      </c>
      <c r="G17" s="19" t="s">
        <v>500</v>
      </c>
      <c r="H17" s="20">
        <v>0.32914999999999994</v>
      </c>
      <c r="I17" s="21">
        <v>0.20899999999999999</v>
      </c>
      <c r="J17" s="21">
        <f t="shared" si="0"/>
        <v>0</v>
      </c>
      <c r="K17" s="21">
        <v>0</v>
      </c>
      <c r="L17" s="21">
        <v>0</v>
      </c>
      <c r="M17" s="21">
        <v>0</v>
      </c>
      <c r="N17" s="22">
        <f t="shared" si="1"/>
        <v>0</v>
      </c>
      <c r="O17" s="22">
        <f t="shared" si="2"/>
        <v>0</v>
      </c>
      <c r="P17" s="23">
        <f t="shared" si="3"/>
        <v>0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OFFSET(H18,-MATCH("PROYECTOS",$A$8:$A$27,0)-1,0)-(OFFSET(H18,-MATCH("PROYECTOS",$A$8:$A$27,0),0))</f>
        <v>0</v>
      </c>
      <c r="I18" s="44">
        <f t="shared" ref="I18:J18" ca="1" si="5">OFFSET(I18,-MATCH("PROYECTOS",$A$8:$A$27,0)-1,0)-(OFFSET(I18,-MATCH("PROYECTOS",$A$8:$A$27,0),0))</f>
        <v>0</v>
      </c>
      <c r="J18" s="44">
        <f t="shared" ca="1" si="5"/>
        <v>0</v>
      </c>
      <c r="K18" s="45">
        <f ca="1">OFFSET(K18,-MATCH("PROYECTOS",$A$8:$A$27,0)-1,0)-(OFFSET(K18,-MATCH("PROYECTOS",$A$8:$A$27,0),0))</f>
        <v>0</v>
      </c>
      <c r="L18" s="45">
        <f t="shared" ref="L18:M18" ca="1" si="6">OFFSET(L18,-MATCH("PROYECTOS",$A$8:$A$27,0)-1,0)-(OFFSET(L18,-MATCH("PROYECTOS",$A$8:$A$27,0),0))</f>
        <v>0</v>
      </c>
      <c r="M18" s="45">
        <f t="shared" ca="1" si="6"/>
        <v>0</v>
      </c>
      <c r="N18" s="46">
        <f t="shared" ca="1" si="1"/>
        <v>0</v>
      </c>
      <c r="O18" s="46">
        <f t="shared" ca="1" si="2"/>
        <v>0</v>
      </c>
      <c r="P18" s="47">
        <f t="shared" ca="1" si="3"/>
        <v>0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120</v>
      </c>
      <c r="B1" s="50" t="s">
        <v>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1877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6.2700000000000005</v>
      </c>
      <c r="E6" s="14">
        <v>6.1016000000000012</v>
      </c>
      <c r="F6" s="14">
        <v>0.44783719964642132</v>
      </c>
      <c r="G6" s="14">
        <v>0.2700910096464213</v>
      </c>
      <c r="H6" s="14">
        <v>0.12867830999999999</v>
      </c>
      <c r="I6" s="14">
        <v>4.9067879999999994E-2</v>
      </c>
      <c r="J6" s="15">
        <v>4.4265604045893081E-2</v>
      </c>
      <c r="K6" s="15">
        <v>6.53548773512556E-2</v>
      </c>
      <c r="L6" s="16">
        <v>7.3396682779340042E-2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6.2700000000000005</v>
      </c>
      <c r="E7" s="38">
        <f ca="1">SUM(E8:OFFSET(E6,MATCH("GOBIERNOS REGIONALES",$A$8:$A$50,0),0))</f>
        <v>6.1016000000000012</v>
      </c>
      <c r="F7" s="38">
        <f ca="1">SUM(F8:OFFSET(F6,MATCH("GOBIERNOS REGIONALES",$A$8:$A$50,0),0))</f>
        <v>0.44783719964642132</v>
      </c>
      <c r="G7" s="38">
        <f ca="1">SUM(G8:OFFSET(G6,MATCH("GOBIERNOS REGIONALES",$A$8:$A$50,0),0))</f>
        <v>0.2700910096464213</v>
      </c>
      <c r="H7" s="38">
        <f ca="1">SUM(H8:OFFSET(H6,MATCH("GOBIERNOS REGIONALES",$A$8:$A$50,0),0))</f>
        <v>0.12867831000000002</v>
      </c>
      <c r="I7" s="38">
        <f ca="1">SUM(I8:OFFSET(I6,MATCH("GOBIERNOS REGIONALES",$A$8:$A$50,0),0))</f>
        <v>4.9067879999999994E-2</v>
      </c>
      <c r="J7" s="39">
        <f ca="1">IFERROR(G7/E7,0)</f>
        <v>4.4265604045893081E-2</v>
      </c>
      <c r="K7" s="39">
        <f ca="1">IFERROR(SUM(G7,H7)/E7,0)</f>
        <v>6.5354877351255614E-2</v>
      </c>
      <c r="L7" s="40">
        <f ca="1">IFERROR(SUM(G7,H7,I7)/E7,0)</f>
        <v>7.3396682779340042E-2</v>
      </c>
      <c r="M7" s="4"/>
    </row>
    <row r="8" spans="1:13" x14ac:dyDescent="0.25">
      <c r="A8" s="17"/>
      <c r="B8" s="18">
        <v>16</v>
      </c>
      <c r="C8" s="19" t="s">
        <v>115</v>
      </c>
      <c r="D8" s="20">
        <v>6.2700000000000005</v>
      </c>
      <c r="E8" s="21">
        <v>6.1016000000000012</v>
      </c>
      <c r="F8" s="21">
        <f t="shared" ref="F8:F10" si="0">SUM(G8,H8,I8)</f>
        <v>0.44783719964642132</v>
      </c>
      <c r="G8" s="21">
        <v>0.2700910096464213</v>
      </c>
      <c r="H8" s="21">
        <v>0.12867831000000002</v>
      </c>
      <c r="I8" s="21">
        <v>4.9067879999999994E-2</v>
      </c>
      <c r="J8" s="22">
        <f t="shared" ref="J8:J10" si="1">IFERROR(G8/E8,0)</f>
        <v>4.4265604045893081E-2</v>
      </c>
      <c r="K8" s="22">
        <f t="shared" ref="K8:K10" si="2">IFERROR(SUM(G8,H8)/E8,0)</f>
        <v>6.5354877351255614E-2</v>
      </c>
      <c r="L8" s="23">
        <f t="shared" ref="L8:L10" si="3">IFERROR(SUM(G8,H8,I8)/E8,0)</f>
        <v>7.3396682779340042E-2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120</v>
      </c>
      <c r="B1" s="51" t="s">
        <v>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1878</v>
      </c>
      <c r="N2" s="72" t="s">
        <v>1887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6.2700000000000005</v>
      </c>
      <c r="E6" s="14">
        <f ca="1">SUM(E7:OFFSET(E7,50,0))</f>
        <v>6.1016000000000012</v>
      </c>
      <c r="F6" s="14">
        <f ca="1">SUM(F7:OFFSET(F7,50,0))</f>
        <v>0.44783719964642132</v>
      </c>
      <c r="G6" s="14">
        <f ca="1">SUM(G7:OFFSET(G7,50,0))</f>
        <v>0.2700910096464213</v>
      </c>
      <c r="H6" s="14">
        <f ca="1">SUM(H7:OFFSET(H7,50,0))</f>
        <v>0.12867830999999999</v>
      </c>
      <c r="I6" s="14">
        <f ca="1">SUM(I7:OFFSET(I7,50,0))</f>
        <v>4.9067879999999994E-2</v>
      </c>
      <c r="J6" s="15">
        <f ca="1">IFERROR(G6/E6,0)</f>
        <v>4.4265604045893081E-2</v>
      </c>
      <c r="K6" s="15">
        <f ca="1">IFERROR(SUM(G6,H6)/E6,0)</f>
        <v>6.53548773512556E-2</v>
      </c>
      <c r="L6" s="16">
        <f ca="1">IFERROR(SUM(G6,H6,I6)/E6,0)</f>
        <v>7.3396682779340042E-2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15</v>
      </c>
      <c r="C7" s="19" t="s">
        <v>263</v>
      </c>
      <c r="D7" s="20">
        <v>4.6638700000000002</v>
      </c>
      <c r="E7" s="21">
        <v>3.9276090000000003</v>
      </c>
      <c r="F7" s="21">
        <f t="shared" ref="F7:F9" si="0">SUM(G7,H7,I7)</f>
        <v>0.17531355951643482</v>
      </c>
      <c r="G7" s="21">
        <v>0.10929008951643482</v>
      </c>
      <c r="H7" s="21">
        <v>2.8955589999999996E-2</v>
      </c>
      <c r="I7" s="21">
        <v>3.7067879999999997E-2</v>
      </c>
      <c r="J7" s="22">
        <f t="shared" ref="J7:J9" si="1">IFERROR(G7/E7,0)</f>
        <v>2.7826112404884196E-2</v>
      </c>
      <c r="K7" s="22">
        <f t="shared" ref="K7:K9" si="2">IFERROR(SUM(G7,H7)/E7,0)</f>
        <v>3.5198432307399947E-2</v>
      </c>
      <c r="L7" s="23">
        <f t="shared" ref="L7:L9" si="3">IFERROR(SUM(G7,H7,I7)/E7,0)</f>
        <v>4.463620475368979E-2</v>
      </c>
      <c r="M7" s="4"/>
      <c r="N7" t="s">
        <v>271</v>
      </c>
      <c r="O7" s="5">
        <v>5.5500000715255737E-2</v>
      </c>
      <c r="P7" s="71">
        <v>0.42857143409463888</v>
      </c>
    </row>
    <row r="8" spans="1:16" x14ac:dyDescent="0.25">
      <c r="A8" s="17"/>
      <c r="B8" s="55">
        <v>21</v>
      </c>
      <c r="C8" s="19" t="s">
        <v>269</v>
      </c>
      <c r="D8" s="20">
        <v>1.6061300000000003</v>
      </c>
      <c r="E8" s="21">
        <v>2.0444910000000003</v>
      </c>
      <c r="F8" s="21">
        <f t="shared" si="0"/>
        <v>0.21702363941473074</v>
      </c>
      <c r="G8" s="21">
        <v>0.10530091941473074</v>
      </c>
      <c r="H8" s="21">
        <v>9.9722720000000001E-2</v>
      </c>
      <c r="I8" s="21">
        <v>1.2E-2</v>
      </c>
      <c r="J8" s="22">
        <f t="shared" si="1"/>
        <v>5.1504711644478125E-2</v>
      </c>
      <c r="K8" s="22">
        <f t="shared" si="2"/>
        <v>0.10028101831445123</v>
      </c>
      <c r="L8" s="23">
        <f t="shared" si="3"/>
        <v>0.1061504498746782</v>
      </c>
      <c r="M8" s="4"/>
      <c r="N8" t="s">
        <v>269</v>
      </c>
      <c r="O8" s="5">
        <v>0.21702363941473074</v>
      </c>
      <c r="P8" s="71">
        <v>0.1061504498746782</v>
      </c>
    </row>
    <row r="9" spans="1:16" ht="15.75" thickBot="1" x14ac:dyDescent="0.3">
      <c r="A9" s="24"/>
      <c r="B9" s="56">
        <v>23</v>
      </c>
      <c r="C9" s="26" t="s">
        <v>271</v>
      </c>
      <c r="D9" s="27">
        <v>0</v>
      </c>
      <c r="E9" s="28">
        <v>0.1295</v>
      </c>
      <c r="F9" s="28">
        <f t="shared" si="0"/>
        <v>5.5500000715255737E-2</v>
      </c>
      <c r="G9" s="28">
        <v>5.5500000715255737E-2</v>
      </c>
      <c r="H9" s="28">
        <v>0</v>
      </c>
      <c r="I9" s="28">
        <v>0</v>
      </c>
      <c r="J9" s="29">
        <f t="shared" si="1"/>
        <v>0.42857143409463888</v>
      </c>
      <c r="K9" s="29">
        <f t="shared" si="2"/>
        <v>0.42857143409463888</v>
      </c>
      <c r="L9" s="30">
        <f t="shared" si="3"/>
        <v>0.42857143409463888</v>
      </c>
      <c r="M9" s="4"/>
      <c r="N9" t="s">
        <v>263</v>
      </c>
      <c r="O9" s="5">
        <v>0.17531355951643482</v>
      </c>
      <c r="P9" s="71">
        <v>4.463620475368979E-2</v>
      </c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1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 x14ac:dyDescent="0.25">
      <c r="A1" s="50">
        <v>120</v>
      </c>
      <c r="B1" s="49" t="s">
        <v>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1879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6.2700000000000005</v>
      </c>
      <c r="E6" s="14">
        <v>6.1016000000000012</v>
      </c>
      <c r="F6" s="14">
        <v>0.44783719964642132</v>
      </c>
      <c r="G6" s="14">
        <v>0.2700910096464213</v>
      </c>
      <c r="H6" s="14">
        <v>0.12867830999999999</v>
      </c>
      <c r="I6" s="14">
        <v>4.9067879999999994E-2</v>
      </c>
      <c r="J6" s="15">
        <v>4.4265604045893081E-2</v>
      </c>
      <c r="K6" s="15">
        <v>6.53548773512556E-2</v>
      </c>
      <c r="L6" s="16">
        <v>7.3396682779340042E-2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6.27</v>
      </c>
      <c r="E7" s="38">
        <f ca="1">SUM(E8:OFFSET(E6,MATCH("PROYECTOS",$A$8:$A$50,0),0))</f>
        <v>5.5337390000000006</v>
      </c>
      <c r="F7" s="38">
        <f ca="1">SUM(F8:OFFSET(F6,MATCH("PROYECTOS",$A$8:$A$50,0),0))</f>
        <v>0.27591297835967621</v>
      </c>
      <c r="G7" s="38">
        <f ca="1">SUM(G8:OFFSET(G6,MATCH("PROYECTOS",$A$8:$A$50,0),0))</f>
        <v>0.15787150835967623</v>
      </c>
      <c r="H7" s="38">
        <f ca="1">SUM(H8:OFFSET(H6,MATCH("PROYECTOS",$A$8:$A$50,0),0))</f>
        <v>6.8973590000000001E-2</v>
      </c>
      <c r="I7" s="38">
        <f ca="1">SUM(I8:OFFSET(I6,MATCH("PROYECTOS",$A$8:$A$50,0),0))</f>
        <v>4.9067879999999994E-2</v>
      </c>
      <c r="J7" s="39">
        <f ca="1">IFERROR(G7/E7,0)</f>
        <v>2.8528903939935766E-2</v>
      </c>
      <c r="K7" s="39">
        <f ca="1">IFERROR(SUM(G7,H7)/E7,0)</f>
        <v>4.0993096775918815E-2</v>
      </c>
      <c r="L7" s="40">
        <f ca="1">IFERROR(SUM(G7,H7,I7)/E7,0)</f>
        <v>4.9860135861065399E-2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2.9837099999999999</v>
      </c>
      <c r="E8" s="21">
        <v>2.8153100000000002</v>
      </c>
      <c r="F8" s="21">
        <f t="shared" ref="F8:F10" si="0">SUM(G8,H8,I8)</f>
        <v>0.17531355951643482</v>
      </c>
      <c r="G8" s="21">
        <v>0.10929008951643482</v>
      </c>
      <c r="H8" s="21">
        <v>2.8955589999999996E-2</v>
      </c>
      <c r="I8" s="21">
        <v>3.7067879999999997E-2</v>
      </c>
      <c r="J8" s="22">
        <f t="shared" ref="J8:J11" si="1">IFERROR(G8/E8,0)</f>
        <v>3.8819913088233557E-2</v>
      </c>
      <c r="K8" s="22">
        <f t="shared" ref="K8:K11" si="2">IFERROR(SUM(G8,H8)/E8,0)</f>
        <v>4.9104958074398491E-2</v>
      </c>
      <c r="L8" s="23">
        <f t="shared" ref="L8:L11" si="3">IFERROR(SUM(G8,H8,I8)/E8,0)</f>
        <v>6.2271493908818143E-2</v>
      </c>
      <c r="M8" s="4"/>
    </row>
    <row r="9" spans="1:13" ht="25.5" x14ac:dyDescent="0.25">
      <c r="A9" s="17"/>
      <c r="B9" s="19">
        <v>3000517</v>
      </c>
      <c r="C9" s="19" t="s">
        <v>1881</v>
      </c>
      <c r="D9" s="20">
        <v>1.5806300000000002</v>
      </c>
      <c r="E9" s="21">
        <v>1.012769</v>
      </c>
      <c r="F9" s="21">
        <f t="shared" si="0"/>
        <v>6.9220509068807584E-2</v>
      </c>
      <c r="G9" s="21">
        <v>4.1220509068807587E-2</v>
      </c>
      <c r="H9" s="21">
        <v>1.6E-2</v>
      </c>
      <c r="I9" s="21">
        <v>1.2E-2</v>
      </c>
      <c r="J9" s="22">
        <f t="shared" si="1"/>
        <v>4.0700800546627697E-2</v>
      </c>
      <c r="K9" s="22">
        <f t="shared" si="2"/>
        <v>5.6499072413163896E-2</v>
      </c>
      <c r="L9" s="23">
        <f t="shared" si="3"/>
        <v>6.8347776313066044E-2</v>
      </c>
      <c r="M9" s="4"/>
    </row>
    <row r="10" spans="1:13" ht="51" x14ac:dyDescent="0.25">
      <c r="A10" s="17"/>
      <c r="B10" s="19">
        <v>3000518</v>
      </c>
      <c r="C10" s="19" t="s">
        <v>1882</v>
      </c>
      <c r="D10" s="20">
        <v>1.7056600000000004</v>
      </c>
      <c r="E10" s="21">
        <v>1.7056600000000004</v>
      </c>
      <c r="F10" s="21">
        <f t="shared" si="0"/>
        <v>3.1378909774433819E-2</v>
      </c>
      <c r="G10" s="21">
        <v>7.3609097744338214E-3</v>
      </c>
      <c r="H10" s="21">
        <v>2.4017999999999998E-2</v>
      </c>
      <c r="I10" s="21">
        <v>0</v>
      </c>
      <c r="J10" s="22">
        <f t="shared" si="1"/>
        <v>4.3155785880150911E-3</v>
      </c>
      <c r="K10" s="22">
        <f t="shared" si="2"/>
        <v>1.8396931260880722E-2</v>
      </c>
      <c r="L10" s="23">
        <f t="shared" si="3"/>
        <v>1.8396931260880722E-2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0.56786100000000062</v>
      </c>
      <c r="F11" s="45">
        <f t="shared" ca="1" si="4"/>
        <v>0.17192422128674512</v>
      </c>
      <c r="G11" s="45">
        <f t="shared" ca="1" si="4"/>
        <v>0.11221950128674507</v>
      </c>
      <c r="H11" s="45">
        <f t="shared" ca="1" si="4"/>
        <v>5.9704719999999989E-2</v>
      </c>
      <c r="I11" s="45">
        <f t="shared" ca="1" si="4"/>
        <v>0</v>
      </c>
      <c r="J11" s="46">
        <f t="shared" ca="1" si="1"/>
        <v>0.19761790523868508</v>
      </c>
      <c r="K11" s="46">
        <f t="shared" ca="1" si="2"/>
        <v>0.30275757850379736</v>
      </c>
      <c r="L11" s="47">
        <f t="shared" ca="1" si="3"/>
        <v>0.30275757850379736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1888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6.2271493908818143E-2</v>
      </c>
    </row>
    <row r="18" spans="1:4" ht="25.5" x14ac:dyDescent="0.25">
      <c r="A18" s="17"/>
      <c r="B18" s="19">
        <v>3000517</v>
      </c>
      <c r="C18" s="19" t="s">
        <v>1881</v>
      </c>
      <c r="D18" s="23">
        <v>6.8347776313066044E-2</v>
      </c>
    </row>
    <row r="19" spans="1:4" ht="51.75" thickBot="1" x14ac:dyDescent="0.3">
      <c r="A19" s="24"/>
      <c r="B19" s="26">
        <v>3000518</v>
      </c>
      <c r="C19" s="26" t="s">
        <v>1882</v>
      </c>
      <c r="D19" s="30">
        <v>1.8396931260880722E-2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J10" sqref="J1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120</v>
      </c>
      <c r="B1" s="49" t="s">
        <v>80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1880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6.2700000000000005</v>
      </c>
      <c r="I6" s="14">
        <v>6.1016000000000012</v>
      </c>
      <c r="J6" s="14">
        <v>0.44783719964642132</v>
      </c>
      <c r="K6" s="14">
        <v>0.2700910096464213</v>
      </c>
      <c r="L6" s="14">
        <v>0.12867830999999999</v>
      </c>
      <c r="M6" s="14">
        <v>4.9067879999999994E-2</v>
      </c>
      <c r="N6" s="15">
        <v>4.4265604045893081E-2</v>
      </c>
      <c r="O6" s="15">
        <v>6.53548773512556E-2</v>
      </c>
      <c r="P6" s="16">
        <v>7.3396682779340042E-2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SUM(H8:OFFSET(H6,MATCH("PROYECTOS",$A$8:$A$23,0),0))</f>
        <v>6.2700000000000014</v>
      </c>
      <c r="I7" s="37">
        <f ca="1">SUM(I8:OFFSET(I6,MATCH("PROYECTOS",$A$8:$A$23,0),0))</f>
        <v>5.5337390000000006</v>
      </c>
      <c r="J7" s="37">
        <f ca="1">SUM(J8:OFFSET(J6,MATCH("PROYECTOS",$A$8:$A$23,0),0))</f>
        <v>0.27591297835967621</v>
      </c>
      <c r="K7" s="38">
        <f ca="1">SUM(K8:OFFSET(K6,MATCH("PROYECTOS",$A$8:$A$23,0),0))</f>
        <v>0.15787150835967623</v>
      </c>
      <c r="L7" s="38">
        <f ca="1">SUM(L8:OFFSET(L6,MATCH("PROYECTOS",$A$8:$A$23,0),0))</f>
        <v>6.8973590000000001E-2</v>
      </c>
      <c r="M7" s="38">
        <f ca="1">SUM(M8:OFFSET(M6,MATCH("PROYECTOS",$A$8:$A$23,0),0))</f>
        <v>4.9067879999999994E-2</v>
      </c>
      <c r="N7" s="39">
        <f ca="1">IFERROR(K7/I7,0)</f>
        <v>2.8528903939935766E-2</v>
      </c>
      <c r="O7" s="39">
        <f ca="1">IFERROR(SUM(K7,L7)/I7,0)</f>
        <v>4.0993096775918815E-2</v>
      </c>
      <c r="P7" s="40">
        <f ca="1">IFERROR(SUM(K7,L7,M7)/I7,0)</f>
        <v>4.9860135861065399E-2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2.9837099999999999</v>
      </c>
      <c r="I8" s="21">
        <v>2.8153100000000002</v>
      </c>
      <c r="J8" s="21">
        <f t="shared" ref="J8:J13" si="0">SUM(K8,L8,M8)</f>
        <v>0.17531355951643482</v>
      </c>
      <c r="K8" s="21">
        <v>0.10929008951643482</v>
      </c>
      <c r="L8" s="21">
        <v>2.8955589999999996E-2</v>
      </c>
      <c r="M8" s="21">
        <v>3.7067879999999997E-2</v>
      </c>
      <c r="N8" s="22">
        <f t="shared" ref="N8:N14" si="1">IFERROR(K8/I8,0)</f>
        <v>3.8819913088233557E-2</v>
      </c>
      <c r="O8" s="22">
        <f t="shared" ref="O8:O14" si="2">IFERROR(SUM(K8,L8)/I8,0)</f>
        <v>4.9104958074398491E-2</v>
      </c>
      <c r="P8" s="23">
        <f t="shared" ref="P8:P14" si="3">IFERROR(SUM(K8,L8,M8)/I8,0)</f>
        <v>6.2271493908818143E-2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5004349</v>
      </c>
      <c r="C9" s="19" t="s">
        <v>1883</v>
      </c>
      <c r="D9" s="68">
        <v>3000517</v>
      </c>
      <c r="E9" s="19" t="s">
        <v>1881</v>
      </c>
      <c r="F9" s="69">
        <v>60</v>
      </c>
      <c r="G9" s="19" t="s">
        <v>309</v>
      </c>
      <c r="H9" s="20">
        <v>0.20854999999999999</v>
      </c>
      <c r="I9" s="21">
        <v>0.20855000000000001</v>
      </c>
      <c r="J9" s="21">
        <f t="shared" si="0"/>
        <v>6.9220509068807584E-2</v>
      </c>
      <c r="K9" s="21">
        <v>4.1220509068807587E-2</v>
      </c>
      <c r="L9" s="21">
        <v>1.6E-2</v>
      </c>
      <c r="M9" s="21">
        <v>1.2E-2</v>
      </c>
      <c r="N9" s="22">
        <f t="shared" si="1"/>
        <v>0.19765288453036484</v>
      </c>
      <c r="O9" s="22">
        <f t="shared" si="2"/>
        <v>0.27437309551094502</v>
      </c>
      <c r="P9" s="23">
        <f t="shared" si="3"/>
        <v>0.33191325374638014</v>
      </c>
      <c r="Q9" s="70">
        <v>0</v>
      </c>
      <c r="R9" s="21">
        <v>0</v>
      </c>
      <c r="S9" s="23">
        <f t="shared" ref="S9:S13" si="4">IFERROR(R9/Q9,0)</f>
        <v>0</v>
      </c>
    </row>
    <row r="10" spans="1:19" ht="38.25" x14ac:dyDescent="0.25">
      <c r="A10" s="17"/>
      <c r="B10" s="19">
        <v>5004375</v>
      </c>
      <c r="C10" s="19" t="s">
        <v>786</v>
      </c>
      <c r="D10" s="68">
        <v>3000517</v>
      </c>
      <c r="E10" s="19" t="s">
        <v>1881</v>
      </c>
      <c r="F10" s="69">
        <v>120</v>
      </c>
      <c r="G10" s="19" t="s">
        <v>689</v>
      </c>
      <c r="H10" s="20">
        <v>1.1200000000000001</v>
      </c>
      <c r="I10" s="21">
        <v>0.55213900000000005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5004376</v>
      </c>
      <c r="C11" s="19" t="s">
        <v>1884</v>
      </c>
      <c r="D11" s="68">
        <v>3000517</v>
      </c>
      <c r="E11" s="19" t="s">
        <v>1881</v>
      </c>
      <c r="F11" s="69">
        <v>60</v>
      </c>
      <c r="G11" s="19" t="s">
        <v>309</v>
      </c>
      <c r="H11" s="20">
        <v>0.25208000000000003</v>
      </c>
      <c r="I11" s="21">
        <v>0.25208000000000003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5004377</v>
      </c>
      <c r="C12" s="19" t="s">
        <v>1885</v>
      </c>
      <c r="D12" s="68">
        <v>3000518</v>
      </c>
      <c r="E12" s="19" t="s">
        <v>1882</v>
      </c>
      <c r="F12" s="69">
        <v>86</v>
      </c>
      <c r="G12" s="19" t="s">
        <v>500</v>
      </c>
      <c r="H12" s="20">
        <v>1.3975800000000003</v>
      </c>
      <c r="I12" s="21">
        <v>1.3975800000000003</v>
      </c>
      <c r="J12" s="21">
        <f t="shared" si="0"/>
        <v>3.1378909774433819E-2</v>
      </c>
      <c r="K12" s="21">
        <v>7.3609097744338214E-3</v>
      </c>
      <c r="L12" s="21">
        <v>2.4017999999999998E-2</v>
      </c>
      <c r="M12" s="21">
        <v>0</v>
      </c>
      <c r="N12" s="22">
        <f t="shared" si="1"/>
        <v>5.2668969035288282E-3</v>
      </c>
      <c r="O12" s="22">
        <f t="shared" si="2"/>
        <v>2.2452317416129176E-2</v>
      </c>
      <c r="P12" s="23">
        <f t="shared" si="3"/>
        <v>2.2452317416129176E-2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5004378</v>
      </c>
      <c r="C13" s="19" t="s">
        <v>1886</v>
      </c>
      <c r="D13" s="68">
        <v>3000518</v>
      </c>
      <c r="E13" s="19" t="s">
        <v>1882</v>
      </c>
      <c r="F13" s="69">
        <v>60</v>
      </c>
      <c r="G13" s="19" t="s">
        <v>309</v>
      </c>
      <c r="H13" s="20">
        <v>0.30808000000000002</v>
      </c>
      <c r="I13" s="21">
        <v>0.30808000000000002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15.75" thickBot="1" x14ac:dyDescent="0.3">
      <c r="A14" s="41" t="s">
        <v>293</v>
      </c>
      <c r="B14" s="43"/>
      <c r="C14" s="43"/>
      <c r="D14" s="65"/>
      <c r="E14" s="43"/>
      <c r="F14" s="66"/>
      <c r="G14" s="43"/>
      <c r="H14" s="44">
        <f ca="1">OFFSET(H14,-MATCH("PROYECTOS",$A$8:$A$23,0)-1,0)-(OFFSET(H14,-MATCH("PROYECTOS",$A$8:$A$23,0),0))</f>
        <v>0</v>
      </c>
      <c r="I14" s="44">
        <f t="shared" ref="I14:J14" ca="1" si="5">OFFSET(I14,-MATCH("PROYECTOS",$A$8:$A$23,0)-1,0)-(OFFSET(I14,-MATCH("PROYECTOS",$A$8:$A$23,0),0))</f>
        <v>0.56786100000000062</v>
      </c>
      <c r="J14" s="44">
        <f t="shared" ca="1" si="5"/>
        <v>0.17192422128674512</v>
      </c>
      <c r="K14" s="45">
        <f ca="1">OFFSET(K14,-MATCH("PROYECTOS",$A$8:$A$23,0)-1,0)-(OFFSET(K14,-MATCH("PROYECTOS",$A$8:$A$23,0),0))</f>
        <v>0.11221950128674507</v>
      </c>
      <c r="L14" s="45">
        <f t="shared" ref="L14:M14" ca="1" si="6">OFFSET(L14,-MATCH("PROYECTOS",$A$8:$A$23,0)-1,0)-(OFFSET(L14,-MATCH("PROYECTOS",$A$8:$A$23,0),0))</f>
        <v>5.9704719999999989E-2</v>
      </c>
      <c r="M14" s="45">
        <f t="shared" ca="1" si="6"/>
        <v>0</v>
      </c>
      <c r="N14" s="46">
        <f t="shared" ca="1" si="1"/>
        <v>0.19761790523868508</v>
      </c>
      <c r="O14" s="46">
        <f t="shared" ca="1" si="2"/>
        <v>0.30275757850379736</v>
      </c>
      <c r="P14" s="47">
        <f t="shared" ca="1" si="3"/>
        <v>0.30275757850379736</v>
      </c>
      <c r="Q14" s="67"/>
      <c r="R14" s="45"/>
      <c r="S1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opLeftCell="A12" workbookViewId="0">
      <selection activeCell="A36" sqref="A36:L3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121</v>
      </c>
      <c r="B1" s="50" t="s">
        <v>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1889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363.91546999999997</v>
      </c>
      <c r="E6" s="14">
        <v>498.14935199999996</v>
      </c>
      <c r="F6" s="14">
        <v>262.94078718870134</v>
      </c>
      <c r="G6" s="14">
        <v>202.86631965870129</v>
      </c>
      <c r="H6" s="14">
        <v>17.38290434</v>
      </c>
      <c r="I6" s="14">
        <v>42.691563189999989</v>
      </c>
      <c r="J6" s="15">
        <v>0.40723995493363868</v>
      </c>
      <c r="K6" s="15">
        <v>0.44213492020903261</v>
      </c>
      <c r="L6" s="16">
        <v>0.52783524887271416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322.14326299999982</v>
      </c>
      <c r="E7" s="38">
        <f ca="1">SUM(E8:OFFSET(E6,MATCH("GOBIERNOS REGIONALES",$A$8:$A$50,0),0))</f>
        <v>453.88838500000054</v>
      </c>
      <c r="F7" s="38">
        <f ca="1">SUM(F8:OFFSET(F6,MATCH("GOBIERNOS REGIONALES",$A$8:$A$50,0),0))</f>
        <v>251.50912982374822</v>
      </c>
      <c r="G7" s="38">
        <f ca="1">SUM(G8:OFFSET(G6,MATCH("GOBIERNOS REGIONALES",$A$8:$A$50,0),0))</f>
        <v>196.91487313374819</v>
      </c>
      <c r="H7" s="38">
        <f ca="1">SUM(H8:OFFSET(H6,MATCH("GOBIERNOS REGIONALES",$A$8:$A$50,0),0))</f>
        <v>14.914198249999997</v>
      </c>
      <c r="I7" s="38">
        <f ca="1">SUM(I8:OFFSET(I6,MATCH("GOBIERNOS REGIONALES",$A$8:$A$50,0),0))</f>
        <v>39.680058440000018</v>
      </c>
      <c r="J7" s="39">
        <f ca="1">IFERROR(G7/E7,0)</f>
        <v>0.43383985940452729</v>
      </c>
      <c r="K7" s="39">
        <f ca="1">IFERROR(SUM(G7,H7)/E7,0)</f>
        <v>0.46669859459776203</v>
      </c>
      <c r="L7" s="40">
        <f ca="1">IFERROR(SUM(G7,H7,I7)/E7,0)</f>
        <v>0.55412109702641521</v>
      </c>
      <c r="M7" s="4"/>
    </row>
    <row r="8" spans="1:13" x14ac:dyDescent="0.25">
      <c r="A8" s="17"/>
      <c r="B8" s="18">
        <v>13</v>
      </c>
      <c r="C8" s="19" t="s">
        <v>114</v>
      </c>
      <c r="D8" s="20">
        <v>298.70002099999982</v>
      </c>
      <c r="E8" s="21">
        <v>418.87998200000055</v>
      </c>
      <c r="F8" s="21">
        <f t="shared" ref="F8:F37" si="0">SUM(G8,H8,I8)</f>
        <v>244.29459097298107</v>
      </c>
      <c r="G8" s="21">
        <v>193.23128441298104</v>
      </c>
      <c r="H8" s="21">
        <v>13.111185999999996</v>
      </c>
      <c r="I8" s="21">
        <v>37.952120560000019</v>
      </c>
      <c r="J8" s="22">
        <f t="shared" ref="J8:J37" si="1">IFERROR(G8/E8,0)</f>
        <v>0.46130465220699129</v>
      </c>
      <c r="K8" s="22">
        <f t="shared" ref="K8:K37" si="2">IFERROR(SUM(G8,H8)/E8,0)</f>
        <v>0.49260523128312389</v>
      </c>
      <c r="L8" s="23">
        <f t="shared" ref="L8:L37" si="3">IFERROR(SUM(G8,H8,I8)/E8,0)</f>
        <v>0.58320903712457839</v>
      </c>
      <c r="M8" s="4"/>
    </row>
    <row r="9" spans="1:13" ht="25.5" x14ac:dyDescent="0.25">
      <c r="A9" s="17"/>
      <c r="B9" s="18">
        <v>163</v>
      </c>
      <c r="C9" s="19" t="s">
        <v>148</v>
      </c>
      <c r="D9" s="20">
        <v>23.443241999999994</v>
      </c>
      <c r="E9" s="21">
        <v>35.008402999999994</v>
      </c>
      <c r="F9" s="21">
        <f t="shared" si="0"/>
        <v>7.2145388507671475</v>
      </c>
      <c r="G9" s="21">
        <v>3.6835887207671476</v>
      </c>
      <c r="H9" s="21">
        <v>1.8030122499999999</v>
      </c>
      <c r="I9" s="21">
        <v>1.72793788</v>
      </c>
      <c r="J9" s="22">
        <f t="shared" si="1"/>
        <v>0.10522013017180899</v>
      </c>
      <c r="K9" s="22">
        <f t="shared" si="2"/>
        <v>0.1567224009266332</v>
      </c>
      <c r="L9" s="23">
        <f t="shared" si="3"/>
        <v>0.20608020453738346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38.286427000000003</v>
      </c>
      <c r="E10" s="38">
        <f ca="1">SUM(E11:OFFSET(E9,(MATCH("GOBIERNOS LOCALES",$A$8:$A$50,0)-MATCH("GOBIERNOS REGIONALES",$A$8:$A$50,0)),0))</f>
        <v>38.997105000000012</v>
      </c>
      <c r="F10" s="38">
        <f ca="1">SUM(F11:OFFSET(F9,(MATCH("GOBIERNOS LOCALES",$A$8:$A$50,0)-MATCH("GOBIERNOS REGIONALES",$A$8:$A$50,0)),0))</f>
        <v>10.435846570281903</v>
      </c>
      <c r="G10" s="38">
        <f ca="1">SUM(G11:OFFSET(G9,(MATCH("GOBIERNOS LOCALES",$A$8:$A$50,0)-MATCH("GOBIERNOS REGIONALES",$A$8:$A$50,0)),0))</f>
        <v>5.6564623402819052</v>
      </c>
      <c r="H10" s="38">
        <f ca="1">SUM(H11:OFFSET(H9,(MATCH("GOBIERNOS LOCALES",$A$8:$A$50,0)-MATCH("GOBIERNOS REGIONALES",$A$8:$A$50,0)),0))</f>
        <v>2.1324622099999999</v>
      </c>
      <c r="I10" s="38">
        <f ca="1">SUM(I11:OFFSET(I9,(MATCH("GOBIERNOS LOCALES",$A$8:$A$50,0)-MATCH("GOBIERNOS REGIONALES",$A$8:$A$50,0)),0))</f>
        <v>2.6469220199999994</v>
      </c>
      <c r="J10" s="39">
        <f t="shared" ca="1" si="1"/>
        <v>0.14504826294879847</v>
      </c>
      <c r="K10" s="39">
        <f t="shared" ca="1" si="2"/>
        <v>0.19973084028370575</v>
      </c>
      <c r="L10" s="40">
        <f t="shared" ca="1" si="3"/>
        <v>0.26760567406944441</v>
      </c>
      <c r="M10" s="4"/>
    </row>
    <row r="11" spans="1:13" x14ac:dyDescent="0.25">
      <c r="A11" s="17"/>
      <c r="B11" s="18">
        <v>440</v>
      </c>
      <c r="C11" s="19" t="s">
        <v>206</v>
      </c>
      <c r="D11" s="20">
        <v>4.0801999999999998E-2</v>
      </c>
      <c r="E11" s="21">
        <v>4.0802000000000005E-2</v>
      </c>
      <c r="F11" s="21">
        <f t="shared" si="0"/>
        <v>1.8502519999999998E-2</v>
      </c>
      <c r="G11" s="21">
        <v>0</v>
      </c>
      <c r="H11" s="21">
        <v>1.6999999999999999E-3</v>
      </c>
      <c r="I11" s="21">
        <v>1.6802519999999998E-2</v>
      </c>
      <c r="J11" s="22">
        <f t="shared" si="1"/>
        <v>0</v>
      </c>
      <c r="K11" s="22">
        <f t="shared" si="2"/>
        <v>4.1664624283123369E-2</v>
      </c>
      <c r="L11" s="23">
        <f t="shared" si="3"/>
        <v>0.45347090828880926</v>
      </c>
      <c r="M11" s="4"/>
    </row>
    <row r="12" spans="1:13" x14ac:dyDescent="0.25">
      <c r="A12" s="17"/>
      <c r="B12" s="18">
        <v>441</v>
      </c>
      <c r="C12" s="19" t="s">
        <v>207</v>
      </c>
      <c r="D12" s="20">
        <v>5.8636000000000001E-2</v>
      </c>
      <c r="E12" s="21">
        <v>5.8635999999999994E-2</v>
      </c>
      <c r="F12" s="21">
        <f t="shared" si="0"/>
        <v>9.8385E-3</v>
      </c>
      <c r="G12" s="21">
        <v>0</v>
      </c>
      <c r="H12" s="21">
        <v>9.8385E-3</v>
      </c>
      <c r="I12" s="21">
        <v>0</v>
      </c>
      <c r="J12" s="22">
        <f t="shared" si="1"/>
        <v>0</v>
      </c>
      <c r="K12" s="22">
        <f t="shared" si="2"/>
        <v>0.16778941264752031</v>
      </c>
      <c r="L12" s="23">
        <f t="shared" si="3"/>
        <v>0.16778941264752031</v>
      </c>
      <c r="M12" s="4"/>
    </row>
    <row r="13" spans="1:13" x14ac:dyDescent="0.25">
      <c r="A13" s="17"/>
      <c r="B13" s="18">
        <v>442</v>
      </c>
      <c r="C13" s="19" t="s">
        <v>208</v>
      </c>
      <c r="D13" s="20">
        <v>2.4456129999999998</v>
      </c>
      <c r="E13" s="21">
        <v>2.6228740000000004</v>
      </c>
      <c r="F13" s="21">
        <f t="shared" si="0"/>
        <v>0.85652933041002455</v>
      </c>
      <c r="G13" s="21">
        <v>0.59828648041002452</v>
      </c>
      <c r="H13" s="21">
        <v>9.3374700000000005E-2</v>
      </c>
      <c r="I13" s="21">
        <v>0.16486814999999999</v>
      </c>
      <c r="J13" s="22">
        <f t="shared" si="1"/>
        <v>0.22810340123468548</v>
      </c>
      <c r="K13" s="22">
        <f t="shared" si="2"/>
        <v>0.26370354824899117</v>
      </c>
      <c r="L13" s="23">
        <f t="shared" si="3"/>
        <v>0.32656137138498625</v>
      </c>
      <c r="M13" s="4"/>
    </row>
    <row r="14" spans="1:13" x14ac:dyDescent="0.25">
      <c r="A14" s="17"/>
      <c r="B14" s="18">
        <v>443</v>
      </c>
      <c r="C14" s="19" t="s">
        <v>209</v>
      </c>
      <c r="D14" s="20">
        <v>5.9177999999999994E-2</v>
      </c>
      <c r="E14" s="21">
        <v>5.9177999999999994E-2</v>
      </c>
      <c r="F14" s="21">
        <f t="shared" si="0"/>
        <v>3.7849999999999998E-4</v>
      </c>
      <c r="G14" s="21">
        <v>0</v>
      </c>
      <c r="H14" s="21">
        <v>0</v>
      </c>
      <c r="I14" s="21">
        <v>3.7849999999999998E-4</v>
      </c>
      <c r="J14" s="22">
        <f t="shared" si="1"/>
        <v>0</v>
      </c>
      <c r="K14" s="22">
        <f t="shared" si="2"/>
        <v>0</v>
      </c>
      <c r="L14" s="23">
        <f t="shared" si="3"/>
        <v>6.395957957349015E-3</v>
      </c>
      <c r="M14" s="4"/>
    </row>
    <row r="15" spans="1:13" x14ac:dyDescent="0.25">
      <c r="A15" s="17"/>
      <c r="B15" s="18">
        <v>444</v>
      </c>
      <c r="C15" s="19" t="s">
        <v>210</v>
      </c>
      <c r="D15" s="20">
        <v>4.2719230000000001</v>
      </c>
      <c r="E15" s="21">
        <v>4.1432390000000003</v>
      </c>
      <c r="F15" s="21">
        <f t="shared" si="0"/>
        <v>0.54486471309106532</v>
      </c>
      <c r="G15" s="21">
        <v>0.26997083309106529</v>
      </c>
      <c r="H15" s="21">
        <v>6.8944019999999995E-2</v>
      </c>
      <c r="I15" s="21">
        <v>0.20594985999999998</v>
      </c>
      <c r="J15" s="22">
        <f t="shared" si="1"/>
        <v>6.5159367608546181E-2</v>
      </c>
      <c r="K15" s="22">
        <f t="shared" si="2"/>
        <v>8.1799493847944868E-2</v>
      </c>
      <c r="L15" s="23">
        <f t="shared" si="3"/>
        <v>0.13150694736438456</v>
      </c>
      <c r="M15" s="4"/>
    </row>
    <row r="16" spans="1:13" x14ac:dyDescent="0.25">
      <c r="A16" s="17"/>
      <c r="B16" s="18">
        <v>445</v>
      </c>
      <c r="C16" s="19" t="s">
        <v>211</v>
      </c>
      <c r="D16" s="20">
        <v>11.571581999999999</v>
      </c>
      <c r="E16" s="21">
        <v>9.3345009999999995</v>
      </c>
      <c r="F16" s="21">
        <f t="shared" si="0"/>
        <v>2.4876917364713744</v>
      </c>
      <c r="G16" s="21">
        <v>1.3279681964713745</v>
      </c>
      <c r="H16" s="21">
        <v>0.45126903000000007</v>
      </c>
      <c r="I16" s="21">
        <v>0.70845450999999993</v>
      </c>
      <c r="J16" s="22">
        <f t="shared" si="1"/>
        <v>0.14226450845860691</v>
      </c>
      <c r="K16" s="22">
        <f t="shared" si="2"/>
        <v>0.19060871346753028</v>
      </c>
      <c r="L16" s="23">
        <f t="shared" si="3"/>
        <v>0.26650505864977403</v>
      </c>
      <c r="M16" s="4"/>
    </row>
    <row r="17" spans="1:13" x14ac:dyDescent="0.25">
      <c r="A17" s="17"/>
      <c r="B17" s="18">
        <v>446</v>
      </c>
      <c r="C17" s="19" t="s">
        <v>212</v>
      </c>
      <c r="D17" s="20">
        <v>2.5658259999999999</v>
      </c>
      <c r="E17" s="21">
        <v>3.371054</v>
      </c>
      <c r="F17" s="21">
        <f t="shared" si="0"/>
        <v>1.10599709756527</v>
      </c>
      <c r="G17" s="21">
        <v>0.46065386756527005</v>
      </c>
      <c r="H17" s="21">
        <v>0.38205851999999996</v>
      </c>
      <c r="I17" s="21">
        <v>0.26328470999999998</v>
      </c>
      <c r="J17" s="22">
        <f t="shared" si="1"/>
        <v>0.13664980376026906</v>
      </c>
      <c r="K17" s="22">
        <f t="shared" si="2"/>
        <v>0.24998483784753078</v>
      </c>
      <c r="L17" s="23">
        <f t="shared" si="3"/>
        <v>0.32808643752525768</v>
      </c>
      <c r="M17" s="4"/>
    </row>
    <row r="18" spans="1:13" x14ac:dyDescent="0.25">
      <c r="A18" s="17"/>
      <c r="B18" s="18">
        <v>447</v>
      </c>
      <c r="C18" s="19" t="s">
        <v>213</v>
      </c>
      <c r="D18" s="20">
        <v>0.18534100000000001</v>
      </c>
      <c r="E18" s="21">
        <v>0.18534100000000001</v>
      </c>
      <c r="F18" s="21">
        <f t="shared" si="0"/>
        <v>4.0999840086693225E-2</v>
      </c>
      <c r="G18" s="21">
        <v>2.3929140086693224E-2</v>
      </c>
      <c r="H18" s="21">
        <v>8.3498499999999989E-3</v>
      </c>
      <c r="I18" s="21">
        <v>8.7208500000000005E-3</v>
      </c>
      <c r="J18" s="22">
        <f t="shared" si="1"/>
        <v>0.12910872438744381</v>
      </c>
      <c r="K18" s="22">
        <f t="shared" si="2"/>
        <v>0.17416000823721262</v>
      </c>
      <c r="L18" s="23">
        <f t="shared" si="3"/>
        <v>0.22121300784334402</v>
      </c>
      <c r="M18" s="4"/>
    </row>
    <row r="19" spans="1:13" x14ac:dyDescent="0.25">
      <c r="A19" s="17"/>
      <c r="B19" s="18">
        <v>448</v>
      </c>
      <c r="C19" s="19" t="s">
        <v>214</v>
      </c>
      <c r="D19" s="20">
        <v>2.637257</v>
      </c>
      <c r="E19" s="21">
        <v>2.637257</v>
      </c>
      <c r="F19" s="21">
        <f t="shared" si="0"/>
        <v>0.86517712740606623</v>
      </c>
      <c r="G19" s="21">
        <v>0.46118621740606613</v>
      </c>
      <c r="H19" s="21">
        <v>0.19256269000000001</v>
      </c>
      <c r="I19" s="21">
        <v>0.21142822</v>
      </c>
      <c r="J19" s="22">
        <f t="shared" si="1"/>
        <v>0.17487344517658543</v>
      </c>
      <c r="K19" s="22">
        <f t="shared" si="2"/>
        <v>0.2478897230744164</v>
      </c>
      <c r="L19" s="23">
        <f t="shared" si="3"/>
        <v>0.32805946762339289</v>
      </c>
      <c r="M19" s="4"/>
    </row>
    <row r="20" spans="1:13" x14ac:dyDescent="0.25">
      <c r="A20" s="17"/>
      <c r="B20" s="18">
        <v>449</v>
      </c>
      <c r="C20" s="19" t="s">
        <v>215</v>
      </c>
      <c r="D20" s="20">
        <v>0.86020600000000003</v>
      </c>
      <c r="E20" s="21">
        <v>0.86020600000000014</v>
      </c>
      <c r="F20" s="21">
        <f t="shared" si="0"/>
        <v>0.29712346042702492</v>
      </c>
      <c r="G20" s="21">
        <v>0.19696591042702494</v>
      </c>
      <c r="H20" s="21">
        <v>4.8217949999999996E-2</v>
      </c>
      <c r="I20" s="21">
        <v>5.1939599999999995E-2</v>
      </c>
      <c r="J20" s="22">
        <f t="shared" si="1"/>
        <v>0.22897528083624724</v>
      </c>
      <c r="K20" s="22">
        <f t="shared" si="2"/>
        <v>0.28502923767914301</v>
      </c>
      <c r="L20" s="23">
        <f t="shared" si="3"/>
        <v>0.34540965818306879</v>
      </c>
      <c r="M20" s="4"/>
    </row>
    <row r="21" spans="1:13" x14ac:dyDescent="0.25">
      <c r="A21" s="17"/>
      <c r="B21" s="18">
        <v>450</v>
      </c>
      <c r="C21" s="19" t="s">
        <v>216</v>
      </c>
      <c r="D21" s="20">
        <v>0.54825499999999994</v>
      </c>
      <c r="E21" s="21">
        <v>0.54825500000000005</v>
      </c>
      <c r="F21" s="21">
        <f t="shared" si="0"/>
        <v>0.17724059015150592</v>
      </c>
      <c r="G21" s="21">
        <v>9.0384990151505917E-2</v>
      </c>
      <c r="H21" s="21">
        <v>4.5335160000000006E-2</v>
      </c>
      <c r="I21" s="21">
        <v>4.1520439999999999E-2</v>
      </c>
      <c r="J21" s="22">
        <f t="shared" si="1"/>
        <v>0.16485939964342489</v>
      </c>
      <c r="K21" s="22">
        <f t="shared" si="2"/>
        <v>0.24754931583205975</v>
      </c>
      <c r="L21" s="23">
        <f t="shared" si="3"/>
        <v>0.32328130186045895</v>
      </c>
      <c r="M21" s="4"/>
    </row>
    <row r="22" spans="1:13" x14ac:dyDescent="0.25">
      <c r="A22" s="17"/>
      <c r="B22" s="18">
        <v>451</v>
      </c>
      <c r="C22" s="19" t="s">
        <v>217</v>
      </c>
      <c r="D22" s="20">
        <v>2.8226330000000002</v>
      </c>
      <c r="E22" s="21">
        <v>4.1364730000000014</v>
      </c>
      <c r="F22" s="21">
        <f t="shared" si="0"/>
        <v>1.0197823246007371</v>
      </c>
      <c r="G22" s="21">
        <v>0.62113954460073728</v>
      </c>
      <c r="H22" s="21">
        <v>0.19848179999999999</v>
      </c>
      <c r="I22" s="21">
        <v>0.20016097999999999</v>
      </c>
      <c r="J22" s="22">
        <f t="shared" si="1"/>
        <v>0.15016163398159182</v>
      </c>
      <c r="K22" s="22">
        <f t="shared" si="2"/>
        <v>0.19814497631212313</v>
      </c>
      <c r="L22" s="23">
        <f t="shared" si="3"/>
        <v>0.24653426351404609</v>
      </c>
      <c r="M22" s="4"/>
    </row>
    <row r="23" spans="1:13" x14ac:dyDescent="0.25">
      <c r="A23" s="17"/>
      <c r="B23" s="18">
        <v>452</v>
      </c>
      <c r="C23" s="19" t="s">
        <v>218</v>
      </c>
      <c r="D23" s="20">
        <v>1.72671</v>
      </c>
      <c r="E23" s="21">
        <v>1.7289220000000001</v>
      </c>
      <c r="F23" s="21">
        <f t="shared" si="0"/>
        <v>0.77931414226162099</v>
      </c>
      <c r="G23" s="21">
        <v>0.46860460226162104</v>
      </c>
      <c r="H23" s="21">
        <v>0.15376990000000004</v>
      </c>
      <c r="I23" s="21">
        <v>0.15693963999999999</v>
      </c>
      <c r="J23" s="22">
        <f t="shared" si="1"/>
        <v>0.27103860223978932</v>
      </c>
      <c r="K23" s="22">
        <f t="shared" si="2"/>
        <v>0.35997835776375164</v>
      </c>
      <c r="L23" s="23">
        <f t="shared" si="3"/>
        <v>0.45075147534800353</v>
      </c>
      <c r="M23" s="4"/>
    </row>
    <row r="24" spans="1:13" x14ac:dyDescent="0.25">
      <c r="A24" s="17"/>
      <c r="B24" s="18">
        <v>453</v>
      </c>
      <c r="C24" s="19" t="s">
        <v>219</v>
      </c>
      <c r="D24" s="20">
        <v>2.2250550000000007</v>
      </c>
      <c r="E24" s="21">
        <v>2.2381300000000004</v>
      </c>
      <c r="F24" s="21">
        <f t="shared" si="0"/>
        <v>0.92046338452366694</v>
      </c>
      <c r="G24" s="21">
        <v>0.47983812452366692</v>
      </c>
      <c r="H24" s="21">
        <v>0.17773608000000005</v>
      </c>
      <c r="I24" s="21">
        <v>0.26288917999999994</v>
      </c>
      <c r="J24" s="22">
        <f t="shared" si="1"/>
        <v>0.21439242784095064</v>
      </c>
      <c r="K24" s="22">
        <f t="shared" si="2"/>
        <v>0.29380518760021396</v>
      </c>
      <c r="L24" s="23">
        <f t="shared" si="3"/>
        <v>0.41126448621110784</v>
      </c>
      <c r="M24" s="4"/>
    </row>
    <row r="25" spans="1:13" x14ac:dyDescent="0.25">
      <c r="A25" s="17"/>
      <c r="B25" s="18">
        <v>454</v>
      </c>
      <c r="C25" s="19" t="s">
        <v>220</v>
      </c>
      <c r="D25" s="20">
        <v>0.89753800000000006</v>
      </c>
      <c r="E25" s="21">
        <v>1.6315680000000001</v>
      </c>
      <c r="F25" s="21">
        <f t="shared" si="0"/>
        <v>0.70260032136967709</v>
      </c>
      <c r="G25" s="21">
        <v>0.3758813413696771</v>
      </c>
      <c r="H25" s="21">
        <v>0.17264963999999999</v>
      </c>
      <c r="I25" s="21">
        <v>0.15406934000000003</v>
      </c>
      <c r="J25" s="22">
        <f t="shared" si="1"/>
        <v>0.23038043242431641</v>
      </c>
      <c r="K25" s="22">
        <f t="shared" si="2"/>
        <v>0.33619866372083601</v>
      </c>
      <c r="L25" s="23">
        <f t="shared" si="3"/>
        <v>0.4306288928010828</v>
      </c>
      <c r="M25" s="4"/>
    </row>
    <row r="26" spans="1:13" x14ac:dyDescent="0.25">
      <c r="A26" s="17"/>
      <c r="B26" s="18">
        <v>455</v>
      </c>
      <c r="C26" s="19" t="s">
        <v>221</v>
      </c>
      <c r="D26" s="20">
        <v>7.1594000000000005E-2</v>
      </c>
      <c r="E26" s="21">
        <v>7.1594000000000005E-2</v>
      </c>
      <c r="F26" s="21">
        <f t="shared" si="0"/>
        <v>3.4247499786950646E-3</v>
      </c>
      <c r="G26" s="21">
        <v>1.5489999786950648E-3</v>
      </c>
      <c r="H26" s="21">
        <v>7.2505000000000009E-4</v>
      </c>
      <c r="I26" s="21">
        <v>1.1506999999999999E-3</v>
      </c>
      <c r="J26" s="22">
        <f t="shared" si="1"/>
        <v>2.1635890978225335E-2</v>
      </c>
      <c r="K26" s="22">
        <f t="shared" si="2"/>
        <v>3.1763136278110803E-2</v>
      </c>
      <c r="L26" s="23">
        <f t="shared" si="3"/>
        <v>4.7835712192293552E-2</v>
      </c>
      <c r="M26" s="4"/>
    </row>
    <row r="27" spans="1:13" x14ac:dyDescent="0.25">
      <c r="A27" s="17"/>
      <c r="B27" s="18">
        <v>456</v>
      </c>
      <c r="C27" s="19" t="s">
        <v>222</v>
      </c>
      <c r="D27" s="20">
        <v>3.1105999999999998E-2</v>
      </c>
      <c r="E27" s="21">
        <v>3.1105999999999998E-2</v>
      </c>
      <c r="F27" s="21">
        <f t="shared" si="0"/>
        <v>2.8999999999999998E-3</v>
      </c>
      <c r="G27" s="21">
        <v>0</v>
      </c>
      <c r="H27" s="21">
        <v>0</v>
      </c>
      <c r="I27" s="21">
        <v>2.8999999999999998E-3</v>
      </c>
      <c r="J27" s="22">
        <f t="shared" si="1"/>
        <v>0</v>
      </c>
      <c r="K27" s="22">
        <f t="shared" si="2"/>
        <v>0</v>
      </c>
      <c r="L27" s="23">
        <f t="shared" si="3"/>
        <v>9.3229602006043855E-2</v>
      </c>
      <c r="M27" s="4"/>
    </row>
    <row r="28" spans="1:13" x14ac:dyDescent="0.25">
      <c r="A28" s="17"/>
      <c r="B28" s="18">
        <v>457</v>
      </c>
      <c r="C28" s="19" t="s">
        <v>223</v>
      </c>
      <c r="D28" s="20">
        <v>3.4114180000000003</v>
      </c>
      <c r="E28" s="21">
        <v>3.4114180000000003</v>
      </c>
      <c r="F28" s="21">
        <f t="shared" si="0"/>
        <v>2.9565440203102825E-2</v>
      </c>
      <c r="G28" s="21">
        <v>4.7050002031028271E-3</v>
      </c>
      <c r="H28" s="21">
        <v>2.5764400000000002E-3</v>
      </c>
      <c r="I28" s="21">
        <v>2.2283999999999998E-2</v>
      </c>
      <c r="J28" s="22">
        <f t="shared" si="1"/>
        <v>1.379191938103987E-3</v>
      </c>
      <c r="K28" s="22">
        <f t="shared" si="2"/>
        <v>2.1344321344094527E-3</v>
      </c>
      <c r="L28" s="23">
        <f t="shared" si="3"/>
        <v>8.666613180531621E-3</v>
      </c>
      <c r="M28" s="4"/>
    </row>
    <row r="29" spans="1:13" x14ac:dyDescent="0.25">
      <c r="A29" s="17"/>
      <c r="B29" s="18">
        <v>458</v>
      </c>
      <c r="C29" s="19" t="s">
        <v>224</v>
      </c>
      <c r="D29" s="20">
        <v>1.1976799999999999</v>
      </c>
      <c r="E29" s="21">
        <v>1.1976799999999999</v>
      </c>
      <c r="F29" s="21">
        <f t="shared" si="0"/>
        <v>0.30480151073830303</v>
      </c>
      <c r="G29" s="21">
        <v>0.14918848073830304</v>
      </c>
      <c r="H29" s="21">
        <v>6.2189059999999997E-2</v>
      </c>
      <c r="I29" s="21">
        <v>9.3423969999999995E-2</v>
      </c>
      <c r="J29" s="22">
        <f t="shared" si="1"/>
        <v>0.12456455876219279</v>
      </c>
      <c r="K29" s="22">
        <f t="shared" si="2"/>
        <v>0.17648916299704684</v>
      </c>
      <c r="L29" s="23">
        <f t="shared" si="3"/>
        <v>0.25449327928854376</v>
      </c>
      <c r="M29" s="4"/>
    </row>
    <row r="30" spans="1:13" x14ac:dyDescent="0.25">
      <c r="A30" s="17"/>
      <c r="B30" s="18">
        <v>459</v>
      </c>
      <c r="C30" s="19" t="s">
        <v>225</v>
      </c>
      <c r="D30" s="20">
        <v>6.3323000000000004E-2</v>
      </c>
      <c r="E30" s="21">
        <v>6.3323000000000004E-2</v>
      </c>
      <c r="F30" s="21">
        <f t="shared" si="0"/>
        <v>4.0840970019310044E-2</v>
      </c>
      <c r="G30" s="21">
        <v>3.7215000193100423E-3</v>
      </c>
      <c r="H30" s="21">
        <v>1.137697E-2</v>
      </c>
      <c r="I30" s="21">
        <v>2.5742499999999998E-2</v>
      </c>
      <c r="J30" s="22">
        <f t="shared" si="1"/>
        <v>5.8770115428991708E-2</v>
      </c>
      <c r="K30" s="22">
        <f t="shared" si="2"/>
        <v>0.23843579772452414</v>
      </c>
      <c r="L30" s="23">
        <f t="shared" si="3"/>
        <v>0.64496265210602843</v>
      </c>
      <c r="M30" s="4"/>
    </row>
    <row r="31" spans="1:13" x14ac:dyDescent="0.25">
      <c r="A31" s="17"/>
      <c r="B31" s="18">
        <v>460</v>
      </c>
      <c r="C31" s="19" t="s">
        <v>226</v>
      </c>
      <c r="D31" s="20">
        <v>2.7441E-2</v>
      </c>
      <c r="E31" s="21">
        <v>2.7440999999999997E-2</v>
      </c>
      <c r="F31" s="21">
        <f t="shared" si="0"/>
        <v>1.7159000379979611E-2</v>
      </c>
      <c r="G31" s="21">
        <v>8.0000003799796104E-3</v>
      </c>
      <c r="H31" s="21">
        <v>0</v>
      </c>
      <c r="I31" s="21">
        <v>9.1589999999999987E-3</v>
      </c>
      <c r="J31" s="22">
        <f t="shared" si="1"/>
        <v>0.29153457891401957</v>
      </c>
      <c r="K31" s="22">
        <f t="shared" si="2"/>
        <v>0.29153457891401957</v>
      </c>
      <c r="L31" s="23">
        <f t="shared" si="3"/>
        <v>0.62530521409495332</v>
      </c>
      <c r="M31" s="4"/>
    </row>
    <row r="32" spans="1:13" x14ac:dyDescent="0.25">
      <c r="A32" s="17"/>
      <c r="B32" s="18">
        <v>461</v>
      </c>
      <c r="C32" s="19" t="s">
        <v>227</v>
      </c>
      <c r="D32" s="20">
        <v>1.9626999999999999E-2</v>
      </c>
      <c r="E32" s="21">
        <v>1.9627000000000002E-2</v>
      </c>
      <c r="F32" s="21">
        <f t="shared" si="0"/>
        <v>0</v>
      </c>
      <c r="G32" s="21">
        <v>0</v>
      </c>
      <c r="H32" s="21">
        <v>0</v>
      </c>
      <c r="I32" s="21">
        <v>0</v>
      </c>
      <c r="J32" s="22">
        <f t="shared" si="1"/>
        <v>0</v>
      </c>
      <c r="K32" s="22">
        <f t="shared" si="2"/>
        <v>0</v>
      </c>
      <c r="L32" s="23">
        <f t="shared" si="3"/>
        <v>0</v>
      </c>
      <c r="M32" s="4"/>
    </row>
    <row r="33" spans="1:13" x14ac:dyDescent="0.25">
      <c r="A33" s="17"/>
      <c r="B33" s="18">
        <v>462</v>
      </c>
      <c r="C33" s="19" t="s">
        <v>228</v>
      </c>
      <c r="D33" s="20">
        <v>0.45059099999999996</v>
      </c>
      <c r="E33" s="21">
        <v>0.48138799999999998</v>
      </c>
      <c r="F33" s="21">
        <f t="shared" si="0"/>
        <v>0.18818681040779786</v>
      </c>
      <c r="G33" s="21">
        <v>0.11048911040779785</v>
      </c>
      <c r="H33" s="21">
        <v>3.5916350000000007E-2</v>
      </c>
      <c r="I33" s="21">
        <v>4.1781350000000002E-2</v>
      </c>
      <c r="J33" s="22">
        <f t="shared" si="1"/>
        <v>0.22952194572319595</v>
      </c>
      <c r="K33" s="22">
        <f t="shared" si="2"/>
        <v>0.30413192769200287</v>
      </c>
      <c r="L33" s="23">
        <f t="shared" si="3"/>
        <v>0.39092542898409988</v>
      </c>
      <c r="M33" s="4"/>
    </row>
    <row r="34" spans="1:13" x14ac:dyDescent="0.25">
      <c r="A34" s="17"/>
      <c r="B34" s="18">
        <v>463</v>
      </c>
      <c r="C34" s="19" t="s">
        <v>229</v>
      </c>
      <c r="D34" s="20">
        <v>6.5722000000000003E-2</v>
      </c>
      <c r="E34" s="21">
        <v>6.5722000000000003E-2</v>
      </c>
      <c r="F34" s="21">
        <f t="shared" si="0"/>
        <v>1.4466000000000001E-2</v>
      </c>
      <c r="G34" s="21">
        <v>0</v>
      </c>
      <c r="H34" s="21">
        <v>1.1392000000000001E-2</v>
      </c>
      <c r="I34" s="21">
        <v>3.0740000000000003E-3</v>
      </c>
      <c r="J34" s="22">
        <f t="shared" si="1"/>
        <v>0</v>
      </c>
      <c r="K34" s="22">
        <f t="shared" si="2"/>
        <v>0.17333617357962328</v>
      </c>
      <c r="L34" s="23">
        <f t="shared" si="3"/>
        <v>0.22010894373269227</v>
      </c>
      <c r="M34" s="4"/>
    </row>
    <row r="35" spans="1:13" x14ac:dyDescent="0.25">
      <c r="A35" s="17"/>
      <c r="B35" s="18">
        <v>464</v>
      </c>
      <c r="C35" s="19" t="s">
        <v>230</v>
      </c>
      <c r="D35" s="20">
        <v>3.1650000000000003E-3</v>
      </c>
      <c r="E35" s="21">
        <v>3.1650000000000003E-3</v>
      </c>
      <c r="F35" s="21">
        <f t="shared" si="0"/>
        <v>0</v>
      </c>
      <c r="G35" s="21">
        <v>0</v>
      </c>
      <c r="H35" s="21">
        <v>0</v>
      </c>
      <c r="I35" s="21">
        <v>0</v>
      </c>
      <c r="J35" s="22">
        <f t="shared" si="1"/>
        <v>0</v>
      </c>
      <c r="K35" s="22">
        <f t="shared" si="2"/>
        <v>0</v>
      </c>
      <c r="L35" s="23">
        <f t="shared" si="3"/>
        <v>0</v>
      </c>
      <c r="M35" s="4"/>
    </row>
    <row r="36" spans="1:13" x14ac:dyDescent="0.25">
      <c r="A36" s="17"/>
      <c r="B36" s="18">
        <v>465</v>
      </c>
      <c r="C36" s="19" t="s">
        <v>231</v>
      </c>
      <c r="D36" s="20">
        <v>2.8205000000000001E-2</v>
      </c>
      <c r="E36" s="21">
        <v>2.8205000000000001E-2</v>
      </c>
      <c r="F36" s="21">
        <f t="shared" si="0"/>
        <v>7.9985001899898055E-3</v>
      </c>
      <c r="G36" s="21">
        <v>4.0000001899898052E-3</v>
      </c>
      <c r="H36" s="21">
        <v>3.9985000000000003E-3</v>
      </c>
      <c r="I36" s="21">
        <v>0</v>
      </c>
      <c r="J36" s="22">
        <f t="shared" si="1"/>
        <v>0.14181883318524394</v>
      </c>
      <c r="K36" s="22">
        <f t="shared" si="2"/>
        <v>0.28358447757453664</v>
      </c>
      <c r="L36" s="23">
        <f t="shared" si="3"/>
        <v>0.28358447757453664</v>
      </c>
      <c r="M36" s="4"/>
    </row>
    <row r="37" spans="1:13" ht="15.75" thickBot="1" x14ac:dyDescent="0.3">
      <c r="A37" s="41" t="s">
        <v>232</v>
      </c>
      <c r="B37" s="58"/>
      <c r="C37" s="43"/>
      <c r="D37" s="44">
        <v>3.4857800000000001</v>
      </c>
      <c r="E37" s="45">
        <v>5.2638620000000005</v>
      </c>
      <c r="F37" s="45">
        <f t="shared" si="0"/>
        <v>0.99581079467119338</v>
      </c>
      <c r="G37" s="45">
        <v>0.29498418467119336</v>
      </c>
      <c r="H37" s="45">
        <v>0.33624387999999999</v>
      </c>
      <c r="I37" s="45">
        <v>0.36458273000000002</v>
      </c>
      <c r="J37" s="46">
        <f t="shared" si="1"/>
        <v>5.6039498123467778E-2</v>
      </c>
      <c r="K37" s="46">
        <f t="shared" si="2"/>
        <v>0.11991728975250365</v>
      </c>
      <c r="L37" s="47">
        <f t="shared" si="3"/>
        <v>0.1891787426553343</v>
      </c>
      <c r="M37" s="4"/>
    </row>
    <row r="38" spans="1:13" x14ac:dyDescent="0.25">
      <c r="D38" s="5"/>
      <c r="E38" s="5"/>
      <c r="F38" s="5"/>
      <c r="G38" s="5"/>
      <c r="H38" s="5"/>
      <c r="I38" s="5"/>
      <c r="J38" s="4"/>
      <c r="K38" s="4"/>
      <c r="L38" s="4"/>
      <c r="M3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121</v>
      </c>
      <c r="B1" s="51" t="s">
        <v>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1890</v>
      </c>
      <c r="N2" s="72" t="s">
        <v>1924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363.91546999999997</v>
      </c>
      <c r="E6" s="14">
        <f ca="1">SUM(E7:OFFSET(E7,50,0))</f>
        <v>498.14935199999996</v>
      </c>
      <c r="F6" s="14">
        <f ca="1">SUM(F7:OFFSET(F7,50,0))</f>
        <v>262.94078718870134</v>
      </c>
      <c r="G6" s="14">
        <f ca="1">SUM(G7:OFFSET(G7,50,0))</f>
        <v>202.86631965870129</v>
      </c>
      <c r="H6" s="14">
        <f ca="1">SUM(H7:OFFSET(H7,50,0))</f>
        <v>17.38290434</v>
      </c>
      <c r="I6" s="14">
        <f ca="1">SUM(I7:OFFSET(I7,50,0))</f>
        <v>42.691563189999989</v>
      </c>
      <c r="J6" s="15">
        <f ca="1">IFERROR(G6/E6,0)</f>
        <v>0.40723995493363868</v>
      </c>
      <c r="K6" s="15">
        <f ca="1">IFERROR(SUM(G6,H6)/E6,0)</f>
        <v>0.44213492020903261</v>
      </c>
      <c r="L6" s="16">
        <f ca="1">IFERROR(SUM(G6,H6,I6)/E6,0)</f>
        <v>0.52783524887271416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27.497581</v>
      </c>
      <c r="E7" s="21">
        <v>26.939829</v>
      </c>
      <c r="F7" s="21">
        <f t="shared" ref="F7:F31" si="0">SUM(G7,H7,I7)</f>
        <v>21.924209659798606</v>
      </c>
      <c r="G7" s="21">
        <v>19.786640319798607</v>
      </c>
      <c r="H7" s="21">
        <v>0.50727387999999995</v>
      </c>
      <c r="I7" s="21">
        <v>1.6302954599999997</v>
      </c>
      <c r="J7" s="22">
        <f t="shared" ref="J7:J31" si="1">IFERROR(G7/E7,0)</f>
        <v>0.7344753494834213</v>
      </c>
      <c r="K7" s="22">
        <f t="shared" ref="K7:K31" si="2">IFERROR(SUM(G7,H7)/E7,0)</f>
        <v>0.75330523440956543</v>
      </c>
      <c r="L7" s="23">
        <f t="shared" ref="L7:L31" si="3">IFERROR(SUM(G7,H7,I7)/E7,0)</f>
        <v>0.81382141140534359</v>
      </c>
      <c r="M7" s="4"/>
      <c r="N7" t="s">
        <v>271</v>
      </c>
      <c r="O7" s="5">
        <v>0.97850668187338774</v>
      </c>
      <c r="P7" s="71">
        <v>0.94841260161164831</v>
      </c>
    </row>
    <row r="8" spans="1:16" x14ac:dyDescent="0.25">
      <c r="A8" s="17"/>
      <c r="B8" s="55">
        <v>2</v>
      </c>
      <c r="C8" s="19" t="s">
        <v>250</v>
      </c>
      <c r="D8" s="20">
        <v>0.36769599999999997</v>
      </c>
      <c r="E8" s="21">
        <v>0.66495799999999994</v>
      </c>
      <c r="F8" s="21">
        <f t="shared" si="0"/>
        <v>0.54965871040917391</v>
      </c>
      <c r="G8" s="21">
        <v>0.24242470040917397</v>
      </c>
      <c r="H8" s="21">
        <v>1.311501E-2</v>
      </c>
      <c r="I8" s="21">
        <v>0.29411900000000002</v>
      </c>
      <c r="J8" s="22">
        <f t="shared" si="1"/>
        <v>0.36457144723301921</v>
      </c>
      <c r="K8" s="22">
        <f t="shared" si="2"/>
        <v>0.38429451244916818</v>
      </c>
      <c r="L8" s="23">
        <f t="shared" si="3"/>
        <v>0.82660665847944381</v>
      </c>
      <c r="M8" s="4"/>
      <c r="N8" t="s">
        <v>270</v>
      </c>
      <c r="O8" s="5">
        <v>36.12619860563494</v>
      </c>
      <c r="P8" s="71">
        <v>0.85228432945496324</v>
      </c>
    </row>
    <row r="9" spans="1:16" x14ac:dyDescent="0.25">
      <c r="A9" s="17"/>
      <c r="B9" s="55">
        <v>3</v>
      </c>
      <c r="C9" s="19" t="s">
        <v>251</v>
      </c>
      <c r="D9" s="20">
        <v>9.7280220000000011</v>
      </c>
      <c r="E9" s="21">
        <v>9.0439729999999994</v>
      </c>
      <c r="F9" s="21">
        <f t="shared" si="0"/>
        <v>2.7911854279248365</v>
      </c>
      <c r="G9" s="21">
        <v>1.6637689479248365</v>
      </c>
      <c r="H9" s="21">
        <v>0.116578</v>
      </c>
      <c r="I9" s="21">
        <v>1.0108384800000001</v>
      </c>
      <c r="J9" s="22">
        <f t="shared" si="1"/>
        <v>0.1839643868822736</v>
      </c>
      <c r="K9" s="22">
        <f t="shared" si="2"/>
        <v>0.19685451824378919</v>
      </c>
      <c r="L9" s="23">
        <f t="shared" si="3"/>
        <v>0.30862381255725074</v>
      </c>
      <c r="M9" s="4"/>
      <c r="N9" t="s">
        <v>266</v>
      </c>
      <c r="O9" s="5">
        <v>0.82964734986908018</v>
      </c>
      <c r="P9" s="71">
        <v>0.83057011326491748</v>
      </c>
    </row>
    <row r="10" spans="1:16" x14ac:dyDescent="0.25">
      <c r="A10" s="17"/>
      <c r="B10" s="55">
        <v>4</v>
      </c>
      <c r="C10" s="19" t="s">
        <v>252</v>
      </c>
      <c r="D10" s="20">
        <v>4.622325</v>
      </c>
      <c r="E10" s="21">
        <v>6.2396710000000004</v>
      </c>
      <c r="F10" s="21">
        <f t="shared" si="0"/>
        <v>4.0242811204137903</v>
      </c>
      <c r="G10" s="21">
        <v>2.5084467604137899</v>
      </c>
      <c r="H10" s="21">
        <v>1.3041486000000002</v>
      </c>
      <c r="I10" s="21">
        <v>0.21168576000000003</v>
      </c>
      <c r="J10" s="22">
        <f t="shared" si="1"/>
        <v>0.40201586917223514</v>
      </c>
      <c r="K10" s="22">
        <f t="shared" si="2"/>
        <v>0.61102506212487651</v>
      </c>
      <c r="L10" s="23">
        <f t="shared" si="3"/>
        <v>0.64495085084033921</v>
      </c>
      <c r="M10" s="4"/>
      <c r="N10" t="s">
        <v>250</v>
      </c>
      <c r="O10" s="5">
        <v>0.54965871040917391</v>
      </c>
      <c r="P10" s="71">
        <v>0.82660665847944381</v>
      </c>
    </row>
    <row r="11" spans="1:16" x14ac:dyDescent="0.25">
      <c r="A11" s="17"/>
      <c r="B11" s="55">
        <v>5</v>
      </c>
      <c r="C11" s="19" t="s">
        <v>253</v>
      </c>
      <c r="D11" s="20">
        <v>14.456623999999996</v>
      </c>
      <c r="E11" s="21">
        <v>36.238880000000002</v>
      </c>
      <c r="F11" s="21">
        <f t="shared" si="0"/>
        <v>21.8216309966834</v>
      </c>
      <c r="G11" s="21">
        <v>8.3076216466834012</v>
      </c>
      <c r="H11" s="21">
        <v>1.9639513199999996</v>
      </c>
      <c r="I11" s="21">
        <v>11.550058029999999</v>
      </c>
      <c r="J11" s="22">
        <f t="shared" si="1"/>
        <v>0.22924609277889937</v>
      </c>
      <c r="K11" s="22">
        <f t="shared" si="2"/>
        <v>0.28344068488549867</v>
      </c>
      <c r="L11" s="23">
        <f t="shared" si="3"/>
        <v>0.60216074549443577</v>
      </c>
      <c r="M11" s="4"/>
      <c r="N11" t="s">
        <v>249</v>
      </c>
      <c r="O11" s="5">
        <v>21.924209659798606</v>
      </c>
      <c r="P11" s="71">
        <v>0.81382141140534359</v>
      </c>
    </row>
    <row r="12" spans="1:16" x14ac:dyDescent="0.25">
      <c r="A12" s="17"/>
      <c r="B12" s="55">
        <v>6</v>
      </c>
      <c r="C12" s="19" t="s">
        <v>254</v>
      </c>
      <c r="D12" s="20">
        <v>52.729903999999991</v>
      </c>
      <c r="E12" s="21">
        <v>32.455196999999991</v>
      </c>
      <c r="F12" s="21">
        <f t="shared" si="0"/>
        <v>14.322624672232285</v>
      </c>
      <c r="G12" s="21">
        <v>8.4650637922322858</v>
      </c>
      <c r="H12" s="21">
        <v>1.3030154500000002</v>
      </c>
      <c r="I12" s="21">
        <v>4.5545454299999992</v>
      </c>
      <c r="J12" s="22">
        <f t="shared" si="1"/>
        <v>0.26082305993188976</v>
      </c>
      <c r="K12" s="22">
        <f t="shared" si="2"/>
        <v>0.30097118936706158</v>
      </c>
      <c r="L12" s="23">
        <f t="shared" si="3"/>
        <v>0.4413045057847681</v>
      </c>
      <c r="M12" s="4"/>
      <c r="N12" t="s">
        <v>269</v>
      </c>
      <c r="O12" s="5">
        <v>13.885781472827485</v>
      </c>
      <c r="P12" s="71">
        <v>0.79936435963738717</v>
      </c>
    </row>
    <row r="13" spans="1:16" x14ac:dyDescent="0.25">
      <c r="A13" s="17"/>
      <c r="B13" s="55">
        <v>7</v>
      </c>
      <c r="C13" s="19" t="s">
        <v>255</v>
      </c>
      <c r="D13" s="20">
        <v>3.1650000000000003E-3</v>
      </c>
      <c r="E13" s="21">
        <v>3.1650000000000003E-3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273</v>
      </c>
      <c r="O13" s="5">
        <v>7.7667800966406819</v>
      </c>
      <c r="P13" s="71">
        <v>0.79789909353555866</v>
      </c>
    </row>
    <row r="14" spans="1:16" x14ac:dyDescent="0.25">
      <c r="A14" s="17"/>
      <c r="B14" s="55">
        <v>8</v>
      </c>
      <c r="C14" s="19" t="s">
        <v>256</v>
      </c>
      <c r="D14" s="20">
        <v>25.166337000000002</v>
      </c>
      <c r="E14" s="21">
        <v>34.756844999999998</v>
      </c>
      <c r="F14" s="21">
        <f t="shared" si="0"/>
        <v>23.615847243812347</v>
      </c>
      <c r="G14" s="21">
        <v>10.804318153812346</v>
      </c>
      <c r="H14" s="21">
        <v>1.01412572</v>
      </c>
      <c r="I14" s="21">
        <v>11.79740337</v>
      </c>
      <c r="J14" s="22">
        <f t="shared" si="1"/>
        <v>0.31085439871807546</v>
      </c>
      <c r="K14" s="22">
        <f t="shared" si="2"/>
        <v>0.34003212529250987</v>
      </c>
      <c r="L14" s="23">
        <f t="shared" si="3"/>
        <v>0.6794588877043457</v>
      </c>
      <c r="M14" s="4"/>
      <c r="N14" t="s">
        <v>259</v>
      </c>
      <c r="O14" s="5">
        <v>2.1813587515736552</v>
      </c>
      <c r="P14" s="71">
        <v>0.74163687854307281</v>
      </c>
    </row>
    <row r="15" spans="1:16" x14ac:dyDescent="0.25">
      <c r="A15" s="17"/>
      <c r="B15" s="55">
        <v>9</v>
      </c>
      <c r="C15" s="19" t="s">
        <v>257</v>
      </c>
      <c r="D15" s="20">
        <v>6.4602169999999992</v>
      </c>
      <c r="E15" s="21">
        <v>7.8167609999999987</v>
      </c>
      <c r="F15" s="21">
        <f t="shared" si="0"/>
        <v>1.1563435957806205</v>
      </c>
      <c r="G15" s="21">
        <v>0.80858714578062063</v>
      </c>
      <c r="H15" s="21">
        <v>0.22265987999999998</v>
      </c>
      <c r="I15" s="21">
        <v>0.12509657000000002</v>
      </c>
      <c r="J15" s="22">
        <f t="shared" si="1"/>
        <v>0.10344273616407368</v>
      </c>
      <c r="K15" s="22">
        <f t="shared" si="2"/>
        <v>0.13192766489606381</v>
      </c>
      <c r="L15" s="23">
        <f t="shared" si="3"/>
        <v>0.14793129734689608</v>
      </c>
      <c r="M15" s="4"/>
      <c r="N15" t="s">
        <v>256</v>
      </c>
      <c r="O15" s="5">
        <v>23.615847243812347</v>
      </c>
      <c r="P15" s="71">
        <v>0.6794588877043457</v>
      </c>
    </row>
    <row r="16" spans="1:16" x14ac:dyDescent="0.25">
      <c r="A16" s="17"/>
      <c r="B16" s="55">
        <v>10</v>
      </c>
      <c r="C16" s="19" t="s">
        <v>258</v>
      </c>
      <c r="D16" s="20">
        <v>21.354305999999994</v>
      </c>
      <c r="E16" s="21">
        <v>24.188307999999992</v>
      </c>
      <c r="F16" s="21">
        <f t="shared" si="0"/>
        <v>12.837579270508742</v>
      </c>
      <c r="G16" s="21">
        <v>10.923433220508741</v>
      </c>
      <c r="H16" s="21">
        <v>1.4820738899999999</v>
      </c>
      <c r="I16" s="21">
        <v>0.43207215999999993</v>
      </c>
      <c r="J16" s="22">
        <f t="shared" si="1"/>
        <v>0.45159972415221206</v>
      </c>
      <c r="K16" s="22">
        <f t="shared" si="2"/>
        <v>0.51287205002138825</v>
      </c>
      <c r="L16" s="23">
        <f t="shared" si="3"/>
        <v>0.53073490177604599</v>
      </c>
      <c r="M16" s="4"/>
      <c r="N16" t="s">
        <v>252</v>
      </c>
      <c r="O16" s="5">
        <v>4.0242811204137903</v>
      </c>
      <c r="P16" s="71">
        <v>0.64495085084033921</v>
      </c>
    </row>
    <row r="17" spans="1:16" x14ac:dyDescent="0.25">
      <c r="A17" s="17"/>
      <c r="B17" s="55">
        <v>11</v>
      </c>
      <c r="C17" s="19" t="s">
        <v>259</v>
      </c>
      <c r="D17" s="20">
        <v>1.960936</v>
      </c>
      <c r="E17" s="21">
        <v>2.9412760000000002</v>
      </c>
      <c r="F17" s="21">
        <f t="shared" si="0"/>
        <v>2.1813587515736552</v>
      </c>
      <c r="G17" s="21">
        <v>1.4383614515736554</v>
      </c>
      <c r="H17" s="21">
        <v>0.55345959</v>
      </c>
      <c r="I17" s="21">
        <v>0.18953770999999997</v>
      </c>
      <c r="J17" s="22">
        <f t="shared" si="1"/>
        <v>0.48902634488353192</v>
      </c>
      <c r="K17" s="22">
        <f t="shared" si="2"/>
        <v>0.67719623781435512</v>
      </c>
      <c r="L17" s="23">
        <f t="shared" si="3"/>
        <v>0.74163687854307281</v>
      </c>
      <c r="M17" s="4"/>
      <c r="N17" t="s">
        <v>253</v>
      </c>
      <c r="O17" s="5">
        <v>21.8216309966834</v>
      </c>
      <c r="P17" s="71">
        <v>0.60216074549443577</v>
      </c>
    </row>
    <row r="18" spans="1:16" x14ac:dyDescent="0.25">
      <c r="A18" s="17"/>
      <c r="B18" s="55">
        <v>12</v>
      </c>
      <c r="C18" s="19" t="s">
        <v>260</v>
      </c>
      <c r="D18" s="20">
        <v>20.064873999999993</v>
      </c>
      <c r="E18" s="21">
        <v>15.679056999999997</v>
      </c>
      <c r="F18" s="21">
        <f t="shared" si="0"/>
        <v>6.3727021359141567</v>
      </c>
      <c r="G18" s="21">
        <v>3.7612628059141571</v>
      </c>
      <c r="H18" s="21">
        <v>0.88996808999999999</v>
      </c>
      <c r="I18" s="21">
        <v>1.7214712400000001</v>
      </c>
      <c r="J18" s="22">
        <f t="shared" si="1"/>
        <v>0.23989088156986468</v>
      </c>
      <c r="K18" s="22">
        <f t="shared" si="2"/>
        <v>0.29665246423392416</v>
      </c>
      <c r="L18" s="23">
        <f t="shared" si="3"/>
        <v>0.4064467739299728</v>
      </c>
      <c r="M18" s="4"/>
      <c r="N18" t="s">
        <v>264</v>
      </c>
      <c r="O18" s="5">
        <v>4.0639893989783893</v>
      </c>
      <c r="P18" s="71">
        <v>0.56508945010818468</v>
      </c>
    </row>
    <row r="19" spans="1:16" x14ac:dyDescent="0.25">
      <c r="A19" s="17"/>
      <c r="B19" s="55">
        <v>13</v>
      </c>
      <c r="C19" s="19" t="s">
        <v>261</v>
      </c>
      <c r="D19" s="20">
        <v>5.6617819999999988</v>
      </c>
      <c r="E19" s="21">
        <v>8.3666560000000025</v>
      </c>
      <c r="F19" s="21">
        <f t="shared" si="0"/>
        <v>3.507622394050832</v>
      </c>
      <c r="G19" s="21">
        <v>2.237799224050832</v>
      </c>
      <c r="H19" s="21">
        <v>0.38095873999999996</v>
      </c>
      <c r="I19" s="21">
        <v>0.88886442999999993</v>
      </c>
      <c r="J19" s="22">
        <f t="shared" si="1"/>
        <v>0.26746638370823794</v>
      </c>
      <c r="K19" s="22">
        <f t="shared" si="2"/>
        <v>0.31299935888972025</v>
      </c>
      <c r="L19" s="23">
        <f t="shared" si="3"/>
        <v>0.41923827082777526</v>
      </c>
      <c r="M19" s="4"/>
      <c r="N19" t="s">
        <v>262</v>
      </c>
      <c r="O19" s="5">
        <v>3.4013304268651732</v>
      </c>
      <c r="P19" s="71">
        <v>0.54644393330483942</v>
      </c>
    </row>
    <row r="20" spans="1:16" x14ac:dyDescent="0.25">
      <c r="A20" s="17"/>
      <c r="B20" s="55">
        <v>14</v>
      </c>
      <c r="C20" s="19" t="s">
        <v>262</v>
      </c>
      <c r="D20" s="20">
        <v>4.7965270000000002</v>
      </c>
      <c r="E20" s="21">
        <v>6.2244819999999992</v>
      </c>
      <c r="F20" s="21">
        <f t="shared" si="0"/>
        <v>3.4013304268651732</v>
      </c>
      <c r="G20" s="21">
        <v>1.1709048868651735</v>
      </c>
      <c r="H20" s="21">
        <v>1.4536594700000001</v>
      </c>
      <c r="I20" s="21">
        <v>0.77676606999999975</v>
      </c>
      <c r="J20" s="22">
        <f t="shared" si="1"/>
        <v>0.18811282398522056</v>
      </c>
      <c r="K20" s="22">
        <f t="shared" si="2"/>
        <v>0.42165185100787078</v>
      </c>
      <c r="L20" s="23">
        <f t="shared" si="3"/>
        <v>0.54644393330483942</v>
      </c>
      <c r="M20" s="4"/>
      <c r="N20" t="s">
        <v>258</v>
      </c>
      <c r="O20" s="5">
        <v>12.837579270508742</v>
      </c>
      <c r="P20" s="71">
        <v>0.53073490177604599</v>
      </c>
    </row>
    <row r="21" spans="1:16" x14ac:dyDescent="0.25">
      <c r="A21" s="17"/>
      <c r="B21" s="55">
        <v>15</v>
      </c>
      <c r="C21" s="19" t="s">
        <v>263</v>
      </c>
      <c r="D21" s="20">
        <v>72.234234999999998</v>
      </c>
      <c r="E21" s="21">
        <v>194.61620700000003</v>
      </c>
      <c r="F21" s="21">
        <f t="shared" si="0"/>
        <v>75.597009322918893</v>
      </c>
      <c r="G21" s="21">
        <v>69.884915712918882</v>
      </c>
      <c r="H21" s="21">
        <v>3.0873512600000002</v>
      </c>
      <c r="I21" s="21">
        <v>2.6247423499999996</v>
      </c>
      <c r="J21" s="22">
        <f t="shared" si="1"/>
        <v>0.35909093487223742</v>
      </c>
      <c r="K21" s="22">
        <f t="shared" si="2"/>
        <v>0.37495472806598723</v>
      </c>
      <c r="L21" s="23">
        <f t="shared" si="3"/>
        <v>0.38844148947430096</v>
      </c>
      <c r="M21" s="4"/>
      <c r="N21" t="s">
        <v>272</v>
      </c>
      <c r="O21" s="5">
        <v>1.2562119380944825</v>
      </c>
      <c r="P21" s="71">
        <v>0.50439157715607386</v>
      </c>
    </row>
    <row r="22" spans="1:16" x14ac:dyDescent="0.25">
      <c r="A22" s="17"/>
      <c r="B22" s="55">
        <v>16</v>
      </c>
      <c r="C22" s="19" t="s">
        <v>264</v>
      </c>
      <c r="D22" s="20">
        <v>3.3710720000000003</v>
      </c>
      <c r="E22" s="21">
        <v>7.1917630000000008</v>
      </c>
      <c r="F22" s="21">
        <f t="shared" si="0"/>
        <v>4.0639893989783893</v>
      </c>
      <c r="G22" s="21">
        <v>1.2477375089783891</v>
      </c>
      <c r="H22" s="21">
        <v>0.38849759</v>
      </c>
      <c r="I22" s="21">
        <v>2.4277542999999997</v>
      </c>
      <c r="J22" s="22">
        <f t="shared" si="1"/>
        <v>0.17349535975787703</v>
      </c>
      <c r="K22" s="22">
        <f t="shared" si="2"/>
        <v>0.22751515851932119</v>
      </c>
      <c r="L22" s="23">
        <f t="shared" si="3"/>
        <v>0.56508945010818468</v>
      </c>
      <c r="M22" s="4"/>
      <c r="N22" t="s">
        <v>268</v>
      </c>
      <c r="O22" s="5">
        <v>2.9917377181093188</v>
      </c>
      <c r="P22" s="71">
        <v>0.44386996527797551</v>
      </c>
    </row>
    <row r="23" spans="1:16" x14ac:dyDescent="0.25">
      <c r="A23" s="17"/>
      <c r="B23" s="55">
        <v>17</v>
      </c>
      <c r="C23" s="19" t="s">
        <v>265</v>
      </c>
      <c r="D23" s="20">
        <v>1.465538</v>
      </c>
      <c r="E23" s="21">
        <v>1.6616679999999999</v>
      </c>
      <c r="F23" s="21">
        <f t="shared" si="0"/>
        <v>0.71533304125871899</v>
      </c>
      <c r="G23" s="21">
        <v>0.38227577125871903</v>
      </c>
      <c r="H23" s="21">
        <v>0.17834792999999999</v>
      </c>
      <c r="I23" s="21">
        <v>0.15470934</v>
      </c>
      <c r="J23" s="22">
        <f t="shared" si="1"/>
        <v>0.23005544504601344</v>
      </c>
      <c r="K23" s="22">
        <f t="shared" si="2"/>
        <v>0.33738610917386563</v>
      </c>
      <c r="L23" s="23">
        <f t="shared" si="3"/>
        <v>0.43049095322213526</v>
      </c>
      <c r="M23" s="4"/>
      <c r="N23" t="s">
        <v>254</v>
      </c>
      <c r="O23" s="5">
        <v>14.322624672232285</v>
      </c>
      <c r="P23" s="71">
        <v>0.4413045057847681</v>
      </c>
    </row>
    <row r="24" spans="1:16" x14ac:dyDescent="0.25">
      <c r="A24" s="17"/>
      <c r="B24" s="55">
        <v>18</v>
      </c>
      <c r="C24" s="19" t="s">
        <v>266</v>
      </c>
      <c r="D24" s="20">
        <v>1.7946539999999997</v>
      </c>
      <c r="E24" s="21">
        <v>0.99888900000000003</v>
      </c>
      <c r="F24" s="21">
        <f t="shared" si="0"/>
        <v>0.82964734986908018</v>
      </c>
      <c r="G24" s="21">
        <v>0.54230111986908014</v>
      </c>
      <c r="H24" s="21">
        <v>0.24255371000000001</v>
      </c>
      <c r="I24" s="21">
        <v>4.4792519999999995E-2</v>
      </c>
      <c r="J24" s="22">
        <f t="shared" si="1"/>
        <v>0.54290428653141654</v>
      </c>
      <c r="K24" s="22">
        <f t="shared" si="2"/>
        <v>0.78572777342535571</v>
      </c>
      <c r="L24" s="23">
        <f t="shared" si="3"/>
        <v>0.83057011326491748</v>
      </c>
      <c r="M24" s="4"/>
      <c r="N24" t="s">
        <v>265</v>
      </c>
      <c r="O24" s="5">
        <v>0.71533304125871899</v>
      </c>
      <c r="P24" s="71">
        <v>0.43049095322213526</v>
      </c>
    </row>
    <row r="25" spans="1:16" x14ac:dyDescent="0.25">
      <c r="A25" s="17"/>
      <c r="B25" s="55">
        <v>19</v>
      </c>
      <c r="C25" s="19" t="s">
        <v>267</v>
      </c>
      <c r="D25" s="20">
        <v>5.0709020000000002</v>
      </c>
      <c r="E25" s="21">
        <v>2.3668019999999999</v>
      </c>
      <c r="F25" s="21">
        <f t="shared" si="0"/>
        <v>0.22321715652830187</v>
      </c>
      <c r="G25" s="21">
        <v>0.15297999652830185</v>
      </c>
      <c r="H25" s="21">
        <v>6.4022300000000001E-3</v>
      </c>
      <c r="I25" s="21">
        <v>6.3834929999999998E-2</v>
      </c>
      <c r="J25" s="22">
        <f t="shared" si="1"/>
        <v>6.4635739080963206E-2</v>
      </c>
      <c r="K25" s="22">
        <f t="shared" si="2"/>
        <v>6.7340752005576252E-2</v>
      </c>
      <c r="L25" s="23">
        <f t="shared" si="3"/>
        <v>9.4311715356122691E-2</v>
      </c>
      <c r="M25" s="4"/>
      <c r="N25" t="s">
        <v>261</v>
      </c>
      <c r="O25" s="5">
        <v>3.507622394050832</v>
      </c>
      <c r="P25" s="71">
        <v>0.41923827082777526</v>
      </c>
    </row>
    <row r="26" spans="1:16" x14ac:dyDescent="0.25">
      <c r="A26" s="17"/>
      <c r="B26" s="55">
        <v>20</v>
      </c>
      <c r="C26" s="19" t="s">
        <v>268</v>
      </c>
      <c r="D26" s="20">
        <v>8.6165529999999979</v>
      </c>
      <c r="E26" s="21">
        <v>6.7401219999999995</v>
      </c>
      <c r="F26" s="21">
        <f t="shared" si="0"/>
        <v>2.9917377181093188</v>
      </c>
      <c r="G26" s="21">
        <v>2.8118740681093186</v>
      </c>
      <c r="H26" s="21">
        <v>0.10175154</v>
      </c>
      <c r="I26" s="21">
        <v>7.8112109999999998E-2</v>
      </c>
      <c r="J26" s="22">
        <f t="shared" si="1"/>
        <v>0.41718444682593564</v>
      </c>
      <c r="K26" s="22">
        <f t="shared" si="2"/>
        <v>0.43228084122354443</v>
      </c>
      <c r="L26" s="23">
        <f t="shared" si="3"/>
        <v>0.44386996527797551</v>
      </c>
      <c r="M26" s="4"/>
      <c r="N26" t="s">
        <v>260</v>
      </c>
      <c r="O26" s="5">
        <v>6.3727021359141567</v>
      </c>
      <c r="P26" s="71">
        <v>0.4064467739299728</v>
      </c>
    </row>
    <row r="27" spans="1:16" x14ac:dyDescent="0.25">
      <c r="A27" s="17"/>
      <c r="B27" s="55">
        <v>21</v>
      </c>
      <c r="C27" s="19" t="s">
        <v>269</v>
      </c>
      <c r="D27" s="20">
        <v>19.341097999999999</v>
      </c>
      <c r="E27" s="21">
        <v>17.371029000000004</v>
      </c>
      <c r="F27" s="21">
        <f t="shared" si="0"/>
        <v>13.885781472827485</v>
      </c>
      <c r="G27" s="21">
        <v>12.288472032827485</v>
      </c>
      <c r="H27" s="21">
        <v>0.80982020999999993</v>
      </c>
      <c r="I27" s="21">
        <v>0.78748922999999993</v>
      </c>
      <c r="J27" s="22">
        <f t="shared" si="1"/>
        <v>0.707411865631419</v>
      </c>
      <c r="K27" s="22">
        <f t="shared" si="2"/>
        <v>0.75403087766576649</v>
      </c>
      <c r="L27" s="23">
        <f t="shared" si="3"/>
        <v>0.79936435963738717</v>
      </c>
      <c r="M27" s="4"/>
      <c r="N27" t="s">
        <v>263</v>
      </c>
      <c r="O27" s="5">
        <v>75.597009322918893</v>
      </c>
      <c r="P27" s="71">
        <v>0.38844148947430096</v>
      </c>
    </row>
    <row r="28" spans="1:16" x14ac:dyDescent="0.25">
      <c r="A28" s="17"/>
      <c r="B28" s="55">
        <v>22</v>
      </c>
      <c r="C28" s="19" t="s">
        <v>270</v>
      </c>
      <c r="D28" s="20">
        <v>41.441748000000004</v>
      </c>
      <c r="E28" s="21">
        <v>42.387496000000006</v>
      </c>
      <c r="F28" s="21">
        <f t="shared" si="0"/>
        <v>36.12619860563494</v>
      </c>
      <c r="G28" s="21">
        <v>34.441438275634937</v>
      </c>
      <c r="H28" s="21">
        <v>0.87409718999999997</v>
      </c>
      <c r="I28" s="21">
        <v>0.81066314000000006</v>
      </c>
      <c r="J28" s="22">
        <f t="shared" si="1"/>
        <v>0.81253769450393887</v>
      </c>
      <c r="K28" s="22">
        <f t="shared" si="2"/>
        <v>0.8331592756891073</v>
      </c>
      <c r="L28" s="23">
        <f t="shared" si="3"/>
        <v>0.85228432945496324</v>
      </c>
      <c r="M28" s="4"/>
      <c r="N28" t="s">
        <v>251</v>
      </c>
      <c r="O28" s="5">
        <v>2.7911854279248365</v>
      </c>
      <c r="P28" s="71">
        <v>0.30862381255725074</v>
      </c>
    </row>
    <row r="29" spans="1:16" x14ac:dyDescent="0.25">
      <c r="A29" s="17"/>
      <c r="B29" s="55">
        <v>23</v>
      </c>
      <c r="C29" s="19" t="s">
        <v>271</v>
      </c>
      <c r="D29" s="20">
        <v>2.1959429999999998</v>
      </c>
      <c r="E29" s="21">
        <v>1.0317310000000002</v>
      </c>
      <c r="F29" s="21">
        <f t="shared" si="0"/>
        <v>0.97850668187338774</v>
      </c>
      <c r="G29" s="21">
        <v>0.95949872187338769</v>
      </c>
      <c r="H29" s="21">
        <v>2.3894099999999998E-3</v>
      </c>
      <c r="I29" s="21">
        <v>1.6618549999999999E-2</v>
      </c>
      <c r="J29" s="22">
        <f t="shared" si="1"/>
        <v>0.92998923350503915</v>
      </c>
      <c r="K29" s="22">
        <f t="shared" si="2"/>
        <v>0.93230515693856986</v>
      </c>
      <c r="L29" s="23">
        <f t="shared" si="3"/>
        <v>0.94841260161164831</v>
      </c>
      <c r="M29" s="4"/>
      <c r="N29" t="s">
        <v>257</v>
      </c>
      <c r="O29" s="5">
        <v>1.1563435957806205</v>
      </c>
      <c r="P29" s="71">
        <v>0.14793129734689608</v>
      </c>
    </row>
    <row r="30" spans="1:16" x14ac:dyDescent="0.25">
      <c r="A30" s="17"/>
      <c r="B30" s="55">
        <v>24</v>
      </c>
      <c r="C30" s="19" t="s">
        <v>272</v>
      </c>
      <c r="D30" s="20">
        <v>2.6616269999999997</v>
      </c>
      <c r="E30" s="21">
        <v>2.4905489999999997</v>
      </c>
      <c r="F30" s="21">
        <f t="shared" si="0"/>
        <v>1.2562119380944825</v>
      </c>
      <c r="G30" s="21">
        <v>0.93661832809448242</v>
      </c>
      <c r="H30" s="21">
        <v>0.24954773000000002</v>
      </c>
      <c r="I30" s="21">
        <v>7.0045880000000005E-2</v>
      </c>
      <c r="J30" s="22">
        <f t="shared" si="1"/>
        <v>0.37606902257071939</v>
      </c>
      <c r="K30" s="22">
        <f t="shared" si="2"/>
        <v>0.47626690263652011</v>
      </c>
      <c r="L30" s="23">
        <f t="shared" si="3"/>
        <v>0.50439157715607386</v>
      </c>
      <c r="M30" s="4"/>
      <c r="N30" t="s">
        <v>267</v>
      </c>
      <c r="O30" s="5">
        <v>0.22321715652830187</v>
      </c>
      <c r="P30" s="71">
        <v>9.4311715356122691E-2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10.851804000000001</v>
      </c>
      <c r="E31" s="28">
        <v>9.734038</v>
      </c>
      <c r="F31" s="28">
        <f t="shared" si="0"/>
        <v>7.7667800966406819</v>
      </c>
      <c r="G31" s="28">
        <v>7.0995750666406821</v>
      </c>
      <c r="H31" s="28">
        <v>0.23715789999999998</v>
      </c>
      <c r="I31" s="28">
        <v>0.43004713000000006</v>
      </c>
      <c r="J31" s="29">
        <f t="shared" si="1"/>
        <v>0.72935559391083971</v>
      </c>
      <c r="K31" s="29">
        <f t="shared" si="2"/>
        <v>0.75371936771159942</v>
      </c>
      <c r="L31" s="30">
        <f t="shared" si="3"/>
        <v>0.79789909353555866</v>
      </c>
      <c r="M31" s="4"/>
      <c r="N31" t="s">
        <v>255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opLeftCell="A15"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85546875" customWidth="1"/>
    <col min="6" max="6" width="13.5703125" customWidth="1"/>
    <col min="7" max="9" width="0" hidden="1" customWidth="1"/>
  </cols>
  <sheetData>
    <row r="1" spans="1:13" ht="15.75" x14ac:dyDescent="0.25">
      <c r="A1" s="50">
        <v>121</v>
      </c>
      <c r="B1" s="49" t="s">
        <v>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1891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363.91546999999997</v>
      </c>
      <c r="E6" s="14">
        <v>498.14935199999996</v>
      </c>
      <c r="F6" s="14">
        <v>262.94078718870134</v>
      </c>
      <c r="G6" s="14">
        <v>202.86631965870129</v>
      </c>
      <c r="H6" s="14">
        <v>17.38290434</v>
      </c>
      <c r="I6" s="14">
        <v>42.691563189999989</v>
      </c>
      <c r="J6" s="15">
        <v>0.40723995493363868</v>
      </c>
      <c r="K6" s="15">
        <v>0.44213492020903261</v>
      </c>
      <c r="L6" s="16">
        <v>0.52783524887271416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264.46956100000006</v>
      </c>
      <c r="E7" s="38">
        <f ca="1">SUM(E8:OFFSET(E6,MATCH("PROYECTOS",$A$8:$A$50,0),0))</f>
        <v>389.46404800000005</v>
      </c>
      <c r="F7" s="38">
        <f ca="1">SUM(F8:OFFSET(F6,MATCH("PROYECTOS",$A$8:$A$50,0),0))</f>
        <v>241.52772144816493</v>
      </c>
      <c r="G7" s="38">
        <f ca="1">SUM(G8:OFFSET(G6,MATCH("PROYECTOS",$A$8:$A$50,0),0))</f>
        <v>196.46441534816495</v>
      </c>
      <c r="H7" s="38">
        <f ca="1">SUM(H8:OFFSET(H6,MATCH("PROYECTOS",$A$8:$A$50,0),0))</f>
        <v>13.684484099999995</v>
      </c>
      <c r="I7" s="38">
        <f ca="1">SUM(I8:OFFSET(I6,MATCH("PROYECTOS",$A$8:$A$50,0),0))</f>
        <v>31.378822000000003</v>
      </c>
      <c r="J7" s="39">
        <f ca="1">IFERROR(G7/E7,0)</f>
        <v>0.50444814189412657</v>
      </c>
      <c r="K7" s="39">
        <f ca="1">IFERROR(SUM(G7,H7)/E7,0)</f>
        <v>0.53958484878728763</v>
      </c>
      <c r="L7" s="40">
        <f ca="1">IFERROR(SUM(G7,H7,I7)/E7,0)</f>
        <v>0.62015408787659121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171.64840200000003</v>
      </c>
      <c r="E8" s="21">
        <v>257.48144200000007</v>
      </c>
      <c r="F8" s="21">
        <f t="shared" ref="F8:F14" si="0">SUM(G8,H8,I8)</f>
        <v>146.61643306985533</v>
      </c>
      <c r="G8" s="21">
        <v>119.25273990985534</v>
      </c>
      <c r="H8" s="21">
        <v>3.2713310699999996</v>
      </c>
      <c r="I8" s="21">
        <v>24.092362089999998</v>
      </c>
      <c r="J8" s="22">
        <f t="shared" ref="J8:J15" si="1">IFERROR(G8/E8,0)</f>
        <v>0.46315081577745437</v>
      </c>
      <c r="K8" s="22">
        <f t="shared" ref="K8:K15" si="2">IFERROR(SUM(G8,H8)/E8,0)</f>
        <v>0.47585592976388297</v>
      </c>
      <c r="L8" s="23">
        <f t="shared" ref="L8:L15" si="3">IFERROR(SUM(G8,H8,I8)/E8,0)</f>
        <v>0.56942524451861387</v>
      </c>
      <c r="M8" s="4"/>
    </row>
    <row r="9" spans="1:13" ht="51" x14ac:dyDescent="0.25">
      <c r="A9" s="17"/>
      <c r="B9" s="19">
        <v>3000629</v>
      </c>
      <c r="C9" s="19" t="s">
        <v>1893</v>
      </c>
      <c r="D9" s="20">
        <v>4.7546260000000009</v>
      </c>
      <c r="E9" s="21">
        <v>4.8107069999999998</v>
      </c>
      <c r="F9" s="21">
        <f t="shared" si="0"/>
        <v>1.5002243101272765</v>
      </c>
      <c r="G9" s="21">
        <v>0.82590575012727641</v>
      </c>
      <c r="H9" s="21">
        <v>0.32760527</v>
      </c>
      <c r="I9" s="21">
        <v>0.34671328999999995</v>
      </c>
      <c r="J9" s="22">
        <f t="shared" si="1"/>
        <v>0.17168074258675001</v>
      </c>
      <c r="K9" s="22">
        <f t="shared" si="2"/>
        <v>0.23977993673846204</v>
      </c>
      <c r="L9" s="23">
        <f t="shared" si="3"/>
        <v>0.31185110839784602</v>
      </c>
      <c r="M9" s="4"/>
    </row>
    <row r="10" spans="1:13" ht="25.5" x14ac:dyDescent="0.25">
      <c r="A10" s="17"/>
      <c r="B10" s="19">
        <v>3000630</v>
      </c>
      <c r="C10" s="19" t="s">
        <v>1894</v>
      </c>
      <c r="D10" s="20">
        <v>19.134675000000005</v>
      </c>
      <c r="E10" s="21">
        <v>20.195091000000005</v>
      </c>
      <c r="F10" s="21">
        <f t="shared" si="0"/>
        <v>6.367160600570454</v>
      </c>
      <c r="G10" s="21">
        <v>3.4851735005704541</v>
      </c>
      <c r="H10" s="21">
        <v>1.2932774599999999</v>
      </c>
      <c r="I10" s="21">
        <v>1.5887096399999998</v>
      </c>
      <c r="J10" s="22">
        <f t="shared" si="1"/>
        <v>0.17257528082297094</v>
      </c>
      <c r="K10" s="22">
        <f t="shared" si="2"/>
        <v>0.23661448025019804</v>
      </c>
      <c r="L10" s="23">
        <f t="shared" si="3"/>
        <v>0.31528259023791733</v>
      </c>
      <c r="M10" s="4"/>
    </row>
    <row r="11" spans="1:13" ht="38.25" x14ac:dyDescent="0.25">
      <c r="A11" s="17"/>
      <c r="B11" s="19">
        <v>3000632</v>
      </c>
      <c r="C11" s="19" t="s">
        <v>1895</v>
      </c>
      <c r="D11" s="20">
        <v>40.591305000000013</v>
      </c>
      <c r="E11" s="21">
        <v>85.976480999999978</v>
      </c>
      <c r="F11" s="21">
        <f t="shared" si="0"/>
        <v>79.864535629244202</v>
      </c>
      <c r="G11" s="21">
        <v>69.160300559244206</v>
      </c>
      <c r="H11" s="21">
        <v>7.4305478999999952</v>
      </c>
      <c r="I11" s="21">
        <v>3.2736871700000023</v>
      </c>
      <c r="J11" s="22">
        <f t="shared" si="1"/>
        <v>0.8044095286854579</v>
      </c>
      <c r="K11" s="22">
        <f t="shared" si="2"/>
        <v>0.89083488377762543</v>
      </c>
      <c r="L11" s="23">
        <f t="shared" si="3"/>
        <v>0.92891142671033744</v>
      </c>
      <c r="M11" s="4"/>
    </row>
    <row r="12" spans="1:13" ht="38.25" x14ac:dyDescent="0.25">
      <c r="A12" s="17"/>
      <c r="B12" s="19">
        <v>3000633</v>
      </c>
      <c r="C12" s="19" t="s">
        <v>1896</v>
      </c>
      <c r="D12" s="20">
        <v>4.9839040000000008</v>
      </c>
      <c r="E12" s="21">
        <v>4.9715080000000009</v>
      </c>
      <c r="F12" s="21">
        <f t="shared" si="0"/>
        <v>1.677381122607549</v>
      </c>
      <c r="G12" s="21">
        <v>0.83563701260754897</v>
      </c>
      <c r="H12" s="21">
        <v>0.31876660000000007</v>
      </c>
      <c r="I12" s="21">
        <v>0.52297750999999992</v>
      </c>
      <c r="J12" s="22">
        <f t="shared" si="1"/>
        <v>0.16808521933537043</v>
      </c>
      <c r="K12" s="22">
        <f t="shared" si="2"/>
        <v>0.23220391330106455</v>
      </c>
      <c r="L12" s="23">
        <f t="shared" si="3"/>
        <v>0.33739885817493376</v>
      </c>
      <c r="M12" s="4"/>
    </row>
    <row r="13" spans="1:13" ht="51" x14ac:dyDescent="0.25">
      <c r="A13" s="17"/>
      <c r="B13" s="19">
        <v>3000634</v>
      </c>
      <c r="C13" s="19" t="s">
        <v>1897</v>
      </c>
      <c r="D13" s="20">
        <v>1.3883319999999997</v>
      </c>
      <c r="E13" s="21">
        <v>1.4214619999999998</v>
      </c>
      <c r="F13" s="21">
        <f t="shared" si="0"/>
        <v>0.4212071016758796</v>
      </c>
      <c r="G13" s="21">
        <v>0.19423124167587957</v>
      </c>
      <c r="H13" s="21">
        <v>6.8829320000000013E-2</v>
      </c>
      <c r="I13" s="21">
        <v>0.15814654</v>
      </c>
      <c r="J13" s="22">
        <f t="shared" si="1"/>
        <v>0.13664188115889106</v>
      </c>
      <c r="K13" s="22">
        <f t="shared" si="2"/>
        <v>0.18506337958797325</v>
      </c>
      <c r="L13" s="23">
        <f t="shared" si="3"/>
        <v>0.29631963547100076</v>
      </c>
      <c r="M13" s="4"/>
    </row>
    <row r="14" spans="1:13" ht="51" x14ac:dyDescent="0.25">
      <c r="A14" s="17"/>
      <c r="B14" s="19">
        <v>3000675</v>
      </c>
      <c r="C14" s="19" t="s">
        <v>1898</v>
      </c>
      <c r="D14" s="20">
        <v>21.968316999999999</v>
      </c>
      <c r="E14" s="21">
        <v>14.607357</v>
      </c>
      <c r="F14" s="21">
        <f t="shared" si="0"/>
        <v>5.0807796140842472</v>
      </c>
      <c r="G14" s="21">
        <v>2.7104273740842473</v>
      </c>
      <c r="H14" s="21">
        <v>0.97412647999999991</v>
      </c>
      <c r="I14" s="21">
        <v>1.3962257600000001</v>
      </c>
      <c r="J14" s="22">
        <f t="shared" si="1"/>
        <v>0.18555221003253683</v>
      </c>
      <c r="K14" s="22">
        <f t="shared" si="2"/>
        <v>0.25223959776462279</v>
      </c>
      <c r="L14" s="23">
        <f t="shared" si="3"/>
        <v>0.34782333409693805</v>
      </c>
      <c r="M14" s="4"/>
    </row>
    <row r="15" spans="1:13" ht="15.75" thickBot="1" x14ac:dyDescent="0.3">
      <c r="A15" s="41" t="s">
        <v>293</v>
      </c>
      <c r="B15" s="43"/>
      <c r="C15" s="43"/>
      <c r="D15" s="44">
        <f ca="1">OFFSET(D15,-MATCH("PROYECTOS",$A$8:$A$50,0)-1,0)-(OFFSET(D15,-MATCH("PROYECTOS",$A$8:$A$50,0),0))</f>
        <v>99.445908999999915</v>
      </c>
      <c r="E15" s="45">
        <f t="shared" ref="E15:I15" ca="1" si="4">OFFSET(E15,-MATCH("PROYECTOS",$A$8:$A$50,0)-1,0)-(OFFSET(E15,-MATCH("PROYECTOS",$A$8:$A$50,0),0))</f>
        <v>108.68530399999992</v>
      </c>
      <c r="F15" s="45">
        <f t="shared" ca="1" si="4"/>
        <v>21.41306574053641</v>
      </c>
      <c r="G15" s="45">
        <f t="shared" ca="1" si="4"/>
        <v>6.401904310536338</v>
      </c>
      <c r="H15" s="45">
        <f t="shared" ca="1" si="4"/>
        <v>3.6984202400000044</v>
      </c>
      <c r="I15" s="45">
        <f t="shared" ca="1" si="4"/>
        <v>11.312741189999986</v>
      </c>
      <c r="J15" s="46">
        <f t="shared" ca="1" si="1"/>
        <v>5.8903127423155045E-2</v>
      </c>
      <c r="K15" s="46">
        <f t="shared" ca="1" si="2"/>
        <v>9.2931833272843864E-2</v>
      </c>
      <c r="L15" s="47">
        <f t="shared" ca="1" si="3"/>
        <v>0.19701896164854399</v>
      </c>
      <c r="M15" s="4"/>
    </row>
    <row r="16" spans="1:13" ht="15.75" thickBot="1" x14ac:dyDescent="0.3"/>
    <row r="17" spans="1:4" ht="15.75" thickBot="1" x14ac:dyDescent="0.3">
      <c r="A17" s="87" t="s">
        <v>315</v>
      </c>
      <c r="B17" s="88"/>
      <c r="C17" s="88"/>
      <c r="D17" s="89"/>
    </row>
    <row r="18" spans="1:4" ht="15.75" thickBot="1" x14ac:dyDescent="0.3">
      <c r="A18" s="1" t="s">
        <v>1925</v>
      </c>
    </row>
    <row r="19" spans="1:4" ht="45" customHeight="1" x14ac:dyDescent="0.25">
      <c r="A19" s="80" t="s">
        <v>317</v>
      </c>
      <c r="B19" s="81"/>
      <c r="C19" s="81"/>
      <c r="D19" s="92" t="s">
        <v>318</v>
      </c>
    </row>
    <row r="20" spans="1:4" ht="15.75" thickBot="1" x14ac:dyDescent="0.3">
      <c r="A20" s="90"/>
      <c r="B20" s="91"/>
      <c r="C20" s="91"/>
      <c r="D20" s="93"/>
    </row>
    <row r="21" spans="1:4" ht="51" x14ac:dyDescent="0.25">
      <c r="A21" s="17"/>
      <c r="B21" s="19">
        <v>3000629</v>
      </c>
      <c r="C21" s="19" t="s">
        <v>1893</v>
      </c>
      <c r="D21" s="23">
        <v>0.31185110839784602</v>
      </c>
    </row>
    <row r="22" spans="1:4" ht="51.75" thickBot="1" x14ac:dyDescent="0.3">
      <c r="A22" s="24"/>
      <c r="B22" s="26">
        <v>3000634</v>
      </c>
      <c r="C22" s="26" t="s">
        <v>1897</v>
      </c>
      <c r="D22" s="30">
        <v>0.29631963547100076</v>
      </c>
    </row>
  </sheetData>
  <mergeCells count="10">
    <mergeCell ref="A17:D17"/>
    <mergeCell ref="A19:C20"/>
    <mergeCell ref="D19:D20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"/>
  <sheetViews>
    <sheetView workbookViewId="0">
      <selection activeCell="G7" sqref="G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121</v>
      </c>
      <c r="B1" s="49" t="s">
        <v>81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1892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363.91546999999997</v>
      </c>
      <c r="I6" s="14">
        <v>498.14935199999996</v>
      </c>
      <c r="J6" s="14">
        <v>262.94078718870134</v>
      </c>
      <c r="K6" s="14">
        <v>202.86631965870129</v>
      </c>
      <c r="L6" s="14">
        <v>17.38290434</v>
      </c>
      <c r="M6" s="14">
        <v>42.691563189999989</v>
      </c>
      <c r="N6" s="15">
        <v>0.40723995493363868</v>
      </c>
      <c r="O6" s="15">
        <v>0.44213492020903261</v>
      </c>
      <c r="P6" s="16">
        <v>0.52783524887271416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SUM(H8:OFFSET(H6,MATCH("PROYECTOS",$A$8:$A$30,0),0))</f>
        <v>264.469561</v>
      </c>
      <c r="I7" s="37">
        <f ca="1">SUM(I8:OFFSET(I6,MATCH("PROYECTOS",$A$8:$A$30,0),0))</f>
        <v>389.46404800000016</v>
      </c>
      <c r="J7" s="37">
        <f ca="1">SUM(J8:OFFSET(J6,MATCH("PROYECTOS",$A$8:$A$30,0),0))</f>
        <v>241.52772144816495</v>
      </c>
      <c r="K7" s="38">
        <f ca="1">SUM(K8:OFFSET(K6,MATCH("PROYECTOS",$A$8:$A$30,0),0))</f>
        <v>196.46441534816495</v>
      </c>
      <c r="L7" s="38">
        <f ca="1">SUM(L8:OFFSET(L6,MATCH("PROYECTOS",$A$8:$A$30,0),0))</f>
        <v>13.684484100000002</v>
      </c>
      <c r="M7" s="38">
        <f ca="1">SUM(M8:OFFSET(M6,MATCH("PROYECTOS",$A$8:$A$30,0),0))</f>
        <v>31.378821999999992</v>
      </c>
      <c r="N7" s="39">
        <f ca="1">IFERROR(K7/I7,0)</f>
        <v>0.50444814189412646</v>
      </c>
      <c r="O7" s="39">
        <f ca="1">IFERROR(SUM(K7,L7)/I7,0)</f>
        <v>0.53958484878728741</v>
      </c>
      <c r="P7" s="40">
        <f ca="1">IFERROR(SUM(K7,L7,M7)/I7,0)</f>
        <v>0.62015408787659088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171.64840200000009</v>
      </c>
      <c r="I8" s="21">
        <v>257.48144200000007</v>
      </c>
      <c r="J8" s="21">
        <f t="shared" ref="J8:J29" si="0">SUM(K8,L8,M8)</f>
        <v>146.61643306985533</v>
      </c>
      <c r="K8" s="21">
        <v>119.25273990985534</v>
      </c>
      <c r="L8" s="21">
        <v>3.2713310700000013</v>
      </c>
      <c r="M8" s="21">
        <v>24.092362089999998</v>
      </c>
      <c r="N8" s="22">
        <f t="shared" ref="N8:N30" si="1">IFERROR(K8/I8,0)</f>
        <v>0.46315081577745437</v>
      </c>
      <c r="O8" s="22">
        <f t="shared" ref="O8:O30" si="2">IFERROR(SUM(K8,L8)/I8,0)</f>
        <v>0.47585592976388297</v>
      </c>
      <c r="P8" s="23">
        <f t="shared" ref="P8:P30" si="3">IFERROR(SUM(K8,L8,M8)/I8,0)</f>
        <v>0.56942524451861387</v>
      </c>
      <c r="Q8" s="70">
        <v>67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5000461</v>
      </c>
      <c r="C9" s="19" t="s">
        <v>1899</v>
      </c>
      <c r="D9" s="68">
        <v>3000632</v>
      </c>
      <c r="E9" s="19" t="s">
        <v>1895</v>
      </c>
      <c r="F9" s="69">
        <v>24</v>
      </c>
      <c r="G9" s="19" t="s">
        <v>1499</v>
      </c>
      <c r="H9" s="20">
        <v>2.5</v>
      </c>
      <c r="I9" s="21">
        <v>2.44232</v>
      </c>
      <c r="J9" s="21">
        <f t="shared" si="0"/>
        <v>1.2550089380944824</v>
      </c>
      <c r="K9" s="21">
        <v>0.93661832809448242</v>
      </c>
      <c r="L9" s="21">
        <v>0.24906773000000001</v>
      </c>
      <c r="M9" s="21">
        <v>6.9322880000000003E-2</v>
      </c>
      <c r="N9" s="22">
        <f t="shared" si="1"/>
        <v>0.38349533562124638</v>
      </c>
      <c r="O9" s="22">
        <f t="shared" si="2"/>
        <v>0.48547530958043267</v>
      </c>
      <c r="P9" s="23">
        <f t="shared" si="3"/>
        <v>0.51385933788139249</v>
      </c>
      <c r="Q9" s="70">
        <v>0</v>
      </c>
      <c r="R9" s="21">
        <v>0</v>
      </c>
      <c r="S9" s="23">
        <f t="shared" ref="S9:S29" si="4">IFERROR(R9/Q9,0)</f>
        <v>0</v>
      </c>
    </row>
    <row r="10" spans="1:19" ht="25.5" x14ac:dyDescent="0.25">
      <c r="A10" s="17"/>
      <c r="B10" s="19">
        <v>5001216</v>
      </c>
      <c r="C10" s="19" t="s">
        <v>1900</v>
      </c>
      <c r="D10" s="68">
        <v>3000630</v>
      </c>
      <c r="E10" s="19" t="s">
        <v>1894</v>
      </c>
      <c r="F10" s="69">
        <v>60</v>
      </c>
      <c r="G10" s="19" t="s">
        <v>309</v>
      </c>
      <c r="H10" s="20">
        <v>0.14939900000000003</v>
      </c>
      <c r="I10" s="21">
        <v>0.14939900000000003</v>
      </c>
      <c r="J10" s="21">
        <f t="shared" si="0"/>
        <v>3.7257920056575661E-2</v>
      </c>
      <c r="K10" s="21">
        <v>2.2521400056575658E-2</v>
      </c>
      <c r="L10" s="21">
        <v>5.3282199999999998E-3</v>
      </c>
      <c r="M10" s="21">
        <v>9.4082999999999996E-3</v>
      </c>
      <c r="N10" s="22">
        <f t="shared" si="1"/>
        <v>0.1507466586561868</v>
      </c>
      <c r="O10" s="22">
        <f t="shared" si="2"/>
        <v>0.18641102053277234</v>
      </c>
      <c r="P10" s="23">
        <f t="shared" si="3"/>
        <v>0.24938533762994164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5002255</v>
      </c>
      <c r="C11" s="19" t="s">
        <v>1901</v>
      </c>
      <c r="D11" s="68">
        <v>3000630</v>
      </c>
      <c r="E11" s="19" t="s">
        <v>1894</v>
      </c>
      <c r="F11" s="69">
        <v>18</v>
      </c>
      <c r="G11" s="19" t="s">
        <v>711</v>
      </c>
      <c r="H11" s="20">
        <v>3.3549380000000006</v>
      </c>
      <c r="I11" s="21">
        <v>1.2305000000000001</v>
      </c>
      <c r="J11" s="21">
        <f t="shared" si="0"/>
        <v>0.38635149615162356</v>
      </c>
      <c r="K11" s="21">
        <v>0.22169925615162356</v>
      </c>
      <c r="L11" s="21">
        <v>7.6855140000000002E-2</v>
      </c>
      <c r="M11" s="21">
        <v>8.7797100000000003E-2</v>
      </c>
      <c r="N11" s="22">
        <f t="shared" si="1"/>
        <v>0.18017005782334297</v>
      </c>
      <c r="O11" s="22">
        <f t="shared" si="2"/>
        <v>0.24262852186235148</v>
      </c>
      <c r="P11" s="23">
        <f t="shared" si="3"/>
        <v>0.31397927358929179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5002622</v>
      </c>
      <c r="C12" s="19" t="s">
        <v>1902</v>
      </c>
      <c r="D12" s="68">
        <v>3000632</v>
      </c>
      <c r="E12" s="19" t="s">
        <v>1895</v>
      </c>
      <c r="F12" s="69">
        <v>18</v>
      </c>
      <c r="G12" s="19" t="s">
        <v>711</v>
      </c>
      <c r="H12" s="20">
        <v>2.3283999999999998</v>
      </c>
      <c r="I12" s="21">
        <v>37.328399999999995</v>
      </c>
      <c r="J12" s="21">
        <f t="shared" si="0"/>
        <v>35.071439650072769</v>
      </c>
      <c r="K12" s="21">
        <v>35.02742975007277</v>
      </c>
      <c r="L12" s="21">
        <v>1.075395E-2</v>
      </c>
      <c r="M12" s="21">
        <v>3.3255949999999992E-2</v>
      </c>
      <c r="N12" s="22">
        <f t="shared" si="1"/>
        <v>0.93835872285104038</v>
      </c>
      <c r="O12" s="22">
        <f t="shared" si="2"/>
        <v>0.93864681315225873</v>
      </c>
      <c r="P12" s="23">
        <f t="shared" si="3"/>
        <v>0.93953771525360785</v>
      </c>
      <c r="Q12" s="70">
        <v>326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5004478</v>
      </c>
      <c r="C13" s="19" t="s">
        <v>1903</v>
      </c>
      <c r="D13" s="68">
        <v>3000629</v>
      </c>
      <c r="E13" s="19" t="s">
        <v>1893</v>
      </c>
      <c r="F13" s="69">
        <v>194</v>
      </c>
      <c r="G13" s="19" t="s">
        <v>1179</v>
      </c>
      <c r="H13" s="20">
        <v>2.043323</v>
      </c>
      <c r="I13" s="21">
        <v>2.049798</v>
      </c>
      <c r="J13" s="21">
        <f t="shared" si="0"/>
        <v>0.60107460499137222</v>
      </c>
      <c r="K13" s="21">
        <v>0.36702564499137225</v>
      </c>
      <c r="L13" s="21">
        <v>0.11767353</v>
      </c>
      <c r="M13" s="21">
        <v>0.11637542999999997</v>
      </c>
      <c r="N13" s="22">
        <f t="shared" si="1"/>
        <v>0.1790545434190941</v>
      </c>
      <c r="O13" s="22">
        <f t="shared" si="2"/>
        <v>0.2364619220973834</v>
      </c>
      <c r="P13" s="23">
        <f t="shared" si="3"/>
        <v>0.29323601886204015</v>
      </c>
      <c r="Q13" s="70">
        <v>12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5004480</v>
      </c>
      <c r="C14" s="19" t="s">
        <v>1904</v>
      </c>
      <c r="D14" s="68">
        <v>3000629</v>
      </c>
      <c r="E14" s="19" t="s">
        <v>1893</v>
      </c>
      <c r="F14" s="69">
        <v>340</v>
      </c>
      <c r="G14" s="19" t="s">
        <v>1919</v>
      </c>
      <c r="H14" s="20">
        <v>2.7113029999999996</v>
      </c>
      <c r="I14" s="21">
        <v>2.7609090000000003</v>
      </c>
      <c r="J14" s="21">
        <f t="shared" si="0"/>
        <v>0.8991497051359042</v>
      </c>
      <c r="K14" s="21">
        <v>0.45888010513590416</v>
      </c>
      <c r="L14" s="21">
        <v>0.20993174000000001</v>
      </c>
      <c r="M14" s="21">
        <v>0.23033785999999998</v>
      </c>
      <c r="N14" s="22">
        <f t="shared" si="1"/>
        <v>0.16620616801781737</v>
      </c>
      <c r="O14" s="22">
        <f t="shared" si="2"/>
        <v>0.24224334997491917</v>
      </c>
      <c r="P14" s="23">
        <f t="shared" si="3"/>
        <v>0.32567161943255069</v>
      </c>
      <c r="Q14" s="70">
        <v>546</v>
      </c>
      <c r="R14" s="21">
        <v>0</v>
      </c>
      <c r="S14" s="23">
        <f t="shared" si="4"/>
        <v>0</v>
      </c>
    </row>
    <row r="15" spans="1:19" ht="63.75" x14ac:dyDescent="0.25">
      <c r="A15" s="17"/>
      <c r="B15" s="19">
        <v>5004481</v>
      </c>
      <c r="C15" s="19" t="s">
        <v>1905</v>
      </c>
      <c r="D15" s="68">
        <v>3000630</v>
      </c>
      <c r="E15" s="19" t="s">
        <v>1894</v>
      </c>
      <c r="F15" s="69">
        <v>333</v>
      </c>
      <c r="G15" s="19" t="s">
        <v>1920</v>
      </c>
      <c r="H15" s="20">
        <v>5.2558289999999994</v>
      </c>
      <c r="I15" s="21">
        <v>5.6693549999999995</v>
      </c>
      <c r="J15" s="21">
        <f t="shared" si="0"/>
        <v>1.8646013458753699</v>
      </c>
      <c r="K15" s="21">
        <v>1.06349778587537</v>
      </c>
      <c r="L15" s="21">
        <v>0.36162481999999996</v>
      </c>
      <c r="M15" s="21">
        <v>0.43947874000000003</v>
      </c>
      <c r="N15" s="22">
        <f t="shared" si="1"/>
        <v>0.18758708633969298</v>
      </c>
      <c r="O15" s="22">
        <f t="shared" si="2"/>
        <v>0.25137297027181577</v>
      </c>
      <c r="P15" s="23">
        <f t="shared" si="3"/>
        <v>0.32889126644483718</v>
      </c>
      <c r="Q15" s="70">
        <v>0</v>
      </c>
      <c r="R15" s="21">
        <v>0</v>
      </c>
      <c r="S15" s="23">
        <f t="shared" si="4"/>
        <v>0</v>
      </c>
    </row>
    <row r="16" spans="1:19" ht="63.75" x14ac:dyDescent="0.25">
      <c r="A16" s="17"/>
      <c r="B16" s="19">
        <v>5004483</v>
      </c>
      <c r="C16" s="19" t="s">
        <v>1906</v>
      </c>
      <c r="D16" s="68">
        <v>3000630</v>
      </c>
      <c r="E16" s="19" t="s">
        <v>1894</v>
      </c>
      <c r="F16" s="69">
        <v>46</v>
      </c>
      <c r="G16" s="19" t="s">
        <v>736</v>
      </c>
      <c r="H16" s="20">
        <v>0.58943000000000012</v>
      </c>
      <c r="I16" s="21">
        <v>0.30666000000000004</v>
      </c>
      <c r="J16" s="21">
        <f t="shared" si="0"/>
        <v>5.1165959493535917E-2</v>
      </c>
      <c r="K16" s="21">
        <v>3.2827589493535925E-2</v>
      </c>
      <c r="L16" s="21">
        <v>6.5909000000000002E-3</v>
      </c>
      <c r="M16" s="21">
        <v>1.1747469999999999E-2</v>
      </c>
      <c r="N16" s="22">
        <f t="shared" si="1"/>
        <v>0.10704881462706554</v>
      </c>
      <c r="O16" s="22">
        <f t="shared" si="2"/>
        <v>0.12854134707342307</v>
      </c>
      <c r="P16" s="23">
        <f t="shared" si="3"/>
        <v>0.16684914724299194</v>
      </c>
      <c r="Q16" s="70">
        <v>0</v>
      </c>
      <c r="R16" s="21">
        <v>0</v>
      </c>
      <c r="S16" s="23">
        <f t="shared" si="4"/>
        <v>0</v>
      </c>
    </row>
    <row r="17" spans="1:19" ht="89.25" x14ac:dyDescent="0.25">
      <c r="A17" s="17"/>
      <c r="B17" s="19">
        <v>5004484</v>
      </c>
      <c r="C17" s="19" t="s">
        <v>1907</v>
      </c>
      <c r="D17" s="68">
        <v>3000630</v>
      </c>
      <c r="E17" s="19" t="s">
        <v>1894</v>
      </c>
      <c r="F17" s="69">
        <v>42</v>
      </c>
      <c r="G17" s="19" t="s">
        <v>534</v>
      </c>
      <c r="H17" s="20">
        <v>0.25</v>
      </c>
      <c r="I17" s="21">
        <v>5.5221999999999993E-2</v>
      </c>
      <c r="J17" s="21">
        <f t="shared" si="0"/>
        <v>3.0428449723599107E-2</v>
      </c>
      <c r="K17" s="21">
        <v>2.5220549723599106E-2</v>
      </c>
      <c r="L17" s="21">
        <v>2.6039499999999998E-3</v>
      </c>
      <c r="M17" s="21">
        <v>2.6039499999999998E-3</v>
      </c>
      <c r="N17" s="22">
        <f t="shared" si="1"/>
        <v>0.45671199383577393</v>
      </c>
      <c r="O17" s="22">
        <f t="shared" si="2"/>
        <v>0.50386620773603108</v>
      </c>
      <c r="P17" s="23">
        <f t="shared" si="3"/>
        <v>0.55102042163628828</v>
      </c>
      <c r="Q17" s="70">
        <v>0</v>
      </c>
      <c r="R17" s="21">
        <v>0</v>
      </c>
      <c r="S17" s="23">
        <f t="shared" si="4"/>
        <v>0</v>
      </c>
    </row>
    <row r="18" spans="1:19" ht="76.5" x14ac:dyDescent="0.25">
      <c r="A18" s="17"/>
      <c r="B18" s="19">
        <v>5004485</v>
      </c>
      <c r="C18" s="19" t="s">
        <v>1908</v>
      </c>
      <c r="D18" s="68">
        <v>3000630</v>
      </c>
      <c r="E18" s="19" t="s">
        <v>1894</v>
      </c>
      <c r="F18" s="69">
        <v>132</v>
      </c>
      <c r="G18" s="19" t="s">
        <v>1921</v>
      </c>
      <c r="H18" s="20">
        <v>0.85371400000000008</v>
      </c>
      <c r="I18" s="21">
        <v>0.44087799999999999</v>
      </c>
      <c r="J18" s="21">
        <f t="shared" si="0"/>
        <v>0.16829148153349935</v>
      </c>
      <c r="K18" s="21">
        <v>0.14600762153349933</v>
      </c>
      <c r="L18" s="21">
        <v>1.4313910000000001E-2</v>
      </c>
      <c r="M18" s="21">
        <v>7.96995E-3</v>
      </c>
      <c r="N18" s="22">
        <f t="shared" si="1"/>
        <v>0.33117465950557601</v>
      </c>
      <c r="O18" s="22">
        <f t="shared" si="2"/>
        <v>0.36364148706331306</v>
      </c>
      <c r="P18" s="23">
        <f t="shared" si="3"/>
        <v>0.38171893706081805</v>
      </c>
      <c r="Q18" s="70">
        <v>0</v>
      </c>
      <c r="R18" s="21">
        <v>0</v>
      </c>
      <c r="S18" s="23">
        <f t="shared" si="4"/>
        <v>0</v>
      </c>
    </row>
    <row r="19" spans="1:19" ht="89.25" x14ac:dyDescent="0.25">
      <c r="A19" s="17"/>
      <c r="B19" s="19">
        <v>5004486</v>
      </c>
      <c r="C19" s="19" t="s">
        <v>1909</v>
      </c>
      <c r="D19" s="68">
        <v>3000630</v>
      </c>
      <c r="E19" s="19" t="s">
        <v>1894</v>
      </c>
      <c r="F19" s="69">
        <v>103</v>
      </c>
      <c r="G19" s="19" t="s">
        <v>754</v>
      </c>
      <c r="H19" s="20">
        <v>1.6879109999999997</v>
      </c>
      <c r="I19" s="21">
        <v>2.6015549999999998</v>
      </c>
      <c r="J19" s="21">
        <f t="shared" si="0"/>
        <v>0.7366719867034307</v>
      </c>
      <c r="K19" s="21">
        <v>0.39692857670343074</v>
      </c>
      <c r="L19" s="21">
        <v>0.13807907999999999</v>
      </c>
      <c r="M19" s="21">
        <v>0.20166432999999997</v>
      </c>
      <c r="N19" s="22">
        <f t="shared" si="1"/>
        <v>0.15257358645249888</v>
      </c>
      <c r="O19" s="22">
        <f t="shared" si="2"/>
        <v>0.2056491816253859</v>
      </c>
      <c r="P19" s="23">
        <f t="shared" si="3"/>
        <v>0.28316602443670447</v>
      </c>
      <c r="Q19" s="70">
        <v>0</v>
      </c>
      <c r="R19" s="21">
        <v>0</v>
      </c>
      <c r="S19" s="23">
        <f t="shared" si="4"/>
        <v>0</v>
      </c>
    </row>
    <row r="20" spans="1:19" ht="63.75" x14ac:dyDescent="0.25">
      <c r="A20" s="17"/>
      <c r="B20" s="19">
        <v>5004487</v>
      </c>
      <c r="C20" s="19" t="s">
        <v>1910</v>
      </c>
      <c r="D20" s="68">
        <v>3000630</v>
      </c>
      <c r="E20" s="19" t="s">
        <v>1894</v>
      </c>
      <c r="F20" s="69">
        <v>132</v>
      </c>
      <c r="G20" s="19" t="s">
        <v>1921</v>
      </c>
      <c r="H20" s="20">
        <v>5.2244130000000002</v>
      </c>
      <c r="I20" s="21">
        <v>6.0323159999999998</v>
      </c>
      <c r="J20" s="21">
        <f t="shared" si="0"/>
        <v>1.8987406602732859</v>
      </c>
      <c r="K20" s="21">
        <v>1.095647570273286</v>
      </c>
      <c r="L20" s="21">
        <v>0.37549560999999992</v>
      </c>
      <c r="M20" s="21">
        <v>0.42759748000000003</v>
      </c>
      <c r="N20" s="22">
        <f t="shared" si="1"/>
        <v>0.18162967097103103</v>
      </c>
      <c r="O20" s="22">
        <f t="shared" si="2"/>
        <v>0.24387700847788576</v>
      </c>
      <c r="P20" s="23">
        <f t="shared" si="3"/>
        <v>0.31476147142710792</v>
      </c>
      <c r="Q20" s="70">
        <v>0</v>
      </c>
      <c r="R20" s="21">
        <v>0</v>
      </c>
      <c r="S20" s="23">
        <f t="shared" si="4"/>
        <v>0</v>
      </c>
    </row>
    <row r="21" spans="1:19" ht="51" x14ac:dyDescent="0.25">
      <c r="A21" s="17"/>
      <c r="B21" s="19">
        <v>5004488</v>
      </c>
      <c r="C21" s="19" t="s">
        <v>1911</v>
      </c>
      <c r="D21" s="68">
        <v>3000675</v>
      </c>
      <c r="E21" s="19" t="s">
        <v>1898</v>
      </c>
      <c r="F21" s="69">
        <v>352</v>
      </c>
      <c r="G21" s="19" t="s">
        <v>1922</v>
      </c>
      <c r="H21" s="20">
        <v>21.927247999999995</v>
      </c>
      <c r="I21" s="21">
        <v>14.566288000000004</v>
      </c>
      <c r="J21" s="21">
        <f t="shared" si="0"/>
        <v>5.0802508140859093</v>
      </c>
      <c r="K21" s="21">
        <v>2.7101829740859102</v>
      </c>
      <c r="L21" s="21">
        <v>0.97412648000000002</v>
      </c>
      <c r="M21" s="21">
        <v>1.3959413599999997</v>
      </c>
      <c r="N21" s="22">
        <f t="shared" si="1"/>
        <v>0.18605858775316741</v>
      </c>
      <c r="O21" s="22">
        <f t="shared" si="2"/>
        <v>0.25293399760363855</v>
      </c>
      <c r="P21" s="23">
        <f t="shared" si="3"/>
        <v>0.34876770348670216</v>
      </c>
      <c r="Q21" s="70">
        <v>1812</v>
      </c>
      <c r="R21" s="21">
        <v>0</v>
      </c>
      <c r="S21" s="23">
        <f t="shared" si="4"/>
        <v>0</v>
      </c>
    </row>
    <row r="22" spans="1:19" ht="51" x14ac:dyDescent="0.25">
      <c r="A22" s="17"/>
      <c r="B22" s="19">
        <v>5004489</v>
      </c>
      <c r="C22" s="19" t="s">
        <v>1912</v>
      </c>
      <c r="D22" s="68">
        <v>3000675</v>
      </c>
      <c r="E22" s="19" t="s">
        <v>1898</v>
      </c>
      <c r="F22" s="69">
        <v>407</v>
      </c>
      <c r="G22" s="19" t="s">
        <v>1160</v>
      </c>
      <c r="H22" s="20">
        <v>4.1068999999999994E-2</v>
      </c>
      <c r="I22" s="21">
        <v>4.1068999999999994E-2</v>
      </c>
      <c r="J22" s="21">
        <f t="shared" si="0"/>
        <v>5.2879999833703038E-4</v>
      </c>
      <c r="K22" s="21">
        <v>2.4439999833703041E-4</v>
      </c>
      <c r="L22" s="21">
        <v>0</v>
      </c>
      <c r="M22" s="21">
        <v>2.8439999999999997E-4</v>
      </c>
      <c r="N22" s="22">
        <f t="shared" si="1"/>
        <v>5.9509605380464693E-3</v>
      </c>
      <c r="O22" s="22">
        <f t="shared" si="2"/>
        <v>5.9509605380464693E-3</v>
      </c>
      <c r="P22" s="23">
        <f t="shared" si="3"/>
        <v>1.2875891751370388E-2</v>
      </c>
      <c r="Q22" s="70">
        <v>0</v>
      </c>
      <c r="R22" s="21">
        <v>0</v>
      </c>
      <c r="S22" s="23">
        <f t="shared" si="4"/>
        <v>0</v>
      </c>
    </row>
    <row r="23" spans="1:19" ht="38.25" x14ac:dyDescent="0.25">
      <c r="A23" s="17"/>
      <c r="B23" s="19">
        <v>5004493</v>
      </c>
      <c r="C23" s="19" t="s">
        <v>1913</v>
      </c>
      <c r="D23" s="68">
        <v>3000632</v>
      </c>
      <c r="E23" s="19" t="s">
        <v>1895</v>
      </c>
      <c r="F23" s="69">
        <v>333</v>
      </c>
      <c r="G23" s="19" t="s">
        <v>1920</v>
      </c>
      <c r="H23" s="20">
        <v>0.14449599999999999</v>
      </c>
      <c r="I23" s="21">
        <v>0.166716</v>
      </c>
      <c r="J23" s="21">
        <f t="shared" si="0"/>
        <v>0.1062</v>
      </c>
      <c r="K23" s="21">
        <v>0</v>
      </c>
      <c r="L23" s="21">
        <v>3.8447999999999996E-2</v>
      </c>
      <c r="M23" s="21">
        <v>6.7752000000000007E-2</v>
      </c>
      <c r="N23" s="22">
        <f t="shared" si="1"/>
        <v>0</v>
      </c>
      <c r="O23" s="22">
        <f t="shared" si="2"/>
        <v>0.23061973655797882</v>
      </c>
      <c r="P23" s="23">
        <f t="shared" si="3"/>
        <v>0.63701144461239478</v>
      </c>
      <c r="Q23" s="70">
        <v>0</v>
      </c>
      <c r="R23" s="21">
        <v>0</v>
      </c>
      <c r="S23" s="23">
        <f t="shared" si="4"/>
        <v>0</v>
      </c>
    </row>
    <row r="24" spans="1:19" ht="38.25" x14ac:dyDescent="0.25">
      <c r="A24" s="17"/>
      <c r="B24" s="19">
        <v>5004494</v>
      </c>
      <c r="C24" s="19" t="s">
        <v>1914</v>
      </c>
      <c r="D24" s="68">
        <v>3000632</v>
      </c>
      <c r="E24" s="19" t="s">
        <v>1895</v>
      </c>
      <c r="F24" s="69">
        <v>340</v>
      </c>
      <c r="G24" s="19" t="s">
        <v>1919</v>
      </c>
      <c r="H24" s="20">
        <v>3.7579999999999995E-2</v>
      </c>
      <c r="I24" s="21">
        <v>2.6759999999999999E-2</v>
      </c>
      <c r="J24" s="21">
        <f t="shared" si="0"/>
        <v>2.6759999999999999E-2</v>
      </c>
      <c r="K24" s="21">
        <v>0</v>
      </c>
      <c r="L24" s="21">
        <v>1.0703999999999998E-2</v>
      </c>
      <c r="M24" s="21">
        <v>1.6056000000000001E-2</v>
      </c>
      <c r="N24" s="22">
        <f t="shared" si="1"/>
        <v>0</v>
      </c>
      <c r="O24" s="22">
        <f t="shared" si="2"/>
        <v>0.39999999999999997</v>
      </c>
      <c r="P24" s="23">
        <f t="shared" si="3"/>
        <v>1</v>
      </c>
      <c r="Q24" s="70">
        <v>0</v>
      </c>
      <c r="R24" s="21">
        <v>0</v>
      </c>
      <c r="S24" s="23">
        <f t="shared" si="4"/>
        <v>0</v>
      </c>
    </row>
    <row r="25" spans="1:19" ht="38.25" x14ac:dyDescent="0.25">
      <c r="A25" s="17"/>
      <c r="B25" s="19">
        <v>5004496</v>
      </c>
      <c r="C25" s="19" t="s">
        <v>1915</v>
      </c>
      <c r="D25" s="68">
        <v>3000633</v>
      </c>
      <c r="E25" s="19" t="s">
        <v>1896</v>
      </c>
      <c r="F25" s="69">
        <v>248</v>
      </c>
      <c r="G25" s="19" t="s">
        <v>1161</v>
      </c>
      <c r="H25" s="20">
        <v>4.2266720000000007</v>
      </c>
      <c r="I25" s="21">
        <v>4.2446530000000013</v>
      </c>
      <c r="J25" s="21">
        <f t="shared" si="0"/>
        <v>1.5807723333113546</v>
      </c>
      <c r="K25" s="21">
        <v>0.76554288331135467</v>
      </c>
      <c r="L25" s="21">
        <v>0.30624231000000007</v>
      </c>
      <c r="M25" s="21">
        <v>0.50898713999999989</v>
      </c>
      <c r="N25" s="22">
        <f t="shared" si="1"/>
        <v>0.18035464461084438</v>
      </c>
      <c r="O25" s="22">
        <f t="shared" si="2"/>
        <v>0.25250242912939042</v>
      </c>
      <c r="P25" s="23">
        <f t="shared" si="3"/>
        <v>0.37241497321721095</v>
      </c>
      <c r="Q25" s="70">
        <v>330</v>
      </c>
      <c r="R25" s="21">
        <v>0</v>
      </c>
      <c r="S25" s="23">
        <f t="shared" si="4"/>
        <v>0</v>
      </c>
    </row>
    <row r="26" spans="1:19" ht="25.5" x14ac:dyDescent="0.25">
      <c r="A26" s="17"/>
      <c r="B26" s="19">
        <v>5005110</v>
      </c>
      <c r="C26" s="19" t="s">
        <v>1916</v>
      </c>
      <c r="D26" s="68">
        <v>3000630</v>
      </c>
      <c r="E26" s="19" t="s">
        <v>1894</v>
      </c>
      <c r="F26" s="69">
        <v>605</v>
      </c>
      <c r="G26" s="19" t="s">
        <v>1923</v>
      </c>
      <c r="H26" s="20">
        <v>1.7690410000000001</v>
      </c>
      <c r="I26" s="21">
        <v>3.7092059999999991</v>
      </c>
      <c r="J26" s="21">
        <f t="shared" si="0"/>
        <v>1.1936513007595337</v>
      </c>
      <c r="K26" s="21">
        <v>0.48082315075953375</v>
      </c>
      <c r="L26" s="21">
        <v>0.31238582999999998</v>
      </c>
      <c r="M26" s="21">
        <v>0.40044231999999996</v>
      </c>
      <c r="N26" s="22">
        <f t="shared" si="1"/>
        <v>0.12962967027432121</v>
      </c>
      <c r="O26" s="22">
        <f t="shared" si="2"/>
        <v>0.21384872685947717</v>
      </c>
      <c r="P26" s="23">
        <f t="shared" si="3"/>
        <v>0.32180776715004072</v>
      </c>
      <c r="Q26" s="70">
        <v>0</v>
      </c>
      <c r="R26" s="21">
        <v>0</v>
      </c>
      <c r="S26" s="23">
        <f t="shared" si="4"/>
        <v>0</v>
      </c>
    </row>
    <row r="27" spans="1:19" ht="76.5" x14ac:dyDescent="0.25">
      <c r="A27" s="17"/>
      <c r="B27" s="19">
        <v>5005111</v>
      </c>
      <c r="C27" s="19" t="s">
        <v>1917</v>
      </c>
      <c r="D27" s="68">
        <v>3000632</v>
      </c>
      <c r="E27" s="19" t="s">
        <v>1895</v>
      </c>
      <c r="F27" s="69">
        <v>194</v>
      </c>
      <c r="G27" s="19" t="s">
        <v>1179</v>
      </c>
      <c r="H27" s="20">
        <v>35.580829000000001</v>
      </c>
      <c r="I27" s="21">
        <v>46.01228499999997</v>
      </c>
      <c r="J27" s="21">
        <f t="shared" si="0"/>
        <v>43.405127041076952</v>
      </c>
      <c r="K27" s="21">
        <v>33.196252481076954</v>
      </c>
      <c r="L27" s="21">
        <v>7.1215742200000012</v>
      </c>
      <c r="M27" s="21">
        <v>3.0873003400000001</v>
      </c>
      <c r="N27" s="22">
        <f t="shared" si="1"/>
        <v>0.72146498442920137</v>
      </c>
      <c r="O27" s="22">
        <f t="shared" si="2"/>
        <v>0.87624048014735589</v>
      </c>
      <c r="P27" s="23">
        <f t="shared" si="3"/>
        <v>0.94333778557350456</v>
      </c>
      <c r="Q27" s="70">
        <v>356</v>
      </c>
      <c r="R27" s="21">
        <v>0</v>
      </c>
      <c r="S27" s="23">
        <f t="shared" si="4"/>
        <v>0</v>
      </c>
    </row>
    <row r="28" spans="1:19" ht="38.25" x14ac:dyDescent="0.25">
      <c r="A28" s="17"/>
      <c r="B28" s="19">
        <v>5005112</v>
      </c>
      <c r="C28" s="19" t="s">
        <v>1918</v>
      </c>
      <c r="D28" s="68">
        <v>3000633</v>
      </c>
      <c r="E28" s="19" t="s">
        <v>1896</v>
      </c>
      <c r="F28" s="69">
        <v>14</v>
      </c>
      <c r="G28" s="19" t="s">
        <v>690</v>
      </c>
      <c r="H28" s="20">
        <v>0.75723200000000013</v>
      </c>
      <c r="I28" s="21">
        <v>0.72685500000000003</v>
      </c>
      <c r="J28" s="21">
        <f t="shared" si="0"/>
        <v>9.6608789296194292E-2</v>
      </c>
      <c r="K28" s="21">
        <v>7.0094129296194296E-2</v>
      </c>
      <c r="L28" s="21">
        <v>1.252429E-2</v>
      </c>
      <c r="M28" s="21">
        <v>1.399037E-2</v>
      </c>
      <c r="N28" s="22">
        <f t="shared" si="1"/>
        <v>9.6434817530586289E-2</v>
      </c>
      <c r="O28" s="22">
        <f t="shared" si="2"/>
        <v>0.11366561321885972</v>
      </c>
      <c r="P28" s="23">
        <f t="shared" si="3"/>
        <v>0.13291342743214848</v>
      </c>
      <c r="Q28" s="70">
        <v>0</v>
      </c>
      <c r="R28" s="21">
        <v>0</v>
      </c>
      <c r="S28" s="23">
        <f t="shared" si="4"/>
        <v>0</v>
      </c>
    </row>
    <row r="29" spans="1:19" x14ac:dyDescent="0.25">
      <c r="A29" s="17"/>
      <c r="B29" s="19">
        <v>9000000</v>
      </c>
      <c r="C29" s="19" t="s">
        <v>303</v>
      </c>
      <c r="D29" s="68">
        <v>9000000</v>
      </c>
      <c r="E29" s="19" t="s">
        <v>304</v>
      </c>
      <c r="F29" s="69"/>
      <c r="G29" s="19" t="s">
        <v>311</v>
      </c>
      <c r="H29" s="20">
        <v>1.3883319999999997</v>
      </c>
      <c r="I29" s="21">
        <v>1.4214619999999998</v>
      </c>
      <c r="J29" s="21">
        <f t="shared" si="0"/>
        <v>0.42120710167587955</v>
      </c>
      <c r="K29" s="21">
        <v>0.19423124167587957</v>
      </c>
      <c r="L29" s="21">
        <v>6.8829319999999999E-2</v>
      </c>
      <c r="M29" s="21">
        <v>0.15814654</v>
      </c>
      <c r="N29" s="22">
        <f t="shared" si="1"/>
        <v>0.13664188115889106</v>
      </c>
      <c r="O29" s="22">
        <f t="shared" si="2"/>
        <v>0.18506337958797323</v>
      </c>
      <c r="P29" s="23">
        <f t="shared" si="3"/>
        <v>0.29631963547100071</v>
      </c>
      <c r="Q29" s="70"/>
      <c r="R29" s="21"/>
      <c r="S29" s="23">
        <f t="shared" si="4"/>
        <v>0</v>
      </c>
    </row>
    <row r="30" spans="1:19" ht="15.75" thickBot="1" x14ac:dyDescent="0.3">
      <c r="A30" s="41" t="s">
        <v>293</v>
      </c>
      <c r="B30" s="43"/>
      <c r="C30" s="43"/>
      <c r="D30" s="65"/>
      <c r="E30" s="43"/>
      <c r="F30" s="66"/>
      <c r="G30" s="43"/>
      <c r="H30" s="44">
        <f ca="1">OFFSET(H30,-MATCH("PROYECTOS",$A$8:$A$30,0)-1,0)-(OFFSET(H30,-MATCH("PROYECTOS",$A$8:$A$30,0),0))</f>
        <v>99.445908999999972</v>
      </c>
      <c r="I30" s="44">
        <f t="shared" ref="I30:J30" ca="1" si="5">OFFSET(I30,-MATCH("PROYECTOS",$A$8:$A$30,0)-1,0)-(OFFSET(I30,-MATCH("PROYECTOS",$A$8:$A$30,0),0))</f>
        <v>108.6853039999998</v>
      </c>
      <c r="J30" s="44">
        <f t="shared" ca="1" si="5"/>
        <v>21.413065740536382</v>
      </c>
      <c r="K30" s="45">
        <f ca="1">OFFSET(K30,-MATCH("PROYECTOS",$A$8:$A$30,0)-1,0)-(OFFSET(K30,-MATCH("PROYECTOS",$A$8:$A$30,0),0))</f>
        <v>6.401904310536338</v>
      </c>
      <c r="L30" s="45">
        <f t="shared" ref="L30:M30" ca="1" si="6">OFFSET(L30,-MATCH("PROYECTOS",$A$8:$A$30,0)-1,0)-(OFFSET(L30,-MATCH("PROYECTOS",$A$8:$A$30,0),0))</f>
        <v>3.6984202399999972</v>
      </c>
      <c r="M30" s="45">
        <f t="shared" ca="1" si="6"/>
        <v>11.312741189999997</v>
      </c>
      <c r="N30" s="46">
        <f t="shared" ca="1" si="1"/>
        <v>5.8903127423155108E-2</v>
      </c>
      <c r="O30" s="46">
        <f t="shared" ca="1" si="2"/>
        <v>9.2931833272843892E-2</v>
      </c>
      <c r="P30" s="47">
        <f t="shared" ca="1" si="3"/>
        <v>0.19701896164854424</v>
      </c>
      <c r="Q30" s="67"/>
      <c r="R30" s="45"/>
      <c r="S30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122</v>
      </c>
      <c r="B1" s="50" t="s">
        <v>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1926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612.89328999999998</v>
      </c>
      <c r="E6" s="14">
        <v>613.27579000000003</v>
      </c>
      <c r="F6" s="14">
        <v>138.0925490679877</v>
      </c>
      <c r="G6" s="14">
        <v>86.399303057987709</v>
      </c>
      <c r="H6" s="14">
        <v>24.576102159999998</v>
      </c>
      <c r="I6" s="14">
        <v>27.117143850000005</v>
      </c>
      <c r="J6" s="15">
        <v>0.14088164650684759</v>
      </c>
      <c r="K6" s="15">
        <v>0.18095513801056406</v>
      </c>
      <c r="L6" s="16">
        <v>0.2251720210054072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612.89329000000021</v>
      </c>
      <c r="E7" s="38">
        <f ca="1">SUM(E8:OFFSET(E6,MATCH("GOBIERNOS REGIONALES",$A$8:$A$50,0),0))</f>
        <v>613.27579000000014</v>
      </c>
      <c r="F7" s="38">
        <f ca="1">SUM(F8:OFFSET(F6,MATCH("GOBIERNOS REGIONALES",$A$8:$A$50,0),0))</f>
        <v>138.0925490679877</v>
      </c>
      <c r="G7" s="38">
        <f ca="1">SUM(G8:OFFSET(G6,MATCH("GOBIERNOS REGIONALES",$A$8:$A$50,0),0))</f>
        <v>86.399303057987709</v>
      </c>
      <c r="H7" s="38">
        <f ca="1">SUM(H8:OFFSET(H6,MATCH("GOBIERNOS REGIONALES",$A$8:$A$50,0),0))</f>
        <v>24.576102159999998</v>
      </c>
      <c r="I7" s="38">
        <f ca="1">SUM(I8:OFFSET(I6,MATCH("GOBIERNOS REGIONALES",$A$8:$A$50,0),0))</f>
        <v>27.117143849999998</v>
      </c>
      <c r="J7" s="39">
        <f ca="1">IFERROR(G7/E7,0)</f>
        <v>0.14088164650684759</v>
      </c>
      <c r="K7" s="39">
        <f ca="1">IFERROR(SUM(G7,H7)/E7,0)</f>
        <v>0.18095513801056404</v>
      </c>
      <c r="L7" s="40">
        <f ca="1">IFERROR(SUM(G7,H7,I7)/E7,0)</f>
        <v>0.22517202100540717</v>
      </c>
      <c r="M7" s="4"/>
    </row>
    <row r="8" spans="1:13" x14ac:dyDescent="0.25">
      <c r="A8" s="17"/>
      <c r="B8" s="18">
        <v>10</v>
      </c>
      <c r="C8" s="19" t="s">
        <v>110</v>
      </c>
      <c r="D8" s="20">
        <v>612.89329000000021</v>
      </c>
      <c r="E8" s="21">
        <v>613.27579000000014</v>
      </c>
      <c r="F8" s="21">
        <f t="shared" ref="F8:F10" si="0">SUM(G8,H8,I8)</f>
        <v>138.0925490679877</v>
      </c>
      <c r="G8" s="21">
        <v>86.399303057987709</v>
      </c>
      <c r="H8" s="21">
        <v>24.576102159999998</v>
      </c>
      <c r="I8" s="21">
        <v>27.117143849999998</v>
      </c>
      <c r="J8" s="22">
        <f t="shared" ref="J8:J10" si="1">IFERROR(G8/E8,0)</f>
        <v>0.14088164650684759</v>
      </c>
      <c r="K8" s="22">
        <f t="shared" ref="K8:K10" si="2">IFERROR(SUM(G8,H8)/E8,0)</f>
        <v>0.18095513801056404</v>
      </c>
      <c r="L8" s="23">
        <f t="shared" ref="L8:L10" si="3">IFERROR(SUM(G8,H8,I8)/E8,0)</f>
        <v>0.22517202100540717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30</v>
      </c>
      <c r="B1" s="51" t="s">
        <v>19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504</v>
      </c>
      <c r="N2" s="72" t="s">
        <v>540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4209.2621859999999</v>
      </c>
      <c r="E6" s="14">
        <f ca="1">SUM(E7:OFFSET(E7,50,0))</f>
        <v>4556.1547819999996</v>
      </c>
      <c r="F6" s="14">
        <f ca="1">SUM(F7:OFFSET(F7,50,0))</f>
        <v>1961.5433499131746</v>
      </c>
      <c r="G6" s="14">
        <f ca="1">SUM(G7:OFFSET(G7,50,0))</f>
        <v>1146.2130406331746</v>
      </c>
      <c r="H6" s="14">
        <f ca="1">SUM(H7:OFFSET(H7,50,0))</f>
        <v>343.59014285999996</v>
      </c>
      <c r="I6" s="14">
        <f ca="1">SUM(I7:OFFSET(I7,50,0))</f>
        <v>471.74016641999998</v>
      </c>
      <c r="J6" s="15">
        <f ca="1">IFERROR(G6/E6,0)</f>
        <v>0.2515746491233174</v>
      </c>
      <c r="K6" s="15">
        <f ca="1">IFERROR(SUM(G6,H6)/E6,0)</f>
        <v>0.3269869560575378</v>
      </c>
      <c r="L6" s="16">
        <f ca="1">IFERROR(SUM(G6,H6,I6)/E6,0)</f>
        <v>0.43052605623993367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38.429361</v>
      </c>
      <c r="E7" s="21">
        <v>60.36318</v>
      </c>
      <c r="F7" s="21">
        <f t="shared" ref="F7:F31" si="0">SUM(G7,H7,I7)</f>
        <v>40.950119964241068</v>
      </c>
      <c r="G7" s="21">
        <v>24.334107394241073</v>
      </c>
      <c r="H7" s="21">
        <v>8.1150907199999995</v>
      </c>
      <c r="I7" s="21">
        <v>8.500921850000001</v>
      </c>
      <c r="J7" s="22">
        <f t="shared" ref="J7:J31" si="1">IFERROR(G7/E7,0)</f>
        <v>0.40312832084461214</v>
      </c>
      <c r="K7" s="22">
        <f t="shared" ref="K7:K31" si="2">IFERROR(SUM(G7,H7)/E7,0)</f>
        <v>0.53756608108189585</v>
      </c>
      <c r="L7" s="23">
        <f t="shared" ref="L7:L31" si="3">IFERROR(SUM(G7,H7,I7)/E7,0)</f>
        <v>0.67839567041101989</v>
      </c>
      <c r="M7" s="4"/>
      <c r="N7" t="s">
        <v>249</v>
      </c>
      <c r="O7" s="5">
        <v>40.950119964241068</v>
      </c>
      <c r="P7" s="71">
        <v>0.67839567041101989</v>
      </c>
    </row>
    <row r="8" spans="1:16" x14ac:dyDescent="0.25">
      <c r="A8" s="17"/>
      <c r="B8" s="55">
        <v>2</v>
      </c>
      <c r="C8" s="19" t="s">
        <v>250</v>
      </c>
      <c r="D8" s="20">
        <v>134.23363999999995</v>
      </c>
      <c r="E8" s="21">
        <v>148.19912899999997</v>
      </c>
      <c r="F8" s="21">
        <f t="shared" si="0"/>
        <v>71.191416195461485</v>
      </c>
      <c r="G8" s="21">
        <v>45.860383885461488</v>
      </c>
      <c r="H8" s="21">
        <v>12.42495445</v>
      </c>
      <c r="I8" s="21">
        <v>12.90607786</v>
      </c>
      <c r="J8" s="22">
        <f t="shared" si="1"/>
        <v>0.30945110268132209</v>
      </c>
      <c r="K8" s="22">
        <f t="shared" si="2"/>
        <v>0.39329069427568297</v>
      </c>
      <c r="L8" s="23">
        <f t="shared" si="3"/>
        <v>0.48037675171128369</v>
      </c>
      <c r="M8" s="4"/>
      <c r="N8" t="s">
        <v>252</v>
      </c>
      <c r="O8" s="5">
        <v>188.47880837430438</v>
      </c>
      <c r="P8" s="71">
        <v>0.57035306531775976</v>
      </c>
    </row>
    <row r="9" spans="1:16" x14ac:dyDescent="0.25">
      <c r="A9" s="17"/>
      <c r="B9" s="55">
        <v>3</v>
      </c>
      <c r="C9" s="19" t="s">
        <v>251</v>
      </c>
      <c r="D9" s="20">
        <v>62.10382700000001</v>
      </c>
      <c r="E9" s="21">
        <v>63.619938000000005</v>
      </c>
      <c r="F9" s="21">
        <f t="shared" si="0"/>
        <v>27.95645189948997</v>
      </c>
      <c r="G9" s="21">
        <v>18.67973976948997</v>
      </c>
      <c r="H9" s="21">
        <v>4.4184929399999993</v>
      </c>
      <c r="I9" s="21">
        <v>4.8582191899999998</v>
      </c>
      <c r="J9" s="22">
        <f t="shared" si="1"/>
        <v>0.29361455475624587</v>
      </c>
      <c r="K9" s="22">
        <f t="shared" si="2"/>
        <v>0.36306594183556057</v>
      </c>
      <c r="L9" s="23">
        <f t="shared" si="3"/>
        <v>0.43942909688924825</v>
      </c>
      <c r="M9" s="4"/>
      <c r="N9" t="s">
        <v>257</v>
      </c>
      <c r="O9" s="5">
        <v>19.279984779218964</v>
      </c>
      <c r="P9" s="71">
        <v>0.50760714354461978</v>
      </c>
    </row>
    <row r="10" spans="1:16" x14ac:dyDescent="0.25">
      <c r="A10" s="17"/>
      <c r="B10" s="55">
        <v>4</v>
      </c>
      <c r="C10" s="19" t="s">
        <v>252</v>
      </c>
      <c r="D10" s="20">
        <v>284.98317900000001</v>
      </c>
      <c r="E10" s="21">
        <v>330.45988499999999</v>
      </c>
      <c r="F10" s="21">
        <f t="shared" si="0"/>
        <v>188.47880837430438</v>
      </c>
      <c r="G10" s="21">
        <v>117.06542741430439</v>
      </c>
      <c r="H10" s="21">
        <v>34.779339929999999</v>
      </c>
      <c r="I10" s="21">
        <v>36.634041029999999</v>
      </c>
      <c r="J10" s="22">
        <f t="shared" si="1"/>
        <v>0.35425003980227254</v>
      </c>
      <c r="K10" s="22">
        <f t="shared" si="2"/>
        <v>0.45949531013213418</v>
      </c>
      <c r="L10" s="23">
        <f t="shared" si="3"/>
        <v>0.57035306531775976</v>
      </c>
      <c r="M10" s="4"/>
      <c r="N10" t="s">
        <v>260</v>
      </c>
      <c r="O10" s="5">
        <v>74.965517938327665</v>
      </c>
      <c r="P10" s="71">
        <v>0.49482505897135126</v>
      </c>
    </row>
    <row r="11" spans="1:16" x14ac:dyDescent="0.25">
      <c r="A11" s="17"/>
      <c r="B11" s="55">
        <v>5</v>
      </c>
      <c r="C11" s="19" t="s">
        <v>253</v>
      </c>
      <c r="D11" s="20">
        <v>48.134156000000004</v>
      </c>
      <c r="E11" s="21">
        <v>54.300332000000004</v>
      </c>
      <c r="F11" s="21">
        <f t="shared" si="0"/>
        <v>22.29396368924192</v>
      </c>
      <c r="G11" s="21">
        <v>14.43727239924192</v>
      </c>
      <c r="H11" s="21">
        <v>3.7486081099999997</v>
      </c>
      <c r="I11" s="21">
        <v>4.1080831799999995</v>
      </c>
      <c r="J11" s="22">
        <f t="shared" si="1"/>
        <v>0.2658781607309863</v>
      </c>
      <c r="K11" s="22">
        <f t="shared" si="2"/>
        <v>0.33491287878759041</v>
      </c>
      <c r="L11" s="23">
        <f t="shared" si="3"/>
        <v>0.41056772340253683</v>
      </c>
      <c r="M11" s="4"/>
      <c r="N11" t="s">
        <v>262</v>
      </c>
      <c r="O11" s="5">
        <v>100.88987305788667</v>
      </c>
      <c r="P11" s="71">
        <v>0.48614004534145433</v>
      </c>
    </row>
    <row r="12" spans="1:16" x14ac:dyDescent="0.25">
      <c r="A12" s="17"/>
      <c r="B12" s="55">
        <v>6</v>
      </c>
      <c r="C12" s="19" t="s">
        <v>254</v>
      </c>
      <c r="D12" s="20">
        <v>92.308736999999979</v>
      </c>
      <c r="E12" s="21">
        <v>90.711304999999982</v>
      </c>
      <c r="F12" s="21">
        <f t="shared" si="0"/>
        <v>40.815979858099041</v>
      </c>
      <c r="G12" s="21">
        <v>26.452821598099035</v>
      </c>
      <c r="H12" s="21">
        <v>6.9674483300000007</v>
      </c>
      <c r="I12" s="21">
        <v>7.3957099300000015</v>
      </c>
      <c r="J12" s="22">
        <f t="shared" si="1"/>
        <v>0.29161548936043902</v>
      </c>
      <c r="K12" s="22">
        <f t="shared" si="2"/>
        <v>0.36842453019608795</v>
      </c>
      <c r="L12" s="23">
        <f t="shared" si="3"/>
        <v>0.44995472017626742</v>
      </c>
      <c r="M12" s="4"/>
      <c r="N12" t="s">
        <v>259</v>
      </c>
      <c r="O12" s="5">
        <v>50.934650185974888</v>
      </c>
      <c r="P12" s="71">
        <v>0.48122470232951109</v>
      </c>
    </row>
    <row r="13" spans="1:16" x14ac:dyDescent="0.25">
      <c r="A13" s="17"/>
      <c r="B13" s="55">
        <v>7</v>
      </c>
      <c r="C13" s="19" t="s">
        <v>255</v>
      </c>
      <c r="D13" s="20">
        <v>140.86424299999999</v>
      </c>
      <c r="E13" s="21">
        <v>150.10998799999999</v>
      </c>
      <c r="F13" s="21">
        <f t="shared" si="0"/>
        <v>63.591813537212836</v>
      </c>
      <c r="G13" s="21">
        <v>40.607142887212831</v>
      </c>
      <c r="H13" s="21">
        <v>10.92848236</v>
      </c>
      <c r="I13" s="21">
        <v>12.05618829</v>
      </c>
      <c r="J13" s="22">
        <f t="shared" si="1"/>
        <v>0.27051592920794076</v>
      </c>
      <c r="K13" s="22">
        <f t="shared" si="2"/>
        <v>0.34331909511053216</v>
      </c>
      <c r="L13" s="23">
        <f t="shared" si="3"/>
        <v>0.42363479195809972</v>
      </c>
      <c r="M13" s="4"/>
      <c r="N13" t="s">
        <v>250</v>
      </c>
      <c r="O13" s="5">
        <v>71.191416195461485</v>
      </c>
      <c r="P13" s="71">
        <v>0.48037675171128369</v>
      </c>
    </row>
    <row r="14" spans="1:16" x14ac:dyDescent="0.25">
      <c r="A14" s="17"/>
      <c r="B14" s="55">
        <v>8</v>
      </c>
      <c r="C14" s="19" t="s">
        <v>256</v>
      </c>
      <c r="D14" s="20">
        <v>238.28923600000007</v>
      </c>
      <c r="E14" s="21">
        <v>233.50942600000008</v>
      </c>
      <c r="F14" s="21">
        <f t="shared" si="0"/>
        <v>110.04733585220809</v>
      </c>
      <c r="G14" s="21">
        <v>67.664111582208079</v>
      </c>
      <c r="H14" s="21">
        <v>20.702113049999994</v>
      </c>
      <c r="I14" s="21">
        <v>21.681111220000016</v>
      </c>
      <c r="J14" s="22">
        <f t="shared" si="1"/>
        <v>0.28977036491112806</v>
      </c>
      <c r="K14" s="22">
        <f t="shared" si="2"/>
        <v>0.37842679906295534</v>
      </c>
      <c r="L14" s="23">
        <f t="shared" si="3"/>
        <v>0.47127577561776052</v>
      </c>
      <c r="M14" s="4"/>
      <c r="N14" t="s">
        <v>256</v>
      </c>
      <c r="O14" s="5">
        <v>110.04733585220809</v>
      </c>
      <c r="P14" s="71">
        <v>0.47127577561776052</v>
      </c>
    </row>
    <row r="15" spans="1:16" x14ac:dyDescent="0.25">
      <c r="A15" s="17"/>
      <c r="B15" s="55">
        <v>9</v>
      </c>
      <c r="C15" s="19" t="s">
        <v>257</v>
      </c>
      <c r="D15" s="20">
        <v>36.62839000000001</v>
      </c>
      <c r="E15" s="21">
        <v>37.982099000000005</v>
      </c>
      <c r="F15" s="21">
        <f t="shared" si="0"/>
        <v>19.279984779218964</v>
      </c>
      <c r="G15" s="21">
        <v>12.469713619218965</v>
      </c>
      <c r="H15" s="21">
        <v>3.2096004499999995</v>
      </c>
      <c r="I15" s="21">
        <v>3.6006707099999997</v>
      </c>
      <c r="J15" s="22">
        <f t="shared" si="1"/>
        <v>0.32830501598184353</v>
      </c>
      <c r="K15" s="22">
        <f t="shared" si="2"/>
        <v>0.41280799329228651</v>
      </c>
      <c r="L15" s="23">
        <f t="shared" si="3"/>
        <v>0.50760714354461978</v>
      </c>
      <c r="M15" s="4"/>
      <c r="N15" t="s">
        <v>261</v>
      </c>
      <c r="O15" s="5">
        <v>87.902996125305734</v>
      </c>
      <c r="P15" s="71">
        <v>0.45003744795905531</v>
      </c>
    </row>
    <row r="16" spans="1:16" x14ac:dyDescent="0.25">
      <c r="A16" s="17"/>
      <c r="B16" s="55">
        <v>10</v>
      </c>
      <c r="C16" s="19" t="s">
        <v>258</v>
      </c>
      <c r="D16" s="20">
        <v>48.358276000000011</v>
      </c>
      <c r="E16" s="21">
        <v>55.858810999999996</v>
      </c>
      <c r="F16" s="21">
        <f t="shared" si="0"/>
        <v>22.11574760377318</v>
      </c>
      <c r="G16" s="21">
        <v>13.53163368377318</v>
      </c>
      <c r="H16" s="21">
        <v>3.7787732999999992</v>
      </c>
      <c r="I16" s="21">
        <v>4.8053406200000008</v>
      </c>
      <c r="J16" s="22">
        <f t="shared" si="1"/>
        <v>0.24224707689845351</v>
      </c>
      <c r="K16" s="22">
        <f t="shared" si="2"/>
        <v>0.30989572949866723</v>
      </c>
      <c r="L16" s="23">
        <f t="shared" si="3"/>
        <v>0.39592227632222932</v>
      </c>
      <c r="M16" s="4"/>
      <c r="N16" t="s">
        <v>254</v>
      </c>
      <c r="O16" s="5">
        <v>40.815979858099041</v>
      </c>
      <c r="P16" s="71">
        <v>0.44995472017626742</v>
      </c>
    </row>
    <row r="17" spans="1:16" x14ac:dyDescent="0.25">
      <c r="A17" s="17"/>
      <c r="B17" s="55">
        <v>11</v>
      </c>
      <c r="C17" s="19" t="s">
        <v>259</v>
      </c>
      <c r="D17" s="20">
        <v>96.266572999999994</v>
      </c>
      <c r="E17" s="21">
        <v>105.84379799999998</v>
      </c>
      <c r="F17" s="21">
        <f t="shared" si="0"/>
        <v>50.934650185974888</v>
      </c>
      <c r="G17" s="21">
        <v>31.301256715974887</v>
      </c>
      <c r="H17" s="21">
        <v>9.0118791900000002</v>
      </c>
      <c r="I17" s="21">
        <v>10.621514279999996</v>
      </c>
      <c r="J17" s="22">
        <f t="shared" si="1"/>
        <v>0.2957306645021836</v>
      </c>
      <c r="K17" s="22">
        <f t="shared" si="2"/>
        <v>0.38087386004397628</v>
      </c>
      <c r="L17" s="23">
        <f t="shared" si="3"/>
        <v>0.48122470232951109</v>
      </c>
      <c r="M17" s="4"/>
      <c r="N17" t="s">
        <v>251</v>
      </c>
      <c r="O17" s="5">
        <v>27.95645189948997</v>
      </c>
      <c r="P17" s="71">
        <v>0.43942909688924825</v>
      </c>
    </row>
    <row r="18" spans="1:16" x14ac:dyDescent="0.25">
      <c r="A18" s="17"/>
      <c r="B18" s="55">
        <v>12</v>
      </c>
      <c r="C18" s="19" t="s">
        <v>260</v>
      </c>
      <c r="D18" s="20">
        <v>141.27092099999996</v>
      </c>
      <c r="E18" s="21">
        <v>151.49903299999994</v>
      </c>
      <c r="F18" s="21">
        <f t="shared" si="0"/>
        <v>74.965517938327665</v>
      </c>
      <c r="G18" s="21">
        <v>46.709851628327669</v>
      </c>
      <c r="H18" s="21">
        <v>13.698742290000002</v>
      </c>
      <c r="I18" s="21">
        <v>14.556924019999997</v>
      </c>
      <c r="J18" s="22">
        <f t="shared" si="1"/>
        <v>0.30831782027498278</v>
      </c>
      <c r="K18" s="22">
        <f t="shared" si="2"/>
        <v>0.39873913860775395</v>
      </c>
      <c r="L18" s="23">
        <f t="shared" si="3"/>
        <v>0.49482505897135126</v>
      </c>
      <c r="M18" s="4"/>
      <c r="N18" t="s">
        <v>263</v>
      </c>
      <c r="O18" s="5">
        <v>830.51502826628803</v>
      </c>
      <c r="P18" s="71">
        <v>0.42777289899133308</v>
      </c>
    </row>
    <row r="19" spans="1:16" x14ac:dyDescent="0.25">
      <c r="A19" s="17"/>
      <c r="B19" s="55">
        <v>13</v>
      </c>
      <c r="C19" s="19" t="s">
        <v>261</v>
      </c>
      <c r="D19" s="20">
        <v>173.21536300000002</v>
      </c>
      <c r="E19" s="21">
        <v>195.32373700000005</v>
      </c>
      <c r="F19" s="21">
        <f t="shared" si="0"/>
        <v>87.902996125305734</v>
      </c>
      <c r="G19" s="21">
        <v>55.698023365305744</v>
      </c>
      <c r="H19" s="21">
        <v>15.771891569999999</v>
      </c>
      <c r="I19" s="21">
        <v>16.433081189999999</v>
      </c>
      <c r="J19" s="22">
        <f t="shared" si="1"/>
        <v>0.2851574735399709</v>
      </c>
      <c r="K19" s="22">
        <f t="shared" si="2"/>
        <v>0.36590491270042474</v>
      </c>
      <c r="L19" s="23">
        <f t="shared" si="3"/>
        <v>0.45003744795905531</v>
      </c>
      <c r="M19" s="4"/>
      <c r="N19" t="s">
        <v>255</v>
      </c>
      <c r="O19" s="5">
        <v>63.591813537212836</v>
      </c>
      <c r="P19" s="71">
        <v>0.42363479195809972</v>
      </c>
    </row>
    <row r="20" spans="1:16" x14ac:dyDescent="0.25">
      <c r="A20" s="17"/>
      <c r="B20" s="55">
        <v>14</v>
      </c>
      <c r="C20" s="19" t="s">
        <v>262</v>
      </c>
      <c r="D20" s="20">
        <v>197.29757100000003</v>
      </c>
      <c r="E20" s="21">
        <v>207.53252899999998</v>
      </c>
      <c r="F20" s="21">
        <f t="shared" si="0"/>
        <v>100.88987305788667</v>
      </c>
      <c r="G20" s="21">
        <v>61.192108327886672</v>
      </c>
      <c r="H20" s="21">
        <v>17.246392319999998</v>
      </c>
      <c r="I20" s="21">
        <v>22.451372410000001</v>
      </c>
      <c r="J20" s="22">
        <f t="shared" si="1"/>
        <v>0.29485550348536771</v>
      </c>
      <c r="K20" s="22">
        <f t="shared" si="2"/>
        <v>0.37795761958785112</v>
      </c>
      <c r="L20" s="23">
        <f t="shared" si="3"/>
        <v>0.48614004534145433</v>
      </c>
      <c r="M20" s="4"/>
      <c r="N20" t="s">
        <v>253</v>
      </c>
      <c r="O20" s="5">
        <v>22.29396368924192</v>
      </c>
      <c r="P20" s="71">
        <v>0.41056772340253683</v>
      </c>
    </row>
    <row r="21" spans="1:16" x14ac:dyDescent="0.25">
      <c r="A21" s="17"/>
      <c r="B21" s="55">
        <v>15</v>
      </c>
      <c r="C21" s="19" t="s">
        <v>263</v>
      </c>
      <c r="D21" s="20">
        <v>1688.232851</v>
      </c>
      <c r="E21" s="21">
        <v>1941.4858450000002</v>
      </c>
      <c r="F21" s="21">
        <f t="shared" si="0"/>
        <v>830.51502826628803</v>
      </c>
      <c r="G21" s="21">
        <v>462.54596487628805</v>
      </c>
      <c r="H21" s="21">
        <v>132.21664063000003</v>
      </c>
      <c r="I21" s="21">
        <v>235.75242276</v>
      </c>
      <c r="J21" s="22">
        <f t="shared" si="1"/>
        <v>0.23824328468193803</v>
      </c>
      <c r="K21" s="22">
        <f t="shared" si="2"/>
        <v>0.30634403389445675</v>
      </c>
      <c r="L21" s="23">
        <f t="shared" si="3"/>
        <v>0.42777289899133308</v>
      </c>
      <c r="M21" s="4"/>
      <c r="N21" t="s">
        <v>258</v>
      </c>
      <c r="O21" s="5">
        <v>22.11574760377318</v>
      </c>
      <c r="P21" s="71">
        <v>0.39592227632222932</v>
      </c>
    </row>
    <row r="22" spans="1:16" x14ac:dyDescent="0.25">
      <c r="A22" s="17"/>
      <c r="B22" s="55">
        <v>16</v>
      </c>
      <c r="C22" s="19" t="s">
        <v>264</v>
      </c>
      <c r="D22" s="20">
        <v>94.417828</v>
      </c>
      <c r="E22" s="21">
        <v>104.32431200000001</v>
      </c>
      <c r="F22" s="21">
        <f t="shared" si="0"/>
        <v>32.114495003636819</v>
      </c>
      <c r="G22" s="21">
        <v>17.20298381363682</v>
      </c>
      <c r="H22" s="21">
        <v>7.2069583599999998</v>
      </c>
      <c r="I22" s="21">
        <v>7.704552829999999</v>
      </c>
      <c r="J22" s="22">
        <f t="shared" si="1"/>
        <v>0.16489908712397566</v>
      </c>
      <c r="K22" s="22">
        <f t="shared" si="2"/>
        <v>0.23398133863213802</v>
      </c>
      <c r="L22" s="23">
        <f t="shared" si="3"/>
        <v>0.30783327862863658</v>
      </c>
      <c r="M22" s="4"/>
      <c r="N22" t="s">
        <v>273</v>
      </c>
      <c r="O22" s="5">
        <v>17.997378117742315</v>
      </c>
      <c r="P22" s="71">
        <v>0.39234088118390831</v>
      </c>
    </row>
    <row r="23" spans="1:16" x14ac:dyDescent="0.25">
      <c r="A23" s="17"/>
      <c r="B23" s="55">
        <v>17</v>
      </c>
      <c r="C23" s="19" t="s">
        <v>265</v>
      </c>
      <c r="D23" s="20">
        <v>28.250630999999998</v>
      </c>
      <c r="E23" s="21">
        <v>17.807966999999998</v>
      </c>
      <c r="F23" s="21">
        <f t="shared" si="0"/>
        <v>1.3190090611200136</v>
      </c>
      <c r="G23" s="21">
        <v>0.70296861112001352</v>
      </c>
      <c r="H23" s="21">
        <v>0.20641587</v>
      </c>
      <c r="I23" s="21">
        <v>0.40962458000000002</v>
      </c>
      <c r="J23" s="22">
        <f t="shared" si="1"/>
        <v>3.9474950235476827E-2</v>
      </c>
      <c r="K23" s="22">
        <f t="shared" si="2"/>
        <v>5.1066159383606993E-2</v>
      </c>
      <c r="L23" s="23">
        <f t="shared" si="3"/>
        <v>7.4068480760325628E-2</v>
      </c>
      <c r="M23" s="4"/>
      <c r="N23" t="s">
        <v>269</v>
      </c>
      <c r="O23" s="5">
        <v>54.502095746830818</v>
      </c>
      <c r="P23" s="71">
        <v>0.36525748718952733</v>
      </c>
    </row>
    <row r="24" spans="1:16" x14ac:dyDescent="0.25">
      <c r="A24" s="17"/>
      <c r="B24" s="55">
        <v>18</v>
      </c>
      <c r="C24" s="19" t="s">
        <v>266</v>
      </c>
      <c r="D24" s="20">
        <v>47.293010000000002</v>
      </c>
      <c r="E24" s="21">
        <v>25.901928999999999</v>
      </c>
      <c r="F24" s="21">
        <f t="shared" si="0"/>
        <v>2.4624303952340538</v>
      </c>
      <c r="G24" s="21">
        <v>1.3921953052340541</v>
      </c>
      <c r="H24" s="21">
        <v>0.38562962000000001</v>
      </c>
      <c r="I24" s="21">
        <v>0.68460546999999983</v>
      </c>
      <c r="J24" s="22">
        <f t="shared" si="1"/>
        <v>5.3748711350187633E-2</v>
      </c>
      <c r="K24" s="22">
        <f t="shared" si="2"/>
        <v>6.8636777022825377E-2</v>
      </c>
      <c r="L24" s="23">
        <f t="shared" si="3"/>
        <v>9.5067452128142813E-2</v>
      </c>
      <c r="M24" s="4"/>
      <c r="N24" t="s">
        <v>267</v>
      </c>
      <c r="O24" s="5">
        <v>9.9015324749221598</v>
      </c>
      <c r="P24" s="71">
        <v>0.35157832905919878</v>
      </c>
    </row>
    <row r="25" spans="1:16" x14ac:dyDescent="0.25">
      <c r="A25" s="17"/>
      <c r="B25" s="55">
        <v>19</v>
      </c>
      <c r="C25" s="19" t="s">
        <v>267</v>
      </c>
      <c r="D25" s="20">
        <v>25.373909000000001</v>
      </c>
      <c r="E25" s="21">
        <v>28.163091000000001</v>
      </c>
      <c r="F25" s="21">
        <f t="shared" si="0"/>
        <v>9.9015324749221598</v>
      </c>
      <c r="G25" s="21">
        <v>5.2103719649221603</v>
      </c>
      <c r="H25" s="21">
        <v>2.2951277600000002</v>
      </c>
      <c r="I25" s="21">
        <v>2.3960327499999998</v>
      </c>
      <c r="J25" s="22">
        <f t="shared" si="1"/>
        <v>0.18500710610643412</v>
      </c>
      <c r="K25" s="22">
        <f t="shared" si="2"/>
        <v>0.26650127732506917</v>
      </c>
      <c r="L25" s="23">
        <f t="shared" si="3"/>
        <v>0.35157832905919878</v>
      </c>
      <c r="M25" s="4"/>
      <c r="N25" t="s">
        <v>268</v>
      </c>
      <c r="O25" s="5">
        <v>59.46424545632614</v>
      </c>
      <c r="P25" s="71">
        <v>0.34972705126884923</v>
      </c>
    </row>
    <row r="26" spans="1:16" x14ac:dyDescent="0.25">
      <c r="A26" s="17"/>
      <c r="B26" s="55">
        <v>20</v>
      </c>
      <c r="C26" s="19" t="s">
        <v>268</v>
      </c>
      <c r="D26" s="20">
        <v>161.32933500000004</v>
      </c>
      <c r="E26" s="21">
        <v>170.03044299999999</v>
      </c>
      <c r="F26" s="21">
        <f t="shared" si="0"/>
        <v>59.46424545632614</v>
      </c>
      <c r="G26" s="21">
        <v>30.159514546326136</v>
      </c>
      <c r="H26" s="21">
        <v>13.078628290000001</v>
      </c>
      <c r="I26" s="21">
        <v>16.226102620000002</v>
      </c>
      <c r="J26" s="22">
        <f t="shared" si="1"/>
        <v>0.17737714502294238</v>
      </c>
      <c r="K26" s="22">
        <f t="shared" si="2"/>
        <v>0.25429647816847795</v>
      </c>
      <c r="L26" s="23">
        <f t="shared" si="3"/>
        <v>0.34972705126884923</v>
      </c>
      <c r="M26" s="4"/>
      <c r="N26" t="s">
        <v>264</v>
      </c>
      <c r="O26" s="5">
        <v>32.114495003636819</v>
      </c>
      <c r="P26" s="71">
        <v>0.30783327862863658</v>
      </c>
    </row>
    <row r="27" spans="1:16" x14ac:dyDescent="0.25">
      <c r="A27" s="17"/>
      <c r="B27" s="55">
        <v>21</v>
      </c>
      <c r="C27" s="19" t="s">
        <v>269</v>
      </c>
      <c r="D27" s="20">
        <v>150.124281</v>
      </c>
      <c r="E27" s="21">
        <v>149.21554700000002</v>
      </c>
      <c r="F27" s="21">
        <f t="shared" si="0"/>
        <v>54.502095746830818</v>
      </c>
      <c r="G27" s="21">
        <v>28.893910796830824</v>
      </c>
      <c r="H27" s="21">
        <v>13.075418389999999</v>
      </c>
      <c r="I27" s="21">
        <v>12.532766559999997</v>
      </c>
      <c r="J27" s="22">
        <f t="shared" si="1"/>
        <v>0.19363874192567093</v>
      </c>
      <c r="K27" s="22">
        <f t="shared" si="2"/>
        <v>0.28126646338555333</v>
      </c>
      <c r="L27" s="23">
        <f t="shared" si="3"/>
        <v>0.36525748718952733</v>
      </c>
      <c r="M27" s="4"/>
      <c r="N27" t="s">
        <v>272</v>
      </c>
      <c r="O27" s="5">
        <v>16.394223068633579</v>
      </c>
      <c r="P27" s="71">
        <v>0.30514396728094095</v>
      </c>
    </row>
    <row r="28" spans="1:16" x14ac:dyDescent="0.25">
      <c r="A28" s="17"/>
      <c r="B28" s="55">
        <v>22</v>
      </c>
      <c r="C28" s="19" t="s">
        <v>270</v>
      </c>
      <c r="D28" s="20">
        <v>98.950878000000017</v>
      </c>
      <c r="E28" s="21">
        <v>59.959663000000013</v>
      </c>
      <c r="F28" s="21">
        <f t="shared" si="0"/>
        <v>10.181131943418741</v>
      </c>
      <c r="G28" s="21">
        <v>3.0317290334187419</v>
      </c>
      <c r="H28" s="21">
        <v>1.6478711600000002</v>
      </c>
      <c r="I28" s="21">
        <v>5.5015317499999998</v>
      </c>
      <c r="J28" s="22">
        <f t="shared" si="1"/>
        <v>5.0562809757932446E-2</v>
      </c>
      <c r="K28" s="22">
        <f t="shared" si="2"/>
        <v>7.8045805451220446E-2</v>
      </c>
      <c r="L28" s="23">
        <f t="shared" si="3"/>
        <v>0.16979968588914082</v>
      </c>
      <c r="M28" s="4"/>
      <c r="N28" t="s">
        <v>270</v>
      </c>
      <c r="O28" s="5">
        <v>10.181131943418741</v>
      </c>
      <c r="P28" s="71">
        <v>0.16979968588914082</v>
      </c>
    </row>
    <row r="29" spans="1:16" x14ac:dyDescent="0.25">
      <c r="A29" s="17"/>
      <c r="B29" s="55">
        <v>23</v>
      </c>
      <c r="C29" s="19" t="s">
        <v>271</v>
      </c>
      <c r="D29" s="20">
        <v>81.264562000000026</v>
      </c>
      <c r="E29" s="21">
        <v>74.354814999999988</v>
      </c>
      <c r="F29" s="21">
        <f t="shared" si="0"/>
        <v>5.2771213182760128</v>
      </c>
      <c r="G29" s="21">
        <v>3.1068184082760126</v>
      </c>
      <c r="H29" s="21">
        <v>1.0841755399999999</v>
      </c>
      <c r="I29" s="21">
        <v>1.08612737</v>
      </c>
      <c r="J29" s="22">
        <f t="shared" si="1"/>
        <v>4.1783688228879505E-2</v>
      </c>
      <c r="K29" s="22">
        <f t="shared" si="2"/>
        <v>5.6364795585544983E-2</v>
      </c>
      <c r="L29" s="23">
        <f t="shared" si="3"/>
        <v>7.0972153158823853E-2</v>
      </c>
      <c r="M29" s="4"/>
      <c r="N29" t="s">
        <v>266</v>
      </c>
      <c r="O29" s="5">
        <v>2.4624303952340538</v>
      </c>
      <c r="P29" s="71">
        <v>9.5067452128142813E-2</v>
      </c>
    </row>
    <row r="30" spans="1:16" x14ac:dyDescent="0.25">
      <c r="A30" s="17"/>
      <c r="B30" s="55">
        <v>24</v>
      </c>
      <c r="C30" s="19" t="s">
        <v>272</v>
      </c>
      <c r="D30" s="20">
        <v>59.537892000000006</v>
      </c>
      <c r="E30" s="21">
        <v>53.726190999999979</v>
      </c>
      <c r="F30" s="21">
        <f t="shared" si="0"/>
        <v>16.394223068633579</v>
      </c>
      <c r="G30" s="21">
        <v>8.5320754486335773</v>
      </c>
      <c r="H30" s="21">
        <v>3.6195837300000004</v>
      </c>
      <c r="I30" s="21">
        <v>4.2425638900000004</v>
      </c>
      <c r="J30" s="22">
        <f t="shared" si="1"/>
        <v>0.15880663210674251</v>
      </c>
      <c r="K30" s="22">
        <f t="shared" si="2"/>
        <v>0.22617756726200045</v>
      </c>
      <c r="L30" s="23">
        <f t="shared" si="3"/>
        <v>0.30514396728094095</v>
      </c>
      <c r="M30" s="4"/>
      <c r="N30" t="s">
        <v>265</v>
      </c>
      <c r="O30" s="5">
        <v>1.3190090611200136</v>
      </c>
      <c r="P30" s="71">
        <v>7.4068480760325628E-2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42.103535999999998</v>
      </c>
      <c r="E31" s="28">
        <v>45.871789000000007</v>
      </c>
      <c r="F31" s="28">
        <f t="shared" si="0"/>
        <v>17.997378117742315</v>
      </c>
      <c r="G31" s="28">
        <v>9.4309135577423149</v>
      </c>
      <c r="H31" s="28">
        <v>3.9718844999999998</v>
      </c>
      <c r="I31" s="28">
        <v>4.5945800599999993</v>
      </c>
      <c r="J31" s="29">
        <f t="shared" si="1"/>
        <v>0.20559288755322608</v>
      </c>
      <c r="K31" s="29">
        <f t="shared" si="2"/>
        <v>0.292179536702663</v>
      </c>
      <c r="L31" s="30">
        <f t="shared" si="3"/>
        <v>0.39234088118390831</v>
      </c>
      <c r="M31" s="4"/>
      <c r="N31" t="s">
        <v>271</v>
      </c>
      <c r="O31" s="5">
        <v>5.2771213182760128</v>
      </c>
      <c r="P31" s="71">
        <v>7.0972153158823853E-2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122</v>
      </c>
      <c r="B1" s="51" t="s">
        <v>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1927</v>
      </c>
      <c r="N2" s="72" t="s">
        <v>1941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612.89328999999998</v>
      </c>
      <c r="E6" s="14">
        <f ca="1">SUM(E7:OFFSET(E7,50,0))</f>
        <v>613.27579000000003</v>
      </c>
      <c r="F6" s="14">
        <f ca="1">SUM(F7:OFFSET(F7,50,0))</f>
        <v>138.0925490679877</v>
      </c>
      <c r="G6" s="14">
        <f ca="1">SUM(G7:OFFSET(G7,50,0))</f>
        <v>86.399303057987709</v>
      </c>
      <c r="H6" s="14">
        <f ca="1">SUM(H7:OFFSET(H7,50,0))</f>
        <v>24.576102159999998</v>
      </c>
      <c r="I6" s="14">
        <f ca="1">SUM(I7:OFFSET(I7,50,0))</f>
        <v>27.117143850000005</v>
      </c>
      <c r="J6" s="15">
        <f ca="1">IFERROR(G6/E6,0)</f>
        <v>0.14088164650684759</v>
      </c>
      <c r="K6" s="15">
        <f ca="1">IFERROR(SUM(G6,H6)/E6,0)</f>
        <v>0.18095513801056406</v>
      </c>
      <c r="L6" s="16">
        <f ca="1">IFERROR(SUM(G6,H6,I6)/E6,0)</f>
        <v>0.2251720210054072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26.808858000000001</v>
      </c>
      <c r="E7" s="21">
        <v>0</v>
      </c>
      <c r="F7" s="21">
        <f t="shared" ref="F7:F31" si="0">SUM(G7,H7,I7)</f>
        <v>0</v>
      </c>
      <c r="G7" s="21">
        <v>0</v>
      </c>
      <c r="H7" s="21">
        <v>0</v>
      </c>
      <c r="I7" s="21">
        <v>0</v>
      </c>
      <c r="J7" s="22">
        <f t="shared" ref="J7:J31" si="1">IFERROR(G7/E7,0)</f>
        <v>0</v>
      </c>
      <c r="K7" s="22">
        <f t="shared" ref="K7:K31" si="2">IFERROR(SUM(G7,H7)/E7,0)</f>
        <v>0</v>
      </c>
      <c r="L7" s="23">
        <f t="shared" ref="L7:L31" si="3">IFERROR(SUM(G7,H7,I7)/E7,0)</f>
        <v>0</v>
      </c>
      <c r="M7" s="4"/>
      <c r="N7" t="s">
        <v>263</v>
      </c>
      <c r="O7" s="5">
        <v>138.0925490679877</v>
      </c>
      <c r="P7" s="71">
        <v>0.2251720210054072</v>
      </c>
    </row>
    <row r="8" spans="1:16" x14ac:dyDescent="0.25">
      <c r="A8" s="17"/>
      <c r="B8" s="55">
        <v>2</v>
      </c>
      <c r="C8" s="19" t="s">
        <v>250</v>
      </c>
      <c r="D8" s="20">
        <v>25.231866</v>
      </c>
      <c r="E8" s="21">
        <v>0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249</v>
      </c>
      <c r="O8" s="5">
        <v>0</v>
      </c>
      <c r="P8" s="71">
        <v>0</v>
      </c>
    </row>
    <row r="9" spans="1:16" x14ac:dyDescent="0.25">
      <c r="A9" s="17"/>
      <c r="B9" s="55">
        <v>3</v>
      </c>
      <c r="C9" s="19" t="s">
        <v>251</v>
      </c>
      <c r="D9" s="20">
        <v>27.334521000000002</v>
      </c>
      <c r="E9" s="21">
        <v>0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250</v>
      </c>
      <c r="O9" s="5">
        <v>0</v>
      </c>
      <c r="P9" s="71">
        <v>0</v>
      </c>
    </row>
    <row r="10" spans="1:16" x14ac:dyDescent="0.25">
      <c r="A10" s="17"/>
      <c r="B10" s="55">
        <v>4</v>
      </c>
      <c r="C10" s="19" t="s">
        <v>252</v>
      </c>
      <c r="D10" s="20">
        <v>17.872571000000001</v>
      </c>
      <c r="E10" s="21">
        <v>0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251</v>
      </c>
      <c r="O10" s="5">
        <v>0</v>
      </c>
      <c r="P10" s="71">
        <v>0</v>
      </c>
    </row>
    <row r="11" spans="1:16" x14ac:dyDescent="0.25">
      <c r="A11" s="17"/>
      <c r="B11" s="55">
        <v>5</v>
      </c>
      <c r="C11" s="19" t="s">
        <v>253</v>
      </c>
      <c r="D11" s="20">
        <v>17.346907999999999</v>
      </c>
      <c r="E11" s="21">
        <v>0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252</v>
      </c>
      <c r="O11" s="5">
        <v>0</v>
      </c>
      <c r="P11" s="71">
        <v>0</v>
      </c>
    </row>
    <row r="12" spans="1:16" x14ac:dyDescent="0.25">
      <c r="A12" s="17"/>
      <c r="B12" s="55">
        <v>6</v>
      </c>
      <c r="C12" s="19" t="s">
        <v>254</v>
      </c>
      <c r="D12" s="20">
        <v>28.385847999999999</v>
      </c>
      <c r="E12" s="21">
        <v>0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253</v>
      </c>
      <c r="O12" s="5">
        <v>0</v>
      </c>
      <c r="P12" s="71">
        <v>0</v>
      </c>
    </row>
    <row r="13" spans="1:16" x14ac:dyDescent="0.25">
      <c r="A13" s="17"/>
      <c r="B13" s="55">
        <v>7</v>
      </c>
      <c r="C13" s="19" t="s">
        <v>255</v>
      </c>
      <c r="D13" s="20">
        <v>13.141596</v>
      </c>
      <c r="E13" s="21">
        <v>0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254</v>
      </c>
      <c r="O13" s="5">
        <v>0</v>
      </c>
      <c r="P13" s="71">
        <v>0</v>
      </c>
    </row>
    <row r="14" spans="1:16" x14ac:dyDescent="0.25">
      <c r="A14" s="17"/>
      <c r="B14" s="55">
        <v>8</v>
      </c>
      <c r="C14" s="19" t="s">
        <v>256</v>
      </c>
      <c r="D14" s="20">
        <v>22.077883</v>
      </c>
      <c r="E14" s="21">
        <v>0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  <c r="N14" t="s">
        <v>255</v>
      </c>
      <c r="O14" s="5">
        <v>0</v>
      </c>
      <c r="P14" s="71">
        <v>0</v>
      </c>
    </row>
    <row r="15" spans="1:16" x14ac:dyDescent="0.25">
      <c r="A15" s="17"/>
      <c r="B15" s="55">
        <v>9</v>
      </c>
      <c r="C15" s="19" t="s">
        <v>257</v>
      </c>
      <c r="D15" s="20">
        <v>27.334521000000002</v>
      </c>
      <c r="E15" s="21">
        <v>0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  <c r="N15" t="s">
        <v>256</v>
      </c>
      <c r="O15" s="5">
        <v>0</v>
      </c>
      <c r="P15" s="71">
        <v>0</v>
      </c>
    </row>
    <row r="16" spans="1:16" x14ac:dyDescent="0.25">
      <c r="A16" s="17"/>
      <c r="B16" s="55">
        <v>10</v>
      </c>
      <c r="C16" s="19" t="s">
        <v>258</v>
      </c>
      <c r="D16" s="20">
        <v>32.065496000000003</v>
      </c>
      <c r="E16" s="21">
        <v>0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257</v>
      </c>
      <c r="O16" s="5">
        <v>0</v>
      </c>
      <c r="P16" s="71">
        <v>0</v>
      </c>
    </row>
    <row r="17" spans="1:16" x14ac:dyDescent="0.25">
      <c r="A17" s="17"/>
      <c r="B17" s="55">
        <v>11</v>
      </c>
      <c r="C17" s="19" t="s">
        <v>259</v>
      </c>
      <c r="D17" s="20">
        <v>18.218235</v>
      </c>
      <c r="E17" s="21">
        <v>0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  <c r="N17" t="s">
        <v>258</v>
      </c>
      <c r="O17" s="5">
        <v>0</v>
      </c>
      <c r="P17" s="71">
        <v>0</v>
      </c>
    </row>
    <row r="18" spans="1:16" x14ac:dyDescent="0.25">
      <c r="A18" s="17"/>
      <c r="B18" s="55">
        <v>12</v>
      </c>
      <c r="C18" s="19" t="s">
        <v>260</v>
      </c>
      <c r="D18" s="20">
        <v>16.821244</v>
      </c>
      <c r="E18" s="21">
        <v>0</v>
      </c>
      <c r="F18" s="21">
        <f t="shared" si="0"/>
        <v>0</v>
      </c>
      <c r="G18" s="21">
        <v>0</v>
      </c>
      <c r="H18" s="21">
        <v>0</v>
      </c>
      <c r="I18" s="21">
        <v>0</v>
      </c>
      <c r="J18" s="22">
        <f t="shared" si="1"/>
        <v>0</v>
      </c>
      <c r="K18" s="22">
        <f t="shared" si="2"/>
        <v>0</v>
      </c>
      <c r="L18" s="23">
        <f t="shared" si="3"/>
        <v>0</v>
      </c>
      <c r="M18" s="4"/>
      <c r="N18" t="s">
        <v>259</v>
      </c>
      <c r="O18" s="5">
        <v>0</v>
      </c>
      <c r="P18" s="71">
        <v>0</v>
      </c>
    </row>
    <row r="19" spans="1:16" x14ac:dyDescent="0.25">
      <c r="A19" s="17"/>
      <c r="B19" s="55">
        <v>13</v>
      </c>
      <c r="C19" s="19" t="s">
        <v>261</v>
      </c>
      <c r="D19" s="20">
        <v>19.449563000000001</v>
      </c>
      <c r="E19" s="21">
        <v>0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  <c r="N19" t="s">
        <v>260</v>
      </c>
      <c r="O19" s="5">
        <v>0</v>
      </c>
      <c r="P19" s="71">
        <v>0</v>
      </c>
    </row>
    <row r="20" spans="1:16" x14ac:dyDescent="0.25">
      <c r="A20" s="17"/>
      <c r="B20" s="55">
        <v>14</v>
      </c>
      <c r="C20" s="19" t="s">
        <v>262</v>
      </c>
      <c r="D20" s="20">
        <v>18.9239</v>
      </c>
      <c r="E20" s="21">
        <v>0</v>
      </c>
      <c r="F20" s="21">
        <f t="shared" si="0"/>
        <v>0</v>
      </c>
      <c r="G20" s="21">
        <v>0</v>
      </c>
      <c r="H20" s="21">
        <v>0</v>
      </c>
      <c r="I20" s="21">
        <v>0</v>
      </c>
      <c r="J20" s="22">
        <f t="shared" si="1"/>
        <v>0</v>
      </c>
      <c r="K20" s="22">
        <f t="shared" si="2"/>
        <v>0</v>
      </c>
      <c r="L20" s="23">
        <f t="shared" si="3"/>
        <v>0</v>
      </c>
      <c r="M20" s="4"/>
      <c r="N20" t="s">
        <v>261</v>
      </c>
      <c r="O20" s="5">
        <v>0</v>
      </c>
      <c r="P20" s="71">
        <v>0</v>
      </c>
    </row>
    <row r="21" spans="1:16" x14ac:dyDescent="0.25">
      <c r="A21" s="17"/>
      <c r="B21" s="55">
        <v>15</v>
      </c>
      <c r="C21" s="19" t="s">
        <v>263</v>
      </c>
      <c r="D21" s="20">
        <v>103.705</v>
      </c>
      <c r="E21" s="21">
        <v>613.27579000000003</v>
      </c>
      <c r="F21" s="21">
        <f t="shared" si="0"/>
        <v>138.0925490679877</v>
      </c>
      <c r="G21" s="21">
        <v>86.399303057987709</v>
      </c>
      <c r="H21" s="21">
        <v>24.576102159999998</v>
      </c>
      <c r="I21" s="21">
        <v>27.117143850000005</v>
      </c>
      <c r="J21" s="22">
        <f t="shared" si="1"/>
        <v>0.14088164650684759</v>
      </c>
      <c r="K21" s="22">
        <f t="shared" si="2"/>
        <v>0.18095513801056406</v>
      </c>
      <c r="L21" s="23">
        <f t="shared" si="3"/>
        <v>0.2251720210054072</v>
      </c>
      <c r="M21" s="4"/>
      <c r="N21" t="s">
        <v>262</v>
      </c>
      <c r="O21" s="5">
        <v>0</v>
      </c>
      <c r="P21" s="71">
        <v>0</v>
      </c>
    </row>
    <row r="22" spans="1:16" x14ac:dyDescent="0.25">
      <c r="A22" s="17"/>
      <c r="B22" s="55">
        <v>16</v>
      </c>
      <c r="C22" s="19" t="s">
        <v>264</v>
      </c>
      <c r="D22" s="20">
        <v>29.437176999999998</v>
      </c>
      <c r="E22" s="21">
        <v>0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  <c r="N22" t="s">
        <v>264</v>
      </c>
      <c r="O22" s="5">
        <v>0</v>
      </c>
      <c r="P22" s="71">
        <v>0</v>
      </c>
    </row>
    <row r="23" spans="1:16" x14ac:dyDescent="0.25">
      <c r="A23" s="17"/>
      <c r="B23" s="55">
        <v>17</v>
      </c>
      <c r="C23" s="19" t="s">
        <v>265</v>
      </c>
      <c r="D23" s="20">
        <v>17.346907999999999</v>
      </c>
      <c r="E23" s="21">
        <v>0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265</v>
      </c>
      <c r="O23" s="5">
        <v>0</v>
      </c>
      <c r="P23" s="71">
        <v>0</v>
      </c>
    </row>
    <row r="24" spans="1:16" x14ac:dyDescent="0.25">
      <c r="A24" s="17"/>
      <c r="B24" s="55">
        <v>18</v>
      </c>
      <c r="C24" s="19" t="s">
        <v>266</v>
      </c>
      <c r="D24" s="20">
        <v>14.192924999999999</v>
      </c>
      <c r="E24" s="21">
        <v>0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  <c r="N24" t="s">
        <v>266</v>
      </c>
      <c r="O24" s="5">
        <v>0</v>
      </c>
      <c r="P24" s="71">
        <v>0</v>
      </c>
    </row>
    <row r="25" spans="1:16" x14ac:dyDescent="0.25">
      <c r="A25" s="17"/>
      <c r="B25" s="55">
        <v>19</v>
      </c>
      <c r="C25" s="19" t="s">
        <v>267</v>
      </c>
      <c r="D25" s="20">
        <v>22.077883</v>
      </c>
      <c r="E25" s="21">
        <v>0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  <c r="N25" t="s">
        <v>267</v>
      </c>
      <c r="O25" s="5">
        <v>0</v>
      </c>
      <c r="P25" s="71">
        <v>0</v>
      </c>
    </row>
    <row r="26" spans="1:16" x14ac:dyDescent="0.25">
      <c r="A26" s="17"/>
      <c r="B26" s="55">
        <v>20</v>
      </c>
      <c r="C26" s="19" t="s">
        <v>268</v>
      </c>
      <c r="D26" s="20">
        <v>20.500890999999999</v>
      </c>
      <c r="E26" s="21">
        <v>0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  <c r="N26" t="s">
        <v>268</v>
      </c>
      <c r="O26" s="5">
        <v>0</v>
      </c>
      <c r="P26" s="71">
        <v>0</v>
      </c>
    </row>
    <row r="27" spans="1:16" x14ac:dyDescent="0.25">
      <c r="A27" s="17"/>
      <c r="B27" s="55">
        <v>21</v>
      </c>
      <c r="C27" s="19" t="s">
        <v>269</v>
      </c>
      <c r="D27" s="20">
        <v>32.065496000000003</v>
      </c>
      <c r="E27" s="21">
        <v>0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  <c r="N27" t="s">
        <v>269</v>
      </c>
      <c r="O27" s="5">
        <v>0</v>
      </c>
      <c r="P27" s="71">
        <v>0</v>
      </c>
    </row>
    <row r="28" spans="1:16" x14ac:dyDescent="0.25">
      <c r="A28" s="17"/>
      <c r="B28" s="55">
        <v>22</v>
      </c>
      <c r="C28" s="19" t="s">
        <v>270</v>
      </c>
      <c r="D28" s="20">
        <v>19.449563000000001</v>
      </c>
      <c r="E28" s="21">
        <v>0</v>
      </c>
      <c r="F28" s="21">
        <f t="shared" si="0"/>
        <v>0</v>
      </c>
      <c r="G28" s="21">
        <v>0</v>
      </c>
      <c r="H28" s="21">
        <v>0</v>
      </c>
      <c r="I28" s="21">
        <v>0</v>
      </c>
      <c r="J28" s="22">
        <f t="shared" si="1"/>
        <v>0</v>
      </c>
      <c r="K28" s="22">
        <f t="shared" si="2"/>
        <v>0</v>
      </c>
      <c r="L28" s="23">
        <f t="shared" si="3"/>
        <v>0</v>
      </c>
      <c r="M28" s="4"/>
      <c r="N28" t="s">
        <v>270</v>
      </c>
      <c r="O28" s="5">
        <v>0</v>
      </c>
      <c r="P28" s="71">
        <v>0</v>
      </c>
    </row>
    <row r="29" spans="1:16" x14ac:dyDescent="0.25">
      <c r="A29" s="17"/>
      <c r="B29" s="55">
        <v>23</v>
      </c>
      <c r="C29" s="19" t="s">
        <v>271</v>
      </c>
      <c r="D29" s="20">
        <v>13.667259999999999</v>
      </c>
      <c r="E29" s="21">
        <v>0</v>
      </c>
      <c r="F29" s="21">
        <f t="shared" si="0"/>
        <v>0</v>
      </c>
      <c r="G29" s="21">
        <v>0</v>
      </c>
      <c r="H29" s="21">
        <v>0</v>
      </c>
      <c r="I29" s="21">
        <v>0</v>
      </c>
      <c r="J29" s="22">
        <f t="shared" si="1"/>
        <v>0</v>
      </c>
      <c r="K29" s="22">
        <f t="shared" si="2"/>
        <v>0</v>
      </c>
      <c r="L29" s="23">
        <f t="shared" si="3"/>
        <v>0</v>
      </c>
      <c r="M29" s="4"/>
      <c r="N29" t="s">
        <v>271</v>
      </c>
      <c r="O29" s="5">
        <v>0</v>
      </c>
      <c r="P29" s="71">
        <v>0</v>
      </c>
    </row>
    <row r="30" spans="1:16" x14ac:dyDescent="0.25">
      <c r="A30" s="17"/>
      <c r="B30" s="55">
        <v>24</v>
      </c>
      <c r="C30" s="19" t="s">
        <v>272</v>
      </c>
      <c r="D30" s="20">
        <v>8.9362859999999991</v>
      </c>
      <c r="E30" s="21">
        <v>0</v>
      </c>
      <c r="F30" s="21">
        <f t="shared" si="0"/>
        <v>0</v>
      </c>
      <c r="G30" s="21">
        <v>0</v>
      </c>
      <c r="H30" s="21">
        <v>0</v>
      </c>
      <c r="I30" s="21">
        <v>0</v>
      </c>
      <c r="J30" s="22">
        <f t="shared" si="1"/>
        <v>0</v>
      </c>
      <c r="K30" s="22">
        <f t="shared" si="2"/>
        <v>0</v>
      </c>
      <c r="L30" s="23">
        <f t="shared" si="3"/>
        <v>0</v>
      </c>
      <c r="M30" s="4"/>
      <c r="N30" t="s">
        <v>272</v>
      </c>
      <c r="O30" s="5">
        <v>0</v>
      </c>
      <c r="P30" s="71">
        <v>0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20.500890999999999</v>
      </c>
      <c r="E31" s="28">
        <v>0</v>
      </c>
      <c r="F31" s="28">
        <f t="shared" si="0"/>
        <v>0</v>
      </c>
      <c r="G31" s="28">
        <v>0</v>
      </c>
      <c r="H31" s="28">
        <v>0</v>
      </c>
      <c r="I31" s="28">
        <v>0</v>
      </c>
      <c r="J31" s="29">
        <f t="shared" si="1"/>
        <v>0</v>
      </c>
      <c r="K31" s="29">
        <f t="shared" si="2"/>
        <v>0</v>
      </c>
      <c r="L31" s="30">
        <f t="shared" si="3"/>
        <v>0</v>
      </c>
      <c r="M31" s="4"/>
      <c r="N31" t="s">
        <v>273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8.5703125" customWidth="1"/>
    <col min="6" max="6" width="13.5703125" customWidth="1"/>
    <col min="7" max="9" width="0" hidden="1" customWidth="1"/>
  </cols>
  <sheetData>
    <row r="1" spans="1:13" ht="15.75" x14ac:dyDescent="0.25">
      <c r="A1" s="50">
        <v>122</v>
      </c>
      <c r="B1" s="49" t="s">
        <v>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1928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612.89328999999998</v>
      </c>
      <c r="E6" s="14">
        <v>613.27579000000003</v>
      </c>
      <c r="F6" s="14">
        <v>138.0925490679877</v>
      </c>
      <c r="G6" s="14">
        <v>86.399303057987709</v>
      </c>
      <c r="H6" s="14">
        <v>24.576102159999998</v>
      </c>
      <c r="I6" s="14">
        <v>27.117143850000005</v>
      </c>
      <c r="J6" s="15">
        <v>0.14088164650684759</v>
      </c>
      <c r="K6" s="15">
        <v>0.18095513801056406</v>
      </c>
      <c r="L6" s="16">
        <v>0.2251720210054072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612.89328999999987</v>
      </c>
      <c r="E7" s="38">
        <f ca="1">SUM(E8:OFFSET(E6,MATCH("PROYECTOS",$A$8:$A$50,0),0))</f>
        <v>613.27578999999992</v>
      </c>
      <c r="F7" s="38">
        <f ca="1">SUM(F8:OFFSET(F6,MATCH("PROYECTOS",$A$8:$A$50,0),0))</f>
        <v>138.0925490679877</v>
      </c>
      <c r="G7" s="38">
        <f ca="1">SUM(G8:OFFSET(G6,MATCH("PROYECTOS",$A$8:$A$50,0),0))</f>
        <v>86.399303057987709</v>
      </c>
      <c r="H7" s="38">
        <f ca="1">SUM(H8:OFFSET(H6,MATCH("PROYECTOS",$A$8:$A$50,0),0))</f>
        <v>24.576102160000001</v>
      </c>
      <c r="I7" s="38">
        <f ca="1">SUM(I8:OFFSET(I6,MATCH("PROYECTOS",$A$8:$A$50,0),0))</f>
        <v>27.117143850000001</v>
      </c>
      <c r="J7" s="39">
        <f ca="1">IFERROR(G7/E7,0)</f>
        <v>0.14088164650684762</v>
      </c>
      <c r="K7" s="39">
        <f ca="1">IFERROR(SUM(G7,H7)/E7,0)</f>
        <v>0.18095513801056409</v>
      </c>
      <c r="L7" s="40">
        <f ca="1">IFERROR(SUM(G7,H7,I7)/E7,0)</f>
        <v>0.22517202100540726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21.533731</v>
      </c>
      <c r="E8" s="21">
        <v>21.916231</v>
      </c>
      <c r="F8" s="21">
        <f t="shared" ref="F8:F10" si="0">SUM(G8,H8,I8)</f>
        <v>8.518465173490247</v>
      </c>
      <c r="G8" s="21">
        <v>3.8819896834902465</v>
      </c>
      <c r="H8" s="21">
        <v>2.2710491500000005</v>
      </c>
      <c r="I8" s="21">
        <v>2.3654263400000004</v>
      </c>
      <c r="J8" s="22">
        <f t="shared" ref="J8:J11" si="1">IFERROR(G8/E8,0)</f>
        <v>0.17712852558864919</v>
      </c>
      <c r="K8" s="22">
        <f t="shared" ref="K8:K11" si="2">IFERROR(SUM(G8,H8)/E8,0)</f>
        <v>0.28075259991055246</v>
      </c>
      <c r="L8" s="23">
        <f t="shared" ref="L8:L11" si="3">IFERROR(SUM(G8,H8,I8)/E8,0)</f>
        <v>0.388682943408027</v>
      </c>
      <c r="M8" s="4"/>
    </row>
    <row r="9" spans="1:13" ht="25.5" x14ac:dyDescent="0.25">
      <c r="A9" s="17"/>
      <c r="B9" s="19">
        <v>3000637</v>
      </c>
      <c r="C9" s="19" t="s">
        <v>1930</v>
      </c>
      <c r="D9" s="20">
        <v>416.69341299999991</v>
      </c>
      <c r="E9" s="21">
        <v>416.69341300000002</v>
      </c>
      <c r="F9" s="21">
        <f t="shared" si="0"/>
        <v>90.220266342661517</v>
      </c>
      <c r="G9" s="21">
        <v>58.923334492661525</v>
      </c>
      <c r="H9" s="21">
        <v>14.557212399999999</v>
      </c>
      <c r="I9" s="21">
        <v>16.739719450000003</v>
      </c>
      <c r="J9" s="22">
        <f t="shared" si="1"/>
        <v>0.14140692570213853</v>
      </c>
      <c r="K9" s="22">
        <f t="shared" si="2"/>
        <v>0.17634199293825054</v>
      </c>
      <c r="L9" s="23">
        <f t="shared" si="3"/>
        <v>0.21651474088135278</v>
      </c>
      <c r="M9" s="4"/>
    </row>
    <row r="10" spans="1:13" ht="25.5" x14ac:dyDescent="0.25">
      <c r="A10" s="17"/>
      <c r="B10" s="19">
        <v>3000638</v>
      </c>
      <c r="C10" s="19" t="s">
        <v>1931</v>
      </c>
      <c r="D10" s="20">
        <v>174.66614599999997</v>
      </c>
      <c r="E10" s="21">
        <v>174.66614599999997</v>
      </c>
      <c r="F10" s="21">
        <f t="shared" si="0"/>
        <v>39.353817551835938</v>
      </c>
      <c r="G10" s="21">
        <v>23.593978881835938</v>
      </c>
      <c r="H10" s="21">
        <v>7.7478406099999999</v>
      </c>
      <c r="I10" s="21">
        <v>8.0119980599999998</v>
      </c>
      <c r="J10" s="22">
        <f t="shared" si="1"/>
        <v>0.13508043442966872</v>
      </c>
      <c r="K10" s="22">
        <f t="shared" si="2"/>
        <v>0.17943843274492324</v>
      </c>
      <c r="L10" s="23">
        <f t="shared" si="3"/>
        <v>0.22530878738136206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1942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ht="25.5" x14ac:dyDescent="0.25">
      <c r="A17" s="17"/>
      <c r="B17" s="19">
        <v>3000637</v>
      </c>
      <c r="C17" s="19" t="s">
        <v>1930</v>
      </c>
      <c r="D17" s="23">
        <v>0.21651474088135278</v>
      </c>
    </row>
    <row r="18" spans="1:4" ht="26.25" thickBot="1" x14ac:dyDescent="0.3">
      <c r="A18" s="24"/>
      <c r="B18" s="26">
        <v>3000638</v>
      </c>
      <c r="C18" s="26" t="s">
        <v>1931</v>
      </c>
      <c r="D18" s="30">
        <v>0.22530878738136206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H7" sqref="H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122</v>
      </c>
      <c r="B1" s="49" t="s">
        <v>82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1929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612.89328999999998</v>
      </c>
      <c r="I6" s="14">
        <v>613.27579000000003</v>
      </c>
      <c r="J6" s="14">
        <v>138.0925490679877</v>
      </c>
      <c r="K6" s="14">
        <v>86.399303057987709</v>
      </c>
      <c r="L6" s="14">
        <v>24.576102159999998</v>
      </c>
      <c r="M6" s="14">
        <v>27.117143850000005</v>
      </c>
      <c r="N6" s="15">
        <v>0.14088164650684759</v>
      </c>
      <c r="O6" s="15">
        <v>0.18095513801056406</v>
      </c>
      <c r="P6" s="16">
        <v>0.2251720210054072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SUM(H8:OFFSET(H6,MATCH("PROYECTOS",$A$8:$A$28,0),0))</f>
        <v>612.89328999999998</v>
      </c>
      <c r="I7" s="37">
        <f ca="1">SUM(I8:OFFSET(I6,MATCH("PROYECTOS",$A$8:$A$28,0),0))</f>
        <v>613.27579000000014</v>
      </c>
      <c r="J7" s="37">
        <f ca="1">SUM(J8:OFFSET(J6,MATCH("PROYECTOS",$A$8:$A$28,0),0))</f>
        <v>138.0925490679877</v>
      </c>
      <c r="K7" s="38">
        <f ca="1">SUM(K8:OFFSET(K6,MATCH("PROYECTOS",$A$8:$A$28,0),0))</f>
        <v>86.399303057987709</v>
      </c>
      <c r="L7" s="38">
        <f ca="1">SUM(L8:OFFSET(L6,MATCH("PROYECTOS",$A$8:$A$28,0),0))</f>
        <v>24.576102160000001</v>
      </c>
      <c r="M7" s="38">
        <f ca="1">SUM(M8:OFFSET(M6,MATCH("PROYECTOS",$A$8:$A$28,0),0))</f>
        <v>27.117143850000001</v>
      </c>
      <c r="N7" s="39">
        <f ca="1">IFERROR(K7/I7,0)</f>
        <v>0.14088164650684759</v>
      </c>
      <c r="O7" s="39">
        <f ca="1">IFERROR(SUM(K7,L7)/I7,0)</f>
        <v>0.18095513801056404</v>
      </c>
      <c r="P7" s="40">
        <f ca="1">IFERROR(SUM(K7,L7,M7)/I7,0)</f>
        <v>0.22517202100540717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19.011780999999999</v>
      </c>
      <c r="I8" s="21">
        <v>20.039345000000001</v>
      </c>
      <c r="J8" s="21">
        <f t="shared" ref="J8:J18" si="0">SUM(K8,L8,M8)</f>
        <v>8.4524651733822136</v>
      </c>
      <c r="K8" s="21">
        <v>3.8784896833822131</v>
      </c>
      <c r="L8" s="21">
        <v>2.2541491500000004</v>
      </c>
      <c r="M8" s="21">
        <v>2.3198263400000005</v>
      </c>
      <c r="N8" s="22">
        <f t="shared" ref="N8:N19" si="1">IFERROR(K8/I8,0)</f>
        <v>0.19354373525592841</v>
      </c>
      <c r="O8" s="22">
        <f t="shared" ref="O8:O19" si="2">IFERROR(SUM(K8,L8)/I8,0)</f>
        <v>0.30602990433979815</v>
      </c>
      <c r="P8" s="23">
        <f t="shared" ref="P8:P19" si="3">IFERROR(SUM(K8,L8,M8)/I8,0)</f>
        <v>0.42179348543488887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1.8089</v>
      </c>
      <c r="I9" s="21">
        <v>1.1768859999999999</v>
      </c>
      <c r="J9" s="21">
        <f t="shared" si="0"/>
        <v>6.6000000108033419E-2</v>
      </c>
      <c r="K9" s="21">
        <v>3.5000001080334187E-3</v>
      </c>
      <c r="L9" s="21">
        <v>1.6899999999999998E-2</v>
      </c>
      <c r="M9" s="21">
        <v>4.5600000000000002E-2</v>
      </c>
      <c r="N9" s="22">
        <f t="shared" si="1"/>
        <v>2.9739499900869066E-3</v>
      </c>
      <c r="O9" s="22">
        <f t="shared" si="2"/>
        <v>1.7333879498977318E-2</v>
      </c>
      <c r="P9" s="23">
        <f t="shared" si="3"/>
        <v>5.6080198173853221E-2</v>
      </c>
      <c r="Q9" s="70">
        <v>0</v>
      </c>
      <c r="R9" s="21">
        <v>0</v>
      </c>
      <c r="S9" s="23">
        <f t="shared" ref="S9:S18" si="4">IFERROR(R9/Q9,0)</f>
        <v>0</v>
      </c>
    </row>
    <row r="10" spans="1:19" ht="25.5" x14ac:dyDescent="0.25">
      <c r="A10" s="17"/>
      <c r="B10" s="19">
        <v>5004958</v>
      </c>
      <c r="C10" s="19" t="s">
        <v>1932</v>
      </c>
      <c r="D10" s="68">
        <v>3000637</v>
      </c>
      <c r="E10" s="19" t="s">
        <v>1930</v>
      </c>
      <c r="F10" s="69">
        <v>86</v>
      </c>
      <c r="G10" s="19" t="s">
        <v>500</v>
      </c>
      <c r="H10" s="20">
        <v>4.6522079999999999</v>
      </c>
      <c r="I10" s="21">
        <v>4.6522080000000008</v>
      </c>
      <c r="J10" s="21">
        <f t="shared" si="0"/>
        <v>0.10186364149941519</v>
      </c>
      <c r="K10" s="21">
        <v>6.6557301499415189E-2</v>
      </c>
      <c r="L10" s="21">
        <v>1.107236E-2</v>
      </c>
      <c r="M10" s="21">
        <v>2.4233980000000002E-2</v>
      </c>
      <c r="N10" s="22">
        <f t="shared" si="1"/>
        <v>1.4306604842134139E-2</v>
      </c>
      <c r="O10" s="22">
        <f t="shared" si="2"/>
        <v>1.6686627403464157E-2</v>
      </c>
      <c r="P10" s="23">
        <f t="shared" si="3"/>
        <v>2.1895762506623773E-2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5004959</v>
      </c>
      <c r="C11" s="19" t="s">
        <v>1933</v>
      </c>
      <c r="D11" s="68">
        <v>3000637</v>
      </c>
      <c r="E11" s="19" t="s">
        <v>1930</v>
      </c>
      <c r="F11" s="69">
        <v>86</v>
      </c>
      <c r="G11" s="19" t="s">
        <v>500</v>
      </c>
      <c r="H11" s="20">
        <v>23.586715999999999</v>
      </c>
      <c r="I11" s="21">
        <v>23.586715999999999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5004960</v>
      </c>
      <c r="C12" s="19" t="s">
        <v>1934</v>
      </c>
      <c r="D12" s="68">
        <v>3000637</v>
      </c>
      <c r="E12" s="19" t="s">
        <v>1930</v>
      </c>
      <c r="F12" s="69">
        <v>86</v>
      </c>
      <c r="G12" s="19" t="s">
        <v>500</v>
      </c>
      <c r="H12" s="20">
        <v>370.60621099999997</v>
      </c>
      <c r="I12" s="21">
        <v>370.60621100000003</v>
      </c>
      <c r="J12" s="21">
        <f t="shared" si="0"/>
        <v>90.118402701162111</v>
      </c>
      <c r="K12" s="21">
        <v>58.856777191162109</v>
      </c>
      <c r="L12" s="21">
        <v>14.546140039999999</v>
      </c>
      <c r="M12" s="21">
        <v>16.715485470000001</v>
      </c>
      <c r="N12" s="22">
        <f t="shared" si="1"/>
        <v>0.1588121716372479</v>
      </c>
      <c r="O12" s="22">
        <f t="shared" si="2"/>
        <v>0.19806175679867952</v>
      </c>
      <c r="P12" s="23">
        <f t="shared" si="3"/>
        <v>0.24316484728628066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5004961</v>
      </c>
      <c r="C13" s="19" t="s">
        <v>1935</v>
      </c>
      <c r="D13" s="68">
        <v>3000638</v>
      </c>
      <c r="E13" s="19" t="s">
        <v>1931</v>
      </c>
      <c r="F13" s="69">
        <v>86</v>
      </c>
      <c r="G13" s="19" t="s">
        <v>500</v>
      </c>
      <c r="H13" s="20">
        <v>2.60975</v>
      </c>
      <c r="I13" s="21">
        <v>2.60975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5004962</v>
      </c>
      <c r="C14" s="19" t="s">
        <v>1936</v>
      </c>
      <c r="D14" s="68">
        <v>3000638</v>
      </c>
      <c r="E14" s="19" t="s">
        <v>1931</v>
      </c>
      <c r="F14" s="69">
        <v>86</v>
      </c>
      <c r="G14" s="19" t="s">
        <v>500</v>
      </c>
      <c r="H14" s="20">
        <v>9.0893859999999993</v>
      </c>
      <c r="I14" s="21">
        <v>9.0893859999999993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5004963</v>
      </c>
      <c r="C15" s="19" t="s">
        <v>1937</v>
      </c>
      <c r="D15" s="68">
        <v>3000638</v>
      </c>
      <c r="E15" s="19" t="s">
        <v>1931</v>
      </c>
      <c r="F15" s="69">
        <v>86</v>
      </c>
      <c r="G15" s="19" t="s">
        <v>500</v>
      </c>
      <c r="H15" s="20">
        <v>155.10765700000002</v>
      </c>
      <c r="I15" s="21">
        <v>155.10765699999999</v>
      </c>
      <c r="J15" s="21">
        <f t="shared" si="0"/>
        <v>39.353817551835938</v>
      </c>
      <c r="K15" s="21">
        <v>23.593978881835938</v>
      </c>
      <c r="L15" s="21">
        <v>7.7478406099999999</v>
      </c>
      <c r="M15" s="21">
        <v>8.0119980599999998</v>
      </c>
      <c r="N15" s="22">
        <f t="shared" si="1"/>
        <v>0.15211356639753729</v>
      </c>
      <c r="O15" s="22">
        <f t="shared" si="2"/>
        <v>0.20206494055825974</v>
      </c>
      <c r="P15" s="23">
        <f t="shared" si="3"/>
        <v>0.25371937345321349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5005216</v>
      </c>
      <c r="C16" s="19" t="s">
        <v>1938</v>
      </c>
      <c r="D16" s="68">
        <v>3000637</v>
      </c>
      <c r="E16" s="19" t="s">
        <v>1930</v>
      </c>
      <c r="F16" s="69">
        <v>86</v>
      </c>
      <c r="G16" s="19" t="s">
        <v>500</v>
      </c>
      <c r="H16" s="20">
        <v>17.848278000000001</v>
      </c>
      <c r="I16" s="21">
        <v>17.848278000000001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5005217</v>
      </c>
      <c r="C17" s="19" t="s">
        <v>1939</v>
      </c>
      <c r="D17" s="68">
        <v>3000638</v>
      </c>
      <c r="E17" s="19" t="s">
        <v>1931</v>
      </c>
      <c r="F17" s="69">
        <v>86</v>
      </c>
      <c r="G17" s="19" t="s">
        <v>500</v>
      </c>
      <c r="H17" s="20">
        <v>7.8593529999999996</v>
      </c>
      <c r="I17" s="21">
        <v>7.8593529999999996</v>
      </c>
      <c r="J17" s="21">
        <f t="shared" si="0"/>
        <v>0</v>
      </c>
      <c r="K17" s="21">
        <v>0</v>
      </c>
      <c r="L17" s="21">
        <v>0</v>
      </c>
      <c r="M17" s="21">
        <v>0</v>
      </c>
      <c r="N17" s="22">
        <f t="shared" si="1"/>
        <v>0</v>
      </c>
      <c r="O17" s="22">
        <f t="shared" si="2"/>
        <v>0</v>
      </c>
      <c r="P17" s="23">
        <f t="shared" si="3"/>
        <v>0</v>
      </c>
      <c r="Q17" s="70">
        <v>0</v>
      </c>
      <c r="R17" s="21">
        <v>0</v>
      </c>
      <c r="S17" s="23">
        <f t="shared" si="4"/>
        <v>0</v>
      </c>
    </row>
    <row r="18" spans="1:19" ht="63.75" x14ac:dyDescent="0.25">
      <c r="A18" s="17"/>
      <c r="B18" s="19">
        <v>5005218</v>
      </c>
      <c r="C18" s="19" t="s">
        <v>1940</v>
      </c>
      <c r="D18" s="68">
        <v>3000001</v>
      </c>
      <c r="E18" s="19" t="s">
        <v>275</v>
      </c>
      <c r="F18" s="69">
        <v>544</v>
      </c>
      <c r="G18" s="19" t="s">
        <v>1085</v>
      </c>
      <c r="H18" s="20">
        <v>0.71304999999999985</v>
      </c>
      <c r="I18" s="21">
        <v>0.7</v>
      </c>
      <c r="J18" s="21">
        <f t="shared" si="0"/>
        <v>0</v>
      </c>
      <c r="K18" s="21">
        <v>0</v>
      </c>
      <c r="L18" s="21">
        <v>0</v>
      </c>
      <c r="M18" s="21">
        <v>0</v>
      </c>
      <c r="N18" s="22">
        <f t="shared" si="1"/>
        <v>0</v>
      </c>
      <c r="O18" s="22">
        <f t="shared" si="2"/>
        <v>0</v>
      </c>
      <c r="P18" s="23">
        <f t="shared" si="3"/>
        <v>0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293</v>
      </c>
      <c r="B19" s="43"/>
      <c r="C19" s="43"/>
      <c r="D19" s="65"/>
      <c r="E19" s="43"/>
      <c r="F19" s="66"/>
      <c r="G19" s="43"/>
      <c r="H19" s="44">
        <f ca="1">OFFSET(H19,-MATCH("PROYECTOS",$A$8:$A$28,0)-1,0)-(OFFSET(H19,-MATCH("PROYECTOS",$A$8:$A$28,0),0))</f>
        <v>0</v>
      </c>
      <c r="I19" s="44">
        <f t="shared" ref="I19:J19" ca="1" si="5">OFFSET(I19,-MATCH("PROYECTOS",$A$8:$A$28,0)-1,0)-(OFFSET(I19,-MATCH("PROYECTOS",$A$8:$A$28,0),0))</f>
        <v>0</v>
      </c>
      <c r="J19" s="44">
        <f t="shared" ca="1" si="5"/>
        <v>0</v>
      </c>
      <c r="K19" s="45">
        <f ca="1">OFFSET(K19,-MATCH("PROYECTOS",$A$8:$A$28,0)-1,0)-(OFFSET(K19,-MATCH("PROYECTOS",$A$8:$A$28,0),0))</f>
        <v>0</v>
      </c>
      <c r="L19" s="45">
        <f t="shared" ref="L19:M19" ca="1" si="6">OFFSET(L19,-MATCH("PROYECTOS",$A$8:$A$28,0)-1,0)-(OFFSET(L19,-MATCH("PROYECTOS",$A$8:$A$28,0),0))</f>
        <v>0</v>
      </c>
      <c r="M19" s="45">
        <f t="shared" ca="1" si="6"/>
        <v>0</v>
      </c>
      <c r="N19" s="46">
        <f t="shared" ca="1" si="1"/>
        <v>0</v>
      </c>
      <c r="O19" s="46">
        <f t="shared" ca="1" si="2"/>
        <v>0</v>
      </c>
      <c r="P19" s="47">
        <f t="shared" ca="1" si="3"/>
        <v>0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9" sqref="A9:L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123</v>
      </c>
      <c r="B1" s="50" t="s">
        <v>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1943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804.68669</v>
      </c>
      <c r="E6" s="14">
        <v>855.80274500000007</v>
      </c>
      <c r="F6" s="14">
        <v>206.55691020160668</v>
      </c>
      <c r="G6" s="14">
        <v>112.61811730160666</v>
      </c>
      <c r="H6" s="14">
        <v>45.860970309999985</v>
      </c>
      <c r="I6" s="14">
        <v>48.077822590000011</v>
      </c>
      <c r="J6" s="15">
        <v>0.13159354531119977</v>
      </c>
      <c r="K6" s="15">
        <v>0.18518179397941359</v>
      </c>
      <c r="L6" s="16">
        <v>0.24136042027021851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804.68669000000045</v>
      </c>
      <c r="E7" s="38">
        <f ca="1">SUM(E8:OFFSET(E6,MATCH("GOBIERNOS REGIONALES",$A$8:$A$50,0),0))</f>
        <v>855.80274500000087</v>
      </c>
      <c r="F7" s="38">
        <f ca="1">SUM(F8:OFFSET(F6,MATCH("GOBIERNOS REGIONALES",$A$8:$A$50,0),0))</f>
        <v>206.55691020160666</v>
      </c>
      <c r="G7" s="38">
        <f ca="1">SUM(G8:OFFSET(G6,MATCH("GOBIERNOS REGIONALES",$A$8:$A$50,0),0))</f>
        <v>112.61811730160666</v>
      </c>
      <c r="H7" s="38">
        <f ca="1">SUM(H8:OFFSET(H6,MATCH("GOBIERNOS REGIONALES",$A$8:$A$50,0),0))</f>
        <v>45.86097031000002</v>
      </c>
      <c r="I7" s="38">
        <f ca="1">SUM(I8:OFFSET(I6,MATCH("GOBIERNOS REGIONALES",$A$8:$A$50,0),0))</f>
        <v>48.077822589999975</v>
      </c>
      <c r="J7" s="39">
        <f ca="1">IFERROR(G7/E7,0)</f>
        <v>0.13159354531119966</v>
      </c>
      <c r="K7" s="39">
        <f ca="1">IFERROR(SUM(G7,H7)/E7,0)</f>
        <v>0.18518179397941345</v>
      </c>
      <c r="L7" s="40">
        <f ca="1">IFERROR(SUM(G7,H7,I7)/E7,0)</f>
        <v>0.24136042027021828</v>
      </c>
      <c r="M7" s="4"/>
    </row>
    <row r="8" spans="1:13" ht="25.5" x14ac:dyDescent="0.25">
      <c r="A8" s="17"/>
      <c r="B8" s="18">
        <v>6</v>
      </c>
      <c r="C8" s="19" t="s">
        <v>105</v>
      </c>
      <c r="D8" s="20">
        <v>218.27119999999999</v>
      </c>
      <c r="E8" s="21">
        <v>218.27119999999999</v>
      </c>
      <c r="F8" s="21">
        <f t="shared" ref="F8:F11" si="0">SUM(G8,H8,I8)</f>
        <v>0.2554324316419101</v>
      </c>
      <c r="G8" s="21">
        <v>0.18428027164191008</v>
      </c>
      <c r="H8" s="21">
        <v>5.0961640000000002E-2</v>
      </c>
      <c r="I8" s="21">
        <v>2.019052E-2</v>
      </c>
      <c r="J8" s="22">
        <f t="shared" ref="J8:J11" si="1">IFERROR(G8/E8,0)</f>
        <v>8.442720415790543E-4</v>
      </c>
      <c r="K8" s="22">
        <f t="shared" ref="K8:K11" si="2">IFERROR(SUM(G8,H8)/E8,0)</f>
        <v>1.0777505765392323E-3</v>
      </c>
      <c r="L8" s="23">
        <f t="shared" ref="L8:L11" si="3">IFERROR(SUM(G8,H8,I8)/E8,0)</f>
        <v>1.1702525648913376E-3</v>
      </c>
      <c r="M8" s="4"/>
    </row>
    <row r="9" spans="1:13" x14ac:dyDescent="0.25">
      <c r="A9" s="17"/>
      <c r="B9" s="18">
        <v>61</v>
      </c>
      <c r="C9" s="19" t="s">
        <v>135</v>
      </c>
      <c r="D9" s="20">
        <v>586.41549000000043</v>
      </c>
      <c r="E9" s="21">
        <v>637.53154500000085</v>
      </c>
      <c r="F9" s="21">
        <f t="shared" si="0"/>
        <v>206.30147776996475</v>
      </c>
      <c r="G9" s="21">
        <v>112.43383702996475</v>
      </c>
      <c r="H9" s="21">
        <v>45.810008670000023</v>
      </c>
      <c r="I9" s="21">
        <v>48.057632069999975</v>
      </c>
      <c r="J9" s="22">
        <f t="shared" si="1"/>
        <v>0.17635807657166924</v>
      </c>
      <c r="K9" s="22">
        <f t="shared" si="2"/>
        <v>0.24821335813267806</v>
      </c>
      <c r="L9" s="23">
        <f t="shared" si="3"/>
        <v>0.32359414900789651</v>
      </c>
      <c r="M9" s="4"/>
    </row>
    <row r="10" spans="1:13" ht="15.75" thickBot="1" x14ac:dyDescent="0.3">
      <c r="A10" s="41" t="s">
        <v>205</v>
      </c>
      <c r="B10" s="58"/>
      <c r="C10" s="43"/>
      <c r="D10" s="44">
        <f ca="1">SUM(D11:OFFSET(D9,(MATCH("GOBIERNOS LOCALES",$A$8:$A$50,0)-MATCH("GOBIERNOS REGIONALES",$A$8:$A$50,0)),0))</f>
        <v>0</v>
      </c>
      <c r="E10" s="45">
        <f ca="1">SUM(E11:OFFSET(E9,(MATCH("GOBIERNOS LOCALES",$A$8:$A$50,0)-MATCH("GOBIERNOS REGIONALES",$A$8:$A$50,0)),0))</f>
        <v>0</v>
      </c>
      <c r="F10" s="45">
        <f ca="1">SUM(F11:OFFSET(F9,(MATCH("GOBIERNOS LOCALES",$A$8:$A$50,0)-MATCH("GOBIERNOS REGIONALES",$A$8:$A$50,0)),0))</f>
        <v>0</v>
      </c>
      <c r="G10" s="45">
        <f ca="1">SUM(G11:OFFSET(G9,(MATCH("GOBIERNOS LOCALES",$A$8:$A$50,0)-MATCH("GOBIERNOS REGIONALES",$A$8:$A$50,0)),0))</f>
        <v>0</v>
      </c>
      <c r="H10" s="45">
        <f ca="1">SUM(H11:OFFSET(H9,(MATCH("GOBIERNOS LOCALES",$A$8:$A$50,0)-MATCH("GOBIERNOS REGIONALES",$A$8:$A$50,0)),0))</f>
        <v>0</v>
      </c>
      <c r="I10" s="45">
        <f ca="1">SUM(I11:OFFSET(I9,(MATCH("GOBIERNOS LOCALES",$A$8:$A$50,0)-MATCH("GOBIERNOS REGIONALES",$A$8:$A$50,0)),0))</f>
        <v>0</v>
      </c>
      <c r="J10" s="46">
        <f ca="1">IFERROR(G10/E10,0)</f>
        <v>0</v>
      </c>
      <c r="K10" s="46">
        <f ca="1">IFERROR(SUM(G10,H10)/E10,0)</f>
        <v>0</v>
      </c>
      <c r="L10" s="47">
        <f ca="1">IFERROR(SUM(G10,H10,I10)/E10,0)</f>
        <v>0</v>
      </c>
      <c r="M10" s="4"/>
    </row>
    <row r="11" spans="1:13" x14ac:dyDescent="0.25">
      <c r="A11" t="s">
        <v>232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123</v>
      </c>
      <c r="B1" s="51" t="s">
        <v>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1944</v>
      </c>
      <c r="N2" s="72" t="s">
        <v>1982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804.68669</v>
      </c>
      <c r="E6" s="14">
        <f ca="1">SUM(E7:OFFSET(E7,50,0))</f>
        <v>855.80274500000007</v>
      </c>
      <c r="F6" s="14">
        <f ca="1">SUM(F7:OFFSET(F7,50,0))</f>
        <v>206.55691020160668</v>
      </c>
      <c r="G6" s="14">
        <f ca="1">SUM(G7:OFFSET(G7,50,0))</f>
        <v>112.61811730160666</v>
      </c>
      <c r="H6" s="14">
        <f ca="1">SUM(H7:OFFSET(H7,50,0))</f>
        <v>45.860970309999985</v>
      </c>
      <c r="I6" s="14">
        <f ca="1">SUM(I7:OFFSET(I7,50,0))</f>
        <v>48.077822590000011</v>
      </c>
      <c r="J6" s="15">
        <f ca="1">IFERROR(G6/E6,0)</f>
        <v>0.13159354531119977</v>
      </c>
      <c r="K6" s="15">
        <f ca="1">IFERROR(SUM(G6,H6)/E6,0)</f>
        <v>0.18518179397941359</v>
      </c>
      <c r="L6" s="16">
        <f ca="1">IFERROR(SUM(G6,H6,I6)/E6,0)</f>
        <v>0.24136042027021851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1.4849379999999996</v>
      </c>
      <c r="E7" s="21">
        <v>3.2056650000000002</v>
      </c>
      <c r="F7" s="21">
        <f t="shared" ref="F7:F31" si="0">SUM(G7,H7,I7)</f>
        <v>0.71537188775269245</v>
      </c>
      <c r="G7" s="21">
        <v>0.36249037775269244</v>
      </c>
      <c r="H7" s="21">
        <v>0.14179602999999996</v>
      </c>
      <c r="I7" s="21">
        <v>0.21108547999999999</v>
      </c>
      <c r="J7" s="22">
        <f t="shared" ref="J7:J31" si="1">IFERROR(G7/E7,0)</f>
        <v>0.11307805954542736</v>
      </c>
      <c r="K7" s="22">
        <f t="shared" ref="K7:K31" si="2">IFERROR(SUM(G7,H7)/E7,0)</f>
        <v>0.15731101277042123</v>
      </c>
      <c r="L7" s="23">
        <f t="shared" ref="L7:L31" si="3">IFERROR(SUM(G7,H7,I7)/E7,0)</f>
        <v>0.22315865436740659</v>
      </c>
      <c r="M7" s="4"/>
      <c r="N7" t="s">
        <v>267</v>
      </c>
      <c r="O7" s="5">
        <v>15.242863435799181</v>
      </c>
      <c r="P7" s="71">
        <v>0.65147666742526289</v>
      </c>
    </row>
    <row r="8" spans="1:16" x14ac:dyDescent="0.25">
      <c r="A8" s="17"/>
      <c r="B8" s="55">
        <v>2</v>
      </c>
      <c r="C8" s="19" t="s">
        <v>250</v>
      </c>
      <c r="D8" s="20">
        <v>5.151854000000001</v>
      </c>
      <c r="E8" s="21">
        <v>9.9807339999999982</v>
      </c>
      <c r="F8" s="21">
        <f t="shared" si="0"/>
        <v>4.2487401597733676</v>
      </c>
      <c r="G8" s="21">
        <v>1.0758313697733684</v>
      </c>
      <c r="H8" s="21">
        <v>0.46358562999999997</v>
      </c>
      <c r="I8" s="21">
        <v>2.7093231599999998</v>
      </c>
      <c r="J8" s="22">
        <f t="shared" si="1"/>
        <v>0.10779080674561295</v>
      </c>
      <c r="K8" s="22">
        <f t="shared" si="2"/>
        <v>0.15423885655838224</v>
      </c>
      <c r="L8" s="23">
        <f t="shared" si="3"/>
        <v>0.42569415834280006</v>
      </c>
      <c r="M8" s="4"/>
      <c r="N8" t="s">
        <v>250</v>
      </c>
      <c r="O8" s="5">
        <v>4.2487401597733676</v>
      </c>
      <c r="P8" s="71">
        <v>0.42569415834280006</v>
      </c>
    </row>
    <row r="9" spans="1:16" x14ac:dyDescent="0.25">
      <c r="A9" s="17"/>
      <c r="B9" s="55">
        <v>3</v>
      </c>
      <c r="C9" s="19" t="s">
        <v>251</v>
      </c>
      <c r="D9" s="20">
        <v>1.0556269999999999</v>
      </c>
      <c r="E9" s="21">
        <v>1.2941320000000001</v>
      </c>
      <c r="F9" s="21">
        <f t="shared" si="0"/>
        <v>0.38670312145439423</v>
      </c>
      <c r="G9" s="21">
        <v>0.1985623814543942</v>
      </c>
      <c r="H9" s="21">
        <v>6.0484710000000004E-2</v>
      </c>
      <c r="I9" s="21">
        <v>0.12765603</v>
      </c>
      <c r="J9" s="22">
        <f t="shared" si="1"/>
        <v>0.15343286577752052</v>
      </c>
      <c r="K9" s="22">
        <f t="shared" si="2"/>
        <v>0.20017053241430874</v>
      </c>
      <c r="L9" s="23">
        <f t="shared" si="3"/>
        <v>0.29881273429170613</v>
      </c>
      <c r="M9" s="4"/>
      <c r="N9" t="s">
        <v>273</v>
      </c>
      <c r="O9" s="5">
        <v>10.562903324535259</v>
      </c>
      <c r="P9" s="71">
        <v>0.4124629910176219</v>
      </c>
    </row>
    <row r="10" spans="1:16" x14ac:dyDescent="0.25">
      <c r="A10" s="17"/>
      <c r="B10" s="55">
        <v>4</v>
      </c>
      <c r="C10" s="19" t="s">
        <v>252</v>
      </c>
      <c r="D10" s="20">
        <v>177.49014899999997</v>
      </c>
      <c r="E10" s="21">
        <v>116.54094499999998</v>
      </c>
      <c r="F10" s="21">
        <f t="shared" si="0"/>
        <v>2.2413063145693082</v>
      </c>
      <c r="G10" s="21">
        <v>1.4492759445693082</v>
      </c>
      <c r="H10" s="21">
        <v>0.43791560000000002</v>
      </c>
      <c r="I10" s="21">
        <v>0.35411476999999991</v>
      </c>
      <c r="J10" s="22">
        <f t="shared" si="1"/>
        <v>1.2435766198474781E-2</v>
      </c>
      <c r="K10" s="22">
        <f t="shared" si="2"/>
        <v>1.6193377740066451E-2</v>
      </c>
      <c r="L10" s="23">
        <f t="shared" si="3"/>
        <v>1.923192157545409E-2</v>
      </c>
      <c r="M10" s="4"/>
      <c r="N10" t="s">
        <v>272</v>
      </c>
      <c r="O10" s="5">
        <v>0.59842993790788734</v>
      </c>
      <c r="P10" s="71">
        <v>0.37774874394593072</v>
      </c>
    </row>
    <row r="11" spans="1:16" x14ac:dyDescent="0.25">
      <c r="A11" s="17"/>
      <c r="B11" s="55">
        <v>5</v>
      </c>
      <c r="C11" s="19" t="s">
        <v>253</v>
      </c>
      <c r="D11" s="20">
        <v>4.3097459999999996</v>
      </c>
      <c r="E11" s="21">
        <v>4.9592749999999999</v>
      </c>
      <c r="F11" s="21">
        <f t="shared" si="0"/>
        <v>1.7301163966371194</v>
      </c>
      <c r="G11" s="21">
        <v>0.93365863663711934</v>
      </c>
      <c r="H11" s="21">
        <v>0.24546268999999998</v>
      </c>
      <c r="I11" s="21">
        <v>0.55099507000000003</v>
      </c>
      <c r="J11" s="22">
        <f t="shared" si="1"/>
        <v>0.18826514694932614</v>
      </c>
      <c r="K11" s="22">
        <f t="shared" si="2"/>
        <v>0.23776082726550141</v>
      </c>
      <c r="L11" s="23">
        <f t="shared" si="3"/>
        <v>0.34886478298483536</v>
      </c>
      <c r="M11" s="4"/>
      <c r="N11" t="s">
        <v>271</v>
      </c>
      <c r="O11" s="5">
        <v>0.99582342533505452</v>
      </c>
      <c r="P11" s="71">
        <v>0.37497149573321031</v>
      </c>
    </row>
    <row r="12" spans="1:16" x14ac:dyDescent="0.25">
      <c r="A12" s="17"/>
      <c r="B12" s="55">
        <v>6</v>
      </c>
      <c r="C12" s="19" t="s">
        <v>254</v>
      </c>
      <c r="D12" s="20">
        <v>3.1346000000000003</v>
      </c>
      <c r="E12" s="21">
        <v>3.5471349999999999</v>
      </c>
      <c r="F12" s="21">
        <f t="shared" si="0"/>
        <v>1.1283505681599784</v>
      </c>
      <c r="G12" s="21">
        <v>0.58551429815997835</v>
      </c>
      <c r="H12" s="21">
        <v>0.30192922</v>
      </c>
      <c r="I12" s="21">
        <v>0.24090705000000001</v>
      </c>
      <c r="J12" s="22">
        <f t="shared" si="1"/>
        <v>0.16506682101470013</v>
      </c>
      <c r="K12" s="22">
        <f t="shared" si="2"/>
        <v>0.25018600029600746</v>
      </c>
      <c r="L12" s="23">
        <f t="shared" si="3"/>
        <v>0.31810195218393955</v>
      </c>
      <c r="M12" s="4"/>
      <c r="N12" t="s">
        <v>253</v>
      </c>
      <c r="O12" s="5">
        <v>1.7301163966371194</v>
      </c>
      <c r="P12" s="71">
        <v>0.34886478298483536</v>
      </c>
    </row>
    <row r="13" spans="1:16" x14ac:dyDescent="0.25">
      <c r="A13" s="17"/>
      <c r="B13" s="55">
        <v>7</v>
      </c>
      <c r="C13" s="19" t="s">
        <v>255</v>
      </c>
      <c r="D13" s="20">
        <v>7.7031279999999995</v>
      </c>
      <c r="E13" s="21">
        <v>7.5334589999999997</v>
      </c>
      <c r="F13" s="21">
        <f t="shared" si="0"/>
        <v>2.5397042696189747</v>
      </c>
      <c r="G13" s="21">
        <v>1.3578641296189744</v>
      </c>
      <c r="H13" s="21">
        <v>0.75717455</v>
      </c>
      <c r="I13" s="21">
        <v>0.42466559000000004</v>
      </c>
      <c r="J13" s="22">
        <f t="shared" si="1"/>
        <v>0.18024444410183615</v>
      </c>
      <c r="K13" s="22">
        <f t="shared" si="2"/>
        <v>0.28075266350012323</v>
      </c>
      <c r="L13" s="23">
        <f t="shared" si="3"/>
        <v>0.33712326165430445</v>
      </c>
      <c r="M13" s="4"/>
      <c r="N13" t="s">
        <v>264</v>
      </c>
      <c r="O13" s="5">
        <v>1.1972536142454688</v>
      </c>
      <c r="P13" s="71">
        <v>0.33931153175219936</v>
      </c>
    </row>
    <row r="14" spans="1:16" x14ac:dyDescent="0.25">
      <c r="A14" s="17"/>
      <c r="B14" s="55">
        <v>8</v>
      </c>
      <c r="C14" s="19" t="s">
        <v>256</v>
      </c>
      <c r="D14" s="20">
        <v>6.8911600000000011</v>
      </c>
      <c r="E14" s="21">
        <v>10.266156000000002</v>
      </c>
      <c r="F14" s="21">
        <f t="shared" si="0"/>
        <v>2.7404969772365595</v>
      </c>
      <c r="G14" s="21">
        <v>1.1781446772365598</v>
      </c>
      <c r="H14" s="21">
        <v>0.26053808000000001</v>
      </c>
      <c r="I14" s="21">
        <v>1.30181422</v>
      </c>
      <c r="J14" s="22">
        <f t="shared" si="1"/>
        <v>0.11476005987407162</v>
      </c>
      <c r="K14" s="22">
        <f t="shared" si="2"/>
        <v>0.14013840791398061</v>
      </c>
      <c r="L14" s="23">
        <f t="shared" si="3"/>
        <v>0.2669448016605786</v>
      </c>
      <c r="M14" s="4"/>
      <c r="N14" t="s">
        <v>257</v>
      </c>
      <c r="O14" s="5">
        <v>0.17582647310359251</v>
      </c>
      <c r="P14" s="71">
        <v>0.33849236312873959</v>
      </c>
    </row>
    <row r="15" spans="1:16" x14ac:dyDescent="0.25">
      <c r="A15" s="17"/>
      <c r="B15" s="55">
        <v>9</v>
      </c>
      <c r="C15" s="19" t="s">
        <v>257</v>
      </c>
      <c r="D15" s="20">
        <v>0.46909600000000001</v>
      </c>
      <c r="E15" s="21">
        <v>0.51944000000000001</v>
      </c>
      <c r="F15" s="21">
        <f t="shared" si="0"/>
        <v>0.17582647310359251</v>
      </c>
      <c r="G15" s="21">
        <v>9.3528083103592508E-2</v>
      </c>
      <c r="H15" s="21">
        <v>4.5720619999999997E-2</v>
      </c>
      <c r="I15" s="21">
        <v>3.6577769999999996E-2</v>
      </c>
      <c r="J15" s="22">
        <f t="shared" si="1"/>
        <v>0.18005560431155188</v>
      </c>
      <c r="K15" s="22">
        <f t="shared" si="2"/>
        <v>0.26807466329815283</v>
      </c>
      <c r="L15" s="23">
        <f t="shared" si="3"/>
        <v>0.33849236312873959</v>
      </c>
      <c r="M15" s="4"/>
      <c r="N15" t="s">
        <v>255</v>
      </c>
      <c r="O15" s="5">
        <v>2.5397042696189747</v>
      </c>
      <c r="P15" s="71">
        <v>0.33712326165430445</v>
      </c>
    </row>
    <row r="16" spans="1:16" x14ac:dyDescent="0.25">
      <c r="A16" s="17"/>
      <c r="B16" s="55">
        <v>10</v>
      </c>
      <c r="C16" s="19" t="s">
        <v>258</v>
      </c>
      <c r="D16" s="20">
        <v>6.2521200000000006</v>
      </c>
      <c r="E16" s="21">
        <v>8.3929379999999991</v>
      </c>
      <c r="F16" s="21">
        <f t="shared" si="0"/>
        <v>2.3739532158804755</v>
      </c>
      <c r="G16" s="21">
        <v>1.1827010958804749</v>
      </c>
      <c r="H16" s="21">
        <v>0.56164683000000015</v>
      </c>
      <c r="I16" s="21">
        <v>0.62960529000000032</v>
      </c>
      <c r="J16" s="22">
        <f t="shared" si="1"/>
        <v>0.14091621978864552</v>
      </c>
      <c r="K16" s="22">
        <f t="shared" si="2"/>
        <v>0.20783519738624009</v>
      </c>
      <c r="L16" s="23">
        <f t="shared" si="3"/>
        <v>0.28285127518879272</v>
      </c>
      <c r="M16" s="4"/>
      <c r="N16" t="s">
        <v>261</v>
      </c>
      <c r="O16" s="5">
        <v>3.5147729677273771</v>
      </c>
      <c r="P16" s="71">
        <v>0.32854870408631415</v>
      </c>
    </row>
    <row r="17" spans="1:16" x14ac:dyDescent="0.25">
      <c r="A17" s="17"/>
      <c r="B17" s="55">
        <v>11</v>
      </c>
      <c r="C17" s="19" t="s">
        <v>259</v>
      </c>
      <c r="D17" s="20">
        <v>140.91332599999998</v>
      </c>
      <c r="E17" s="21">
        <v>132.31285400000002</v>
      </c>
      <c r="F17" s="21">
        <f t="shared" si="0"/>
        <v>4.5038820355647768</v>
      </c>
      <c r="G17" s="21">
        <v>2.1234174555647769</v>
      </c>
      <c r="H17" s="21">
        <v>1.6624724300000002</v>
      </c>
      <c r="I17" s="21">
        <v>0.71799215000000016</v>
      </c>
      <c r="J17" s="22">
        <f t="shared" si="1"/>
        <v>1.6048459324781678E-2</v>
      </c>
      <c r="K17" s="22">
        <f t="shared" si="2"/>
        <v>2.8613167739279334E-2</v>
      </c>
      <c r="L17" s="23">
        <f t="shared" si="3"/>
        <v>3.4039640892069158E-2</v>
      </c>
      <c r="M17" s="4"/>
      <c r="N17" t="s">
        <v>263</v>
      </c>
      <c r="O17" s="5">
        <v>131.52878331906746</v>
      </c>
      <c r="P17" s="71">
        <v>0.32699051548453867</v>
      </c>
    </row>
    <row r="18" spans="1:16" x14ac:dyDescent="0.25">
      <c r="A18" s="17"/>
      <c r="B18" s="55">
        <v>12</v>
      </c>
      <c r="C18" s="19" t="s">
        <v>260</v>
      </c>
      <c r="D18" s="20">
        <v>8.3294650000000008</v>
      </c>
      <c r="E18" s="21">
        <v>11.085567000000003</v>
      </c>
      <c r="F18" s="21">
        <f t="shared" si="0"/>
        <v>3.3778142686772377</v>
      </c>
      <c r="G18" s="21">
        <v>1.6141942686772381</v>
      </c>
      <c r="H18" s="21">
        <v>0.64045060999999992</v>
      </c>
      <c r="I18" s="21">
        <v>1.1231693899999999</v>
      </c>
      <c r="J18" s="22">
        <f t="shared" si="1"/>
        <v>0.14561224235776463</v>
      </c>
      <c r="K18" s="22">
        <f t="shared" si="2"/>
        <v>0.20338561651174336</v>
      </c>
      <c r="L18" s="23">
        <f t="shared" si="3"/>
        <v>0.30470378905086559</v>
      </c>
      <c r="M18" s="4"/>
      <c r="N18" t="s">
        <v>254</v>
      </c>
      <c r="O18" s="5">
        <v>1.1283505681599784</v>
      </c>
      <c r="P18" s="71">
        <v>0.31810195218393955</v>
      </c>
    </row>
    <row r="19" spans="1:16" x14ac:dyDescent="0.25">
      <c r="A19" s="17"/>
      <c r="B19" s="55">
        <v>13</v>
      </c>
      <c r="C19" s="19" t="s">
        <v>261</v>
      </c>
      <c r="D19" s="20">
        <v>7.2594450000000004</v>
      </c>
      <c r="E19" s="21">
        <v>10.697874999999998</v>
      </c>
      <c r="F19" s="21">
        <f t="shared" si="0"/>
        <v>3.5147729677273771</v>
      </c>
      <c r="G19" s="21">
        <v>1.536338397727377</v>
      </c>
      <c r="H19" s="21">
        <v>1.2532986200000003</v>
      </c>
      <c r="I19" s="21">
        <v>0.72513594999999997</v>
      </c>
      <c r="J19" s="22">
        <f t="shared" si="1"/>
        <v>0.14361154881014943</v>
      </c>
      <c r="K19" s="22">
        <f t="shared" si="2"/>
        <v>0.26076552752087473</v>
      </c>
      <c r="L19" s="23">
        <f t="shared" si="3"/>
        <v>0.32854870408631415</v>
      </c>
      <c r="M19" s="4"/>
      <c r="N19" t="s">
        <v>268</v>
      </c>
      <c r="O19" s="5">
        <v>2.4011631249658532</v>
      </c>
      <c r="P19" s="71">
        <v>0.31183527657180765</v>
      </c>
    </row>
    <row r="20" spans="1:16" x14ac:dyDescent="0.25">
      <c r="A20" s="17"/>
      <c r="B20" s="55">
        <v>14</v>
      </c>
      <c r="C20" s="19" t="s">
        <v>262</v>
      </c>
      <c r="D20" s="20">
        <v>8.1468340000000001</v>
      </c>
      <c r="E20" s="21">
        <v>12.524268000000001</v>
      </c>
      <c r="F20" s="21">
        <f t="shared" si="0"/>
        <v>3.3619401712301284</v>
      </c>
      <c r="G20" s="21">
        <v>1.3002916012301284</v>
      </c>
      <c r="H20" s="21">
        <v>1.12549068</v>
      </c>
      <c r="I20" s="21">
        <v>0.93615789000000005</v>
      </c>
      <c r="J20" s="22">
        <f t="shared" si="1"/>
        <v>0.10382176437218753</v>
      </c>
      <c r="K20" s="22">
        <f t="shared" si="2"/>
        <v>0.19368655167951757</v>
      </c>
      <c r="L20" s="23">
        <f t="shared" si="3"/>
        <v>0.2684340650671263</v>
      </c>
      <c r="M20" s="4"/>
      <c r="N20" t="s">
        <v>260</v>
      </c>
      <c r="O20" s="5">
        <v>3.3778142686772377</v>
      </c>
      <c r="P20" s="71">
        <v>0.30470378905086559</v>
      </c>
    </row>
    <row r="21" spans="1:16" x14ac:dyDescent="0.25">
      <c r="A21" s="17"/>
      <c r="B21" s="55">
        <v>15</v>
      </c>
      <c r="C21" s="19" t="s">
        <v>263</v>
      </c>
      <c r="D21" s="20">
        <v>346.17454300000014</v>
      </c>
      <c r="E21" s="21">
        <v>402.24036200000006</v>
      </c>
      <c r="F21" s="21">
        <f t="shared" si="0"/>
        <v>131.52878331906746</v>
      </c>
      <c r="G21" s="21">
        <v>79.365602959067473</v>
      </c>
      <c r="H21" s="21">
        <v>26.542554159999984</v>
      </c>
      <c r="I21" s="21">
        <v>25.620626200000007</v>
      </c>
      <c r="J21" s="22">
        <f t="shared" si="1"/>
        <v>0.19730889899872223</v>
      </c>
      <c r="K21" s="22">
        <f t="shared" si="2"/>
        <v>0.26329569860288521</v>
      </c>
      <c r="L21" s="23">
        <f t="shared" si="3"/>
        <v>0.32699051548453867</v>
      </c>
      <c r="M21" s="4"/>
      <c r="N21" t="s">
        <v>269</v>
      </c>
      <c r="O21" s="5">
        <v>7.4032870919419285</v>
      </c>
      <c r="P21" s="71">
        <v>0.30361076484767108</v>
      </c>
    </row>
    <row r="22" spans="1:16" x14ac:dyDescent="0.25">
      <c r="A22" s="17"/>
      <c r="B22" s="55">
        <v>16</v>
      </c>
      <c r="C22" s="19" t="s">
        <v>264</v>
      </c>
      <c r="D22" s="20">
        <v>2.5478889999999996</v>
      </c>
      <c r="E22" s="21">
        <v>3.5284790000000004</v>
      </c>
      <c r="F22" s="21">
        <f t="shared" si="0"/>
        <v>1.1972536142454688</v>
      </c>
      <c r="G22" s="21">
        <v>0.66220196424546884</v>
      </c>
      <c r="H22" s="21">
        <v>0.23220799</v>
      </c>
      <c r="I22" s="21">
        <v>0.30284366000000001</v>
      </c>
      <c r="J22" s="22">
        <f t="shared" si="1"/>
        <v>0.18767348884475968</v>
      </c>
      <c r="K22" s="22">
        <f t="shared" si="2"/>
        <v>0.25348314507340663</v>
      </c>
      <c r="L22" s="23">
        <f t="shared" si="3"/>
        <v>0.33931153175219936</v>
      </c>
      <c r="M22" s="4"/>
      <c r="N22" t="s">
        <v>251</v>
      </c>
      <c r="O22" s="5">
        <v>0.38670312145439423</v>
      </c>
      <c r="P22" s="71">
        <v>0.29881273429170613</v>
      </c>
    </row>
    <row r="23" spans="1:16" x14ac:dyDescent="0.25">
      <c r="A23" s="17"/>
      <c r="B23" s="55">
        <v>17</v>
      </c>
      <c r="C23" s="19" t="s">
        <v>265</v>
      </c>
      <c r="D23" s="20">
        <v>1.5514830000000002</v>
      </c>
      <c r="E23" s="21">
        <v>2.2132959999999997</v>
      </c>
      <c r="F23" s="21">
        <f t="shared" si="0"/>
        <v>0.5801787193186948</v>
      </c>
      <c r="G23" s="21">
        <v>0.27815534931869479</v>
      </c>
      <c r="H23" s="21">
        <v>0.12858164</v>
      </c>
      <c r="I23" s="21">
        <v>0.17344172999999999</v>
      </c>
      <c r="J23" s="22">
        <f t="shared" si="1"/>
        <v>0.125674717398258</v>
      </c>
      <c r="K23" s="22">
        <f t="shared" si="2"/>
        <v>0.18376981177334384</v>
      </c>
      <c r="L23" s="23">
        <f t="shared" si="3"/>
        <v>0.26213336097778828</v>
      </c>
      <c r="M23" s="4"/>
      <c r="N23" t="s">
        <v>258</v>
      </c>
      <c r="O23" s="5">
        <v>2.3739532158804755</v>
      </c>
      <c r="P23" s="71">
        <v>0.28285127518879272</v>
      </c>
    </row>
    <row r="24" spans="1:16" x14ac:dyDescent="0.25">
      <c r="A24" s="17"/>
      <c r="B24" s="55">
        <v>18</v>
      </c>
      <c r="C24" s="19" t="s">
        <v>266</v>
      </c>
      <c r="D24" s="20">
        <v>8.192615</v>
      </c>
      <c r="E24" s="21">
        <v>19.066711999999995</v>
      </c>
      <c r="F24" s="21">
        <f t="shared" si="0"/>
        <v>0.2740146487614899</v>
      </c>
      <c r="G24" s="21">
        <v>0.17196054876148992</v>
      </c>
      <c r="H24" s="21">
        <v>3.4528450000000002E-2</v>
      </c>
      <c r="I24" s="21">
        <v>6.7525649999999993E-2</v>
      </c>
      <c r="J24" s="22">
        <f t="shared" si="1"/>
        <v>9.0188884565671288E-3</v>
      </c>
      <c r="K24" s="22">
        <f t="shared" si="2"/>
        <v>1.0829816843170964E-2</v>
      </c>
      <c r="L24" s="23">
        <f t="shared" si="3"/>
        <v>1.437136349264047E-2</v>
      </c>
      <c r="M24" s="4"/>
      <c r="N24" t="s">
        <v>262</v>
      </c>
      <c r="O24" s="5">
        <v>3.3619401712301284</v>
      </c>
      <c r="P24" s="71">
        <v>0.2684340650671263</v>
      </c>
    </row>
    <row r="25" spans="1:16" x14ac:dyDescent="0.25">
      <c r="A25" s="17"/>
      <c r="B25" s="55">
        <v>19</v>
      </c>
      <c r="C25" s="19" t="s">
        <v>267</v>
      </c>
      <c r="D25" s="20">
        <v>4.7991000000000001</v>
      </c>
      <c r="E25" s="21">
        <v>23.397404999999999</v>
      </c>
      <c r="F25" s="21">
        <f t="shared" si="0"/>
        <v>15.242863435799181</v>
      </c>
      <c r="G25" s="21">
        <v>6.3909006157991826</v>
      </c>
      <c r="H25" s="21">
        <v>3.2822288800000003</v>
      </c>
      <c r="I25" s="21">
        <v>5.569733939999999</v>
      </c>
      <c r="J25" s="22">
        <f t="shared" si="1"/>
        <v>0.27314570208957717</v>
      </c>
      <c r="K25" s="22">
        <f t="shared" si="2"/>
        <v>0.41342745042876261</v>
      </c>
      <c r="L25" s="23">
        <f t="shared" si="3"/>
        <v>0.65147666742526289</v>
      </c>
      <c r="M25" s="4"/>
      <c r="N25" t="s">
        <v>256</v>
      </c>
      <c r="O25" s="5">
        <v>2.7404969772365595</v>
      </c>
      <c r="P25" s="71">
        <v>0.2669448016605786</v>
      </c>
    </row>
    <row r="26" spans="1:16" x14ac:dyDescent="0.25">
      <c r="A26" s="17"/>
      <c r="B26" s="55">
        <v>20</v>
      </c>
      <c r="C26" s="19" t="s">
        <v>268</v>
      </c>
      <c r="D26" s="20">
        <v>11.953326000000001</v>
      </c>
      <c r="E26" s="21">
        <v>7.700101000000001</v>
      </c>
      <c r="F26" s="21">
        <f t="shared" si="0"/>
        <v>2.4011631249658532</v>
      </c>
      <c r="G26" s="21">
        <v>0.76608003496585297</v>
      </c>
      <c r="H26" s="21">
        <v>1.15563959</v>
      </c>
      <c r="I26" s="21">
        <v>0.47944350000000002</v>
      </c>
      <c r="J26" s="22">
        <f t="shared" si="1"/>
        <v>9.9489608638361093E-2</v>
      </c>
      <c r="K26" s="22">
        <f t="shared" si="2"/>
        <v>0.24957070367854303</v>
      </c>
      <c r="L26" s="23">
        <f t="shared" si="3"/>
        <v>0.31183527657180765</v>
      </c>
      <c r="M26" s="4"/>
      <c r="N26" t="s">
        <v>265</v>
      </c>
      <c r="O26" s="5">
        <v>0.5801787193186948</v>
      </c>
      <c r="P26" s="71">
        <v>0.26213336097778828</v>
      </c>
    </row>
    <row r="27" spans="1:16" x14ac:dyDescent="0.25">
      <c r="A27" s="17"/>
      <c r="B27" s="55">
        <v>21</v>
      </c>
      <c r="C27" s="19" t="s">
        <v>269</v>
      </c>
      <c r="D27" s="20">
        <v>19.209253000000004</v>
      </c>
      <c r="E27" s="21">
        <v>24.384139000000008</v>
      </c>
      <c r="F27" s="21">
        <f t="shared" si="0"/>
        <v>7.4032870919419285</v>
      </c>
      <c r="G27" s="21">
        <v>3.0053595719419297</v>
      </c>
      <c r="H27" s="21">
        <v>2.2331759299999998</v>
      </c>
      <c r="I27" s="21">
        <v>2.1647515899999994</v>
      </c>
      <c r="J27" s="22">
        <f t="shared" si="1"/>
        <v>0.12325059219609635</v>
      </c>
      <c r="K27" s="22">
        <f t="shared" si="2"/>
        <v>0.21483372867674055</v>
      </c>
      <c r="L27" s="23">
        <f t="shared" si="3"/>
        <v>0.30361076484767108</v>
      </c>
      <c r="M27" s="4"/>
      <c r="N27" t="s">
        <v>270</v>
      </c>
      <c r="O27" s="5">
        <v>2.7332307323423883</v>
      </c>
      <c r="P27" s="71">
        <v>0.25876642666843286</v>
      </c>
    </row>
    <row r="28" spans="1:16" x14ac:dyDescent="0.25">
      <c r="A28" s="17"/>
      <c r="B28" s="55">
        <v>22</v>
      </c>
      <c r="C28" s="19" t="s">
        <v>270</v>
      </c>
      <c r="D28" s="20">
        <v>6.5587290000000023</v>
      </c>
      <c r="E28" s="21">
        <v>10.562539999999998</v>
      </c>
      <c r="F28" s="21">
        <f t="shared" si="0"/>
        <v>2.7332307323423883</v>
      </c>
      <c r="G28" s="21">
        <v>1.4651621723423887</v>
      </c>
      <c r="H28" s="21">
        <v>0.56405036000000008</v>
      </c>
      <c r="I28" s="21">
        <v>0.70401819999999993</v>
      </c>
      <c r="J28" s="22">
        <f t="shared" si="1"/>
        <v>0.13871305314274682</v>
      </c>
      <c r="K28" s="22">
        <f t="shared" si="2"/>
        <v>0.19211406842884277</v>
      </c>
      <c r="L28" s="23">
        <f t="shared" si="3"/>
        <v>0.25876642666843286</v>
      </c>
      <c r="M28" s="4"/>
      <c r="N28" t="s">
        <v>249</v>
      </c>
      <c r="O28" s="5">
        <v>0.71537188775269245</v>
      </c>
      <c r="P28" s="71">
        <v>0.22315865436740659</v>
      </c>
    </row>
    <row r="29" spans="1:16" x14ac:dyDescent="0.25">
      <c r="A29" s="17"/>
      <c r="B29" s="55">
        <v>23</v>
      </c>
      <c r="C29" s="19" t="s">
        <v>271</v>
      </c>
      <c r="D29" s="20">
        <v>2.1678809999999999</v>
      </c>
      <c r="E29" s="21">
        <v>2.6557310000000003</v>
      </c>
      <c r="F29" s="21">
        <f t="shared" si="0"/>
        <v>0.99582342533505452</v>
      </c>
      <c r="G29" s="21">
        <v>0.6640699053350545</v>
      </c>
      <c r="H29" s="21">
        <v>0.13762693999999998</v>
      </c>
      <c r="I29" s="21">
        <v>0.19412658000000002</v>
      </c>
      <c r="J29" s="22">
        <f t="shared" si="1"/>
        <v>0.25005164504050087</v>
      </c>
      <c r="K29" s="22">
        <f t="shared" si="2"/>
        <v>0.30187426562970965</v>
      </c>
      <c r="L29" s="23">
        <f t="shared" si="3"/>
        <v>0.37497149573321031</v>
      </c>
      <c r="M29" s="4"/>
      <c r="N29" t="s">
        <v>259</v>
      </c>
      <c r="O29" s="5">
        <v>4.5038820355647768</v>
      </c>
      <c r="P29" s="71">
        <v>3.4039640892069158E-2</v>
      </c>
    </row>
    <row r="30" spans="1:16" x14ac:dyDescent="0.25">
      <c r="A30" s="17"/>
      <c r="B30" s="55">
        <v>24</v>
      </c>
      <c r="C30" s="19" t="s">
        <v>272</v>
      </c>
      <c r="D30" s="20">
        <v>19.529007</v>
      </c>
      <c r="E30" s="21">
        <v>1.584201</v>
      </c>
      <c r="F30" s="21">
        <f t="shared" si="0"/>
        <v>0.59842993790788734</v>
      </c>
      <c r="G30" s="21">
        <v>0.33007913790788734</v>
      </c>
      <c r="H30" s="21">
        <v>0.13682365000000002</v>
      </c>
      <c r="I30" s="21">
        <v>0.13152714999999998</v>
      </c>
      <c r="J30" s="22">
        <f t="shared" si="1"/>
        <v>0.20835685491164779</v>
      </c>
      <c r="K30" s="22">
        <f t="shared" si="2"/>
        <v>0.29472446230490157</v>
      </c>
      <c r="L30" s="23">
        <f t="shared" si="3"/>
        <v>0.37774874394593072</v>
      </c>
      <c r="M30" s="4"/>
      <c r="N30" t="s">
        <v>252</v>
      </c>
      <c r="O30" s="5">
        <v>2.2413063145693082</v>
      </c>
      <c r="P30" s="71">
        <v>1.923192157545409E-2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3.4113760000000002</v>
      </c>
      <c r="E31" s="28">
        <v>25.609335999999995</v>
      </c>
      <c r="F31" s="28">
        <f t="shared" si="0"/>
        <v>10.562903324535259</v>
      </c>
      <c r="G31" s="28">
        <v>4.52673232453526</v>
      </c>
      <c r="H31" s="28">
        <v>3.4555864200000004</v>
      </c>
      <c r="I31" s="28">
        <v>2.5805845799999996</v>
      </c>
      <c r="J31" s="29">
        <f t="shared" si="1"/>
        <v>0.17676101889308105</v>
      </c>
      <c r="K31" s="29">
        <f t="shared" si="2"/>
        <v>0.31169565444942665</v>
      </c>
      <c r="L31" s="30">
        <f t="shared" si="3"/>
        <v>0.4124629910176219</v>
      </c>
      <c r="M31" s="4"/>
      <c r="N31" t="s">
        <v>266</v>
      </c>
      <c r="O31" s="5">
        <v>0.2740146487614899</v>
      </c>
      <c r="P31" s="71">
        <v>1.437136349264047E-2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5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85546875" customWidth="1"/>
    <col min="6" max="6" width="13.5703125" customWidth="1"/>
    <col min="7" max="9" width="0" hidden="1" customWidth="1"/>
  </cols>
  <sheetData>
    <row r="1" spans="1:13" ht="15.75" x14ac:dyDescent="0.25">
      <c r="A1" s="50">
        <v>123</v>
      </c>
      <c r="B1" s="49" t="s">
        <v>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1945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804.68669</v>
      </c>
      <c r="E6" s="14">
        <v>855.80274500000007</v>
      </c>
      <c r="F6" s="14">
        <v>206.55691020160668</v>
      </c>
      <c r="G6" s="14">
        <v>112.61811730160666</v>
      </c>
      <c r="H6" s="14">
        <v>45.860970309999985</v>
      </c>
      <c r="I6" s="14">
        <v>48.077822590000011</v>
      </c>
      <c r="J6" s="15">
        <v>0.13159354531119977</v>
      </c>
      <c r="K6" s="15">
        <v>0.18518179397941359</v>
      </c>
      <c r="L6" s="16">
        <v>0.24136042027021851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465.51248999999979</v>
      </c>
      <c r="E7" s="38">
        <f ca="1">SUM(E8:OFFSET(E6,MATCH("PROYECTOS",$A$8:$A$50,0),0))</f>
        <v>516.62774899999999</v>
      </c>
      <c r="F7" s="38">
        <f ca="1">SUM(F8:OFFSET(F6,MATCH("PROYECTOS",$A$8:$A$50,0),0))</f>
        <v>174.03416467971829</v>
      </c>
      <c r="G7" s="38">
        <f ca="1">SUM(G8:OFFSET(G6,MATCH("PROYECTOS",$A$8:$A$50,0),0))</f>
        <v>99.108416329718295</v>
      </c>
      <c r="H7" s="38">
        <f ca="1">SUM(H8:OFFSET(H6,MATCH("PROYECTOS",$A$8:$A$50,0),0))</f>
        <v>36.534946869999999</v>
      </c>
      <c r="I7" s="38">
        <f ca="1">SUM(I8:OFFSET(I6,MATCH("PROYECTOS",$A$8:$A$50,0),0))</f>
        <v>38.390801479999993</v>
      </c>
      <c r="J7" s="39">
        <f ca="1">IFERROR(G7/E7,0)</f>
        <v>0.19183719132693799</v>
      </c>
      <c r="K7" s="39">
        <f ca="1">IFERROR(SUM(G7,H7)/E7,0)</f>
        <v>0.26255531852919944</v>
      </c>
      <c r="L7" s="40">
        <f ca="1">IFERROR(SUM(G7,H7,I7)/E7,0)</f>
        <v>0.33686569298026281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34.807723999999993</v>
      </c>
      <c r="E8" s="21">
        <v>35.413612999999991</v>
      </c>
      <c r="F8" s="21">
        <f t="shared" ref="F8:F13" si="0">SUM(G8,H8,I8)</f>
        <v>12.880581549649072</v>
      </c>
      <c r="G8" s="21">
        <v>7.4591487996490722</v>
      </c>
      <c r="H8" s="21">
        <v>2.7101263700000002</v>
      </c>
      <c r="I8" s="21">
        <v>2.7113063800000003</v>
      </c>
      <c r="J8" s="22">
        <f t="shared" ref="J8:J14" si="1">IFERROR(G8/E8,0)</f>
        <v>0.21062942094185855</v>
      </c>
      <c r="K8" s="22">
        <f t="shared" ref="K8:K14" si="2">IFERROR(SUM(G8,H8)/E8,0)</f>
        <v>0.28715723441290997</v>
      </c>
      <c r="L8" s="23">
        <f t="shared" ref="L8:L14" si="3">IFERROR(SUM(G8,H8,I8)/E8,0)</f>
        <v>0.36371836868633189</v>
      </c>
      <c r="M8" s="4"/>
    </row>
    <row r="9" spans="1:13" ht="25.5" x14ac:dyDescent="0.25">
      <c r="A9" s="17"/>
      <c r="B9" s="19">
        <v>3000646</v>
      </c>
      <c r="C9" s="19" t="s">
        <v>1947</v>
      </c>
      <c r="D9" s="20">
        <v>1.4865499999999998</v>
      </c>
      <c r="E9" s="21">
        <v>1.4975500000000004</v>
      </c>
      <c r="F9" s="21">
        <f t="shared" si="0"/>
        <v>0.42074917788045646</v>
      </c>
      <c r="G9" s="21">
        <v>6.2872937880456448E-2</v>
      </c>
      <c r="H9" s="21">
        <v>0.19835841000000001</v>
      </c>
      <c r="I9" s="21">
        <v>0.15951783000000003</v>
      </c>
      <c r="J9" s="22">
        <f t="shared" si="1"/>
        <v>4.1983865567397707E-2</v>
      </c>
      <c r="K9" s="22">
        <f t="shared" si="2"/>
        <v>0.17443914919732653</v>
      </c>
      <c r="L9" s="23">
        <f t="shared" si="3"/>
        <v>0.28095835055955148</v>
      </c>
      <c r="M9" s="4"/>
    </row>
    <row r="10" spans="1:13" ht="25.5" x14ac:dyDescent="0.25">
      <c r="A10" s="17"/>
      <c r="B10" s="19">
        <v>3000647</v>
      </c>
      <c r="C10" s="19" t="s">
        <v>1948</v>
      </c>
      <c r="D10" s="20">
        <v>147.78678499999992</v>
      </c>
      <c r="E10" s="21">
        <v>167.33381400000002</v>
      </c>
      <c r="F10" s="21">
        <f t="shared" si="0"/>
        <v>72.166065484159063</v>
      </c>
      <c r="G10" s="21">
        <v>43.613768584159068</v>
      </c>
      <c r="H10" s="21">
        <v>14.277806529999999</v>
      </c>
      <c r="I10" s="21">
        <v>14.274490369999999</v>
      </c>
      <c r="J10" s="22">
        <f t="shared" si="1"/>
        <v>0.26063930261076262</v>
      </c>
      <c r="K10" s="22">
        <f t="shared" si="2"/>
        <v>0.34596459454488415</v>
      </c>
      <c r="L10" s="23">
        <f t="shared" si="3"/>
        <v>0.431270068846689</v>
      </c>
      <c r="M10" s="4"/>
    </row>
    <row r="11" spans="1:13" ht="25.5" x14ac:dyDescent="0.25">
      <c r="A11" s="17"/>
      <c r="B11" s="19">
        <v>3000648</v>
      </c>
      <c r="C11" s="19" t="s">
        <v>1949</v>
      </c>
      <c r="D11" s="20">
        <v>204.87217499999997</v>
      </c>
      <c r="E11" s="21">
        <v>234.70583900000003</v>
      </c>
      <c r="F11" s="21">
        <f t="shared" si="0"/>
        <v>68.639583737024935</v>
      </c>
      <c r="G11" s="21">
        <v>36.420404907024931</v>
      </c>
      <c r="H11" s="21">
        <v>15.225655330000004</v>
      </c>
      <c r="I11" s="21">
        <v>16.993523500000006</v>
      </c>
      <c r="J11" s="22">
        <f t="shared" si="1"/>
        <v>0.15517468616119484</v>
      </c>
      <c r="K11" s="22">
        <f t="shared" si="2"/>
        <v>0.22004591132913795</v>
      </c>
      <c r="L11" s="23">
        <f t="shared" si="3"/>
        <v>0.2924494082868766</v>
      </c>
      <c r="M11" s="4"/>
    </row>
    <row r="12" spans="1:13" ht="51" x14ac:dyDescent="0.25">
      <c r="A12" s="17"/>
      <c r="B12" s="19">
        <v>3000649</v>
      </c>
      <c r="C12" s="19" t="s">
        <v>1950</v>
      </c>
      <c r="D12" s="20">
        <v>65.868952999999919</v>
      </c>
      <c r="E12" s="21">
        <v>67.052851999999973</v>
      </c>
      <c r="F12" s="21">
        <f t="shared" si="0"/>
        <v>18.727510735651485</v>
      </c>
      <c r="G12" s="21">
        <v>10.910252415651485</v>
      </c>
      <c r="H12" s="21">
        <v>3.8465225499999995</v>
      </c>
      <c r="I12" s="21">
        <v>3.9707357700000006</v>
      </c>
      <c r="J12" s="22">
        <f t="shared" si="1"/>
        <v>0.16271123584201144</v>
      </c>
      <c r="K12" s="22">
        <f t="shared" si="2"/>
        <v>0.22007676818357391</v>
      </c>
      <c r="L12" s="23">
        <f t="shared" si="3"/>
        <v>0.27929476788923896</v>
      </c>
      <c r="M12" s="4"/>
    </row>
    <row r="13" spans="1:13" ht="38.25" x14ac:dyDescent="0.25">
      <c r="A13" s="17"/>
      <c r="B13" s="19">
        <v>3000650</v>
      </c>
      <c r="C13" s="19" t="s">
        <v>1951</v>
      </c>
      <c r="D13" s="20">
        <v>10.690302999999993</v>
      </c>
      <c r="E13" s="21">
        <v>10.624080999999993</v>
      </c>
      <c r="F13" s="21">
        <f t="shared" si="0"/>
        <v>1.1996739953532769</v>
      </c>
      <c r="G13" s="21">
        <v>0.64196868535327667</v>
      </c>
      <c r="H13" s="21">
        <v>0.27647768000000011</v>
      </c>
      <c r="I13" s="21">
        <v>0.28122762999999995</v>
      </c>
      <c r="J13" s="22">
        <f t="shared" si="1"/>
        <v>6.0425808627897044E-2</v>
      </c>
      <c r="K13" s="22">
        <f t="shared" si="2"/>
        <v>8.6449488228984461E-2</v>
      </c>
      <c r="L13" s="23">
        <f t="shared" si="3"/>
        <v>0.11292026061861517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339.17420000000021</v>
      </c>
      <c r="E14" s="45">
        <f t="shared" ref="E14:I14" ca="1" si="4">OFFSET(E14,-MATCH("PROYECTOS",$A$8:$A$50,0)-1,0)-(OFFSET(E14,-MATCH("PROYECTOS",$A$8:$A$50,0),0))</f>
        <v>339.17499600000008</v>
      </c>
      <c r="F14" s="45">
        <f t="shared" ca="1" si="4"/>
        <v>32.522745521888396</v>
      </c>
      <c r="G14" s="45">
        <f t="shared" ca="1" si="4"/>
        <v>13.509700971888364</v>
      </c>
      <c r="H14" s="45">
        <f t="shared" ca="1" si="4"/>
        <v>9.326023439999986</v>
      </c>
      <c r="I14" s="45">
        <f t="shared" ca="1" si="4"/>
        <v>9.6870211100000176</v>
      </c>
      <c r="J14" s="46">
        <f t="shared" ca="1" si="1"/>
        <v>3.983106399708887E-2</v>
      </c>
      <c r="K14" s="46">
        <f t="shared" ca="1" si="2"/>
        <v>6.7327263746435911E-2</v>
      </c>
      <c r="L14" s="47">
        <f t="shared" ca="1" si="3"/>
        <v>9.5887803952058898E-2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1983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ht="25.5" x14ac:dyDescent="0.25">
      <c r="A20" s="17"/>
      <c r="B20" s="19">
        <v>3000646</v>
      </c>
      <c r="C20" s="19" t="s">
        <v>1947</v>
      </c>
      <c r="D20" s="23">
        <v>0.28095835055955148</v>
      </c>
    </row>
    <row r="21" spans="1:4" ht="25.5" x14ac:dyDescent="0.25">
      <c r="A21" s="17"/>
      <c r="B21" s="19">
        <v>3000648</v>
      </c>
      <c r="C21" s="19" t="s">
        <v>1949</v>
      </c>
      <c r="D21" s="23">
        <v>0.2924494082868766</v>
      </c>
    </row>
    <row r="22" spans="1:4" ht="51" x14ac:dyDescent="0.25">
      <c r="A22" s="17"/>
      <c r="B22" s="19">
        <v>3000649</v>
      </c>
      <c r="C22" s="19" t="s">
        <v>1950</v>
      </c>
      <c r="D22" s="23">
        <v>0.27929476788923896</v>
      </c>
    </row>
    <row r="23" spans="1:4" ht="39" thickBot="1" x14ac:dyDescent="0.3">
      <c r="A23" s="24"/>
      <c r="B23" s="26">
        <v>3000650</v>
      </c>
      <c r="C23" s="26" t="s">
        <v>1951</v>
      </c>
      <c r="D23" s="30">
        <v>0.11292026061861517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"/>
  <sheetViews>
    <sheetView workbookViewId="0">
      <selection activeCell="E17" sqref="E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123</v>
      </c>
      <c r="B1" s="49" t="s">
        <v>83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1946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804.68669</v>
      </c>
      <c r="I6" s="14">
        <v>855.80274500000007</v>
      </c>
      <c r="J6" s="14">
        <v>206.55691020160668</v>
      </c>
      <c r="K6" s="14">
        <v>112.61811730160666</v>
      </c>
      <c r="L6" s="14">
        <v>45.860970309999985</v>
      </c>
      <c r="M6" s="14">
        <v>48.077822590000011</v>
      </c>
      <c r="N6" s="15">
        <v>0.13159354531119977</v>
      </c>
      <c r="O6" s="15">
        <v>0.18518179397941359</v>
      </c>
      <c r="P6" s="16">
        <v>0.24136042027021851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SUM(H8:OFFSET(H6,MATCH("PROYECTOS",$A$8:$A$47,0),0))</f>
        <v>465.51249000000013</v>
      </c>
      <c r="I7" s="37">
        <f ca="1">SUM(I8:OFFSET(I6,MATCH("PROYECTOS",$A$8:$A$47,0),0))</f>
        <v>516.62774899999999</v>
      </c>
      <c r="J7" s="37">
        <f ca="1">SUM(J8:OFFSET(J6,MATCH("PROYECTOS",$A$8:$A$47,0),0))</f>
        <v>174.03416467971829</v>
      </c>
      <c r="K7" s="38">
        <f ca="1">SUM(K8:OFFSET(K6,MATCH("PROYECTOS",$A$8:$A$47,0),0))</f>
        <v>99.108416329718295</v>
      </c>
      <c r="L7" s="38">
        <f ca="1">SUM(L8:OFFSET(L6,MATCH("PROYECTOS",$A$8:$A$47,0),0))</f>
        <v>36.534946869999992</v>
      </c>
      <c r="M7" s="38">
        <f ca="1">SUM(M8:OFFSET(M6,MATCH("PROYECTOS",$A$8:$A$47,0),0))</f>
        <v>38.39080148</v>
      </c>
      <c r="N7" s="39">
        <f ca="1">IFERROR(K7/I7,0)</f>
        <v>0.19183719132693799</v>
      </c>
      <c r="O7" s="39">
        <f ca="1">IFERROR(SUM(K7,L7)/I7,0)</f>
        <v>0.26255531852919944</v>
      </c>
      <c r="P7" s="40">
        <f ca="1">IFERROR(SUM(K7,L7,M7)/I7,0)</f>
        <v>0.33686569298026281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25.146566999999994</v>
      </c>
      <c r="I8" s="21">
        <v>24.732084</v>
      </c>
      <c r="J8" s="21">
        <f t="shared" ref="J8:J37" si="0">SUM(K8,L8,M8)</f>
        <v>10.212078987032008</v>
      </c>
      <c r="K8" s="21">
        <v>5.9736807670320085</v>
      </c>
      <c r="L8" s="21">
        <v>2.0982610200000003</v>
      </c>
      <c r="M8" s="21">
        <v>2.1401372000000003</v>
      </c>
      <c r="N8" s="22">
        <f t="shared" ref="N8:N38" si="1">IFERROR(K8/I8,0)</f>
        <v>0.24153568162844702</v>
      </c>
      <c r="O8" s="22">
        <f t="shared" ref="O8:O38" si="2">IFERROR(SUM(K8,L8)/I8,0)</f>
        <v>0.32637531827208771</v>
      </c>
      <c r="P8" s="23">
        <f t="shared" ref="P8:P38" si="3">IFERROR(SUM(K8,L8,M8)/I8,0)</f>
        <v>0.41290814745057502</v>
      </c>
      <c r="Q8" s="70">
        <v>3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0.08</v>
      </c>
      <c r="I9" s="21">
        <v>0.08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4</v>
      </c>
      <c r="R9" s="21">
        <v>0</v>
      </c>
      <c r="S9" s="23">
        <f t="shared" ref="S9:S37" si="4">IFERROR(R9/Q9,0)</f>
        <v>0</v>
      </c>
    </row>
    <row r="10" spans="1:19" ht="25.5" x14ac:dyDescent="0.25">
      <c r="A10" s="17"/>
      <c r="B10" s="19">
        <v>5003949</v>
      </c>
      <c r="C10" s="19" t="s">
        <v>1952</v>
      </c>
      <c r="D10" s="68">
        <v>3000647</v>
      </c>
      <c r="E10" s="19" t="s">
        <v>1948</v>
      </c>
      <c r="F10" s="69">
        <v>60</v>
      </c>
      <c r="G10" s="19" t="s">
        <v>309</v>
      </c>
      <c r="H10" s="20">
        <v>2.2923570000000004</v>
      </c>
      <c r="I10" s="21">
        <v>2.093051</v>
      </c>
      <c r="J10" s="21">
        <f t="shared" si="0"/>
        <v>0.65917642134906462</v>
      </c>
      <c r="K10" s="21">
        <v>0.10341416134906467</v>
      </c>
      <c r="L10" s="21">
        <v>0.34726102999999997</v>
      </c>
      <c r="M10" s="21">
        <v>0.20850122999999998</v>
      </c>
      <c r="N10" s="22">
        <f t="shared" si="1"/>
        <v>4.9408333265202171E-2</v>
      </c>
      <c r="O10" s="22">
        <f t="shared" si="2"/>
        <v>0.21531973723959169</v>
      </c>
      <c r="P10" s="23">
        <f t="shared" si="3"/>
        <v>0.31493567110837939</v>
      </c>
      <c r="Q10" s="70">
        <v>42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5004153</v>
      </c>
      <c r="C11" s="19" t="s">
        <v>1953</v>
      </c>
      <c r="D11" s="68">
        <v>3000001</v>
      </c>
      <c r="E11" s="19" t="s">
        <v>275</v>
      </c>
      <c r="F11" s="69">
        <v>51</v>
      </c>
      <c r="G11" s="19" t="s">
        <v>1823</v>
      </c>
      <c r="H11" s="20">
        <v>9.1611569999999993</v>
      </c>
      <c r="I11" s="21">
        <v>9.3782949999999961</v>
      </c>
      <c r="J11" s="21">
        <f t="shared" si="0"/>
        <v>2.5155068424999678</v>
      </c>
      <c r="K11" s="21">
        <v>1.4691012524999678</v>
      </c>
      <c r="L11" s="21">
        <v>0.55224457000000005</v>
      </c>
      <c r="M11" s="21">
        <v>0.49416102000000006</v>
      </c>
      <c r="N11" s="22">
        <f t="shared" si="1"/>
        <v>0.15664907667118261</v>
      </c>
      <c r="O11" s="22">
        <f t="shared" si="2"/>
        <v>0.21553446788568378</v>
      </c>
      <c r="P11" s="23">
        <f t="shared" si="3"/>
        <v>0.26822645720783672</v>
      </c>
      <c r="Q11" s="70">
        <v>8000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5004985</v>
      </c>
      <c r="C12" s="19" t="s">
        <v>1954</v>
      </c>
      <c r="D12" s="68">
        <v>3000001</v>
      </c>
      <c r="E12" s="19" t="s">
        <v>275</v>
      </c>
      <c r="F12" s="69">
        <v>117</v>
      </c>
      <c r="G12" s="19" t="s">
        <v>687</v>
      </c>
      <c r="H12" s="20">
        <v>0.42000000000000004</v>
      </c>
      <c r="I12" s="21">
        <v>1.2232339999999999</v>
      </c>
      <c r="J12" s="21">
        <f t="shared" si="0"/>
        <v>0.15299572011709592</v>
      </c>
      <c r="K12" s="21">
        <v>1.6366780117095914E-2</v>
      </c>
      <c r="L12" s="21">
        <v>5.9620780000000005E-2</v>
      </c>
      <c r="M12" s="21">
        <v>7.7008159999999992E-2</v>
      </c>
      <c r="N12" s="22">
        <f t="shared" si="1"/>
        <v>1.3379925768165301E-2</v>
      </c>
      <c r="O12" s="22">
        <f t="shared" si="2"/>
        <v>6.2120215851665279E-2</v>
      </c>
      <c r="P12" s="23">
        <f t="shared" si="3"/>
        <v>0.12507477728471897</v>
      </c>
      <c r="Q12" s="70">
        <v>42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5004986</v>
      </c>
      <c r="C13" s="19" t="s">
        <v>1955</v>
      </c>
      <c r="D13" s="68">
        <v>3000646</v>
      </c>
      <c r="E13" s="19" t="s">
        <v>1947</v>
      </c>
      <c r="F13" s="69">
        <v>86</v>
      </c>
      <c r="G13" s="19" t="s">
        <v>500</v>
      </c>
      <c r="H13" s="20">
        <v>1.1999999999999997</v>
      </c>
      <c r="I13" s="21">
        <v>1.2000000000000002</v>
      </c>
      <c r="J13" s="21">
        <f t="shared" si="0"/>
        <v>0.39548163778119327</v>
      </c>
      <c r="K13" s="21">
        <v>4.8479397781193256E-2</v>
      </c>
      <c r="L13" s="21">
        <v>0.19848441</v>
      </c>
      <c r="M13" s="21">
        <v>0.14851783000000002</v>
      </c>
      <c r="N13" s="22">
        <f t="shared" si="1"/>
        <v>4.0399498150994376E-2</v>
      </c>
      <c r="O13" s="22">
        <f t="shared" si="2"/>
        <v>0.20580317315099436</v>
      </c>
      <c r="P13" s="23">
        <f t="shared" si="3"/>
        <v>0.32956803148432767</v>
      </c>
      <c r="Q13" s="70">
        <v>500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5004987</v>
      </c>
      <c r="C14" s="19" t="s">
        <v>1956</v>
      </c>
      <c r="D14" s="68">
        <v>3000646</v>
      </c>
      <c r="E14" s="19" t="s">
        <v>1947</v>
      </c>
      <c r="F14" s="69">
        <v>86</v>
      </c>
      <c r="G14" s="19" t="s">
        <v>500</v>
      </c>
      <c r="H14" s="20">
        <v>0.17655000000000001</v>
      </c>
      <c r="I14" s="21">
        <v>0.18754999999999999</v>
      </c>
      <c r="J14" s="21">
        <f t="shared" si="0"/>
        <v>1.0999999999999999E-2</v>
      </c>
      <c r="K14" s="21">
        <v>0</v>
      </c>
      <c r="L14" s="21">
        <v>0</v>
      </c>
      <c r="M14" s="21">
        <v>1.0999999999999999E-2</v>
      </c>
      <c r="N14" s="22">
        <f t="shared" si="1"/>
        <v>0</v>
      </c>
      <c r="O14" s="22">
        <f t="shared" si="2"/>
        <v>0</v>
      </c>
      <c r="P14" s="23">
        <f t="shared" si="3"/>
        <v>5.8651026392961873E-2</v>
      </c>
      <c r="Q14" s="70">
        <v>250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5004988</v>
      </c>
      <c r="C15" s="19" t="s">
        <v>1957</v>
      </c>
      <c r="D15" s="68">
        <v>3000646</v>
      </c>
      <c r="E15" s="19" t="s">
        <v>1947</v>
      </c>
      <c r="F15" s="69">
        <v>86</v>
      </c>
      <c r="G15" s="19" t="s">
        <v>500</v>
      </c>
      <c r="H15" s="20">
        <v>0.06</v>
      </c>
      <c r="I15" s="21">
        <v>6.0000000000000005E-2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5004989</v>
      </c>
      <c r="C16" s="19" t="s">
        <v>1958</v>
      </c>
      <c r="D16" s="68">
        <v>3000646</v>
      </c>
      <c r="E16" s="19" t="s">
        <v>1947</v>
      </c>
      <c r="F16" s="69">
        <v>86</v>
      </c>
      <c r="G16" s="19" t="s">
        <v>500</v>
      </c>
      <c r="H16" s="20">
        <v>0.05</v>
      </c>
      <c r="I16" s="21">
        <v>0.05</v>
      </c>
      <c r="J16" s="21">
        <f t="shared" si="0"/>
        <v>1.4267540099263192E-2</v>
      </c>
      <c r="K16" s="21">
        <v>1.4393540099263191E-2</v>
      </c>
      <c r="L16" s="21">
        <v>-1.26E-4</v>
      </c>
      <c r="M16" s="21">
        <v>0</v>
      </c>
      <c r="N16" s="22">
        <f t="shared" si="1"/>
        <v>0.28787080198526382</v>
      </c>
      <c r="O16" s="22">
        <f t="shared" si="2"/>
        <v>0.2853508019852638</v>
      </c>
      <c r="P16" s="23">
        <f t="shared" si="3"/>
        <v>0.2853508019852638</v>
      </c>
      <c r="Q16" s="70">
        <v>700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5004990</v>
      </c>
      <c r="C17" s="19" t="s">
        <v>1959</v>
      </c>
      <c r="D17" s="68">
        <v>3000647</v>
      </c>
      <c r="E17" s="19" t="s">
        <v>1948</v>
      </c>
      <c r="F17" s="69">
        <v>42</v>
      </c>
      <c r="G17" s="19" t="s">
        <v>534</v>
      </c>
      <c r="H17" s="20">
        <v>0.6342270000000001</v>
      </c>
      <c r="I17" s="21">
        <v>8.3234710000000014</v>
      </c>
      <c r="J17" s="21">
        <f t="shared" si="0"/>
        <v>0.19361665180847229</v>
      </c>
      <c r="K17" s="21">
        <v>0.11732257180847228</v>
      </c>
      <c r="L17" s="21">
        <v>4.5181030000000004E-2</v>
      </c>
      <c r="M17" s="21">
        <v>3.1113050000000003E-2</v>
      </c>
      <c r="N17" s="22">
        <f t="shared" si="1"/>
        <v>1.4095390229445415E-2</v>
      </c>
      <c r="O17" s="22">
        <f t="shared" si="2"/>
        <v>1.9523537933690435E-2</v>
      </c>
      <c r="P17" s="23">
        <f t="shared" si="3"/>
        <v>2.3261527769901796E-2</v>
      </c>
      <c r="Q17" s="70">
        <v>129</v>
      </c>
      <c r="R17" s="21">
        <v>0</v>
      </c>
      <c r="S17" s="23">
        <f t="shared" si="4"/>
        <v>0</v>
      </c>
    </row>
    <row r="18" spans="1:19" ht="38.25" x14ac:dyDescent="0.25">
      <c r="A18" s="17"/>
      <c r="B18" s="19">
        <v>5004991</v>
      </c>
      <c r="C18" s="19" t="s">
        <v>1960</v>
      </c>
      <c r="D18" s="68">
        <v>3000647</v>
      </c>
      <c r="E18" s="19" t="s">
        <v>1948</v>
      </c>
      <c r="F18" s="69">
        <v>86</v>
      </c>
      <c r="G18" s="19" t="s">
        <v>500</v>
      </c>
      <c r="H18" s="20">
        <v>2.6450000000000005</v>
      </c>
      <c r="I18" s="21">
        <v>5.0861489999999998</v>
      </c>
      <c r="J18" s="21">
        <f t="shared" si="0"/>
        <v>0.5596659603187647</v>
      </c>
      <c r="K18" s="21">
        <v>0.25832296031876467</v>
      </c>
      <c r="L18" s="21">
        <v>1.4482999999999999E-2</v>
      </c>
      <c r="M18" s="21">
        <v>0.28686</v>
      </c>
      <c r="N18" s="22">
        <f t="shared" si="1"/>
        <v>5.0789499151276278E-2</v>
      </c>
      <c r="O18" s="22">
        <f t="shared" si="2"/>
        <v>5.3637036649686179E-2</v>
      </c>
      <c r="P18" s="23">
        <f t="shared" si="3"/>
        <v>0.11003727187677056</v>
      </c>
      <c r="Q18" s="70">
        <v>2552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5004992</v>
      </c>
      <c r="C19" s="19" t="s">
        <v>1961</v>
      </c>
      <c r="D19" s="68">
        <v>3000647</v>
      </c>
      <c r="E19" s="19" t="s">
        <v>1948</v>
      </c>
      <c r="F19" s="69">
        <v>440</v>
      </c>
      <c r="G19" s="19" t="s">
        <v>1980</v>
      </c>
      <c r="H19" s="20">
        <v>139.09876399999996</v>
      </c>
      <c r="I19" s="21">
        <v>147.55206199999998</v>
      </c>
      <c r="J19" s="21">
        <f t="shared" si="0"/>
        <v>70.096485292213146</v>
      </c>
      <c r="K19" s="21">
        <v>42.795265462213138</v>
      </c>
      <c r="L19" s="21">
        <v>13.73508284</v>
      </c>
      <c r="M19" s="21">
        <v>13.56613699</v>
      </c>
      <c r="N19" s="22">
        <f t="shared" si="1"/>
        <v>0.29003502141646209</v>
      </c>
      <c r="O19" s="22">
        <f t="shared" si="2"/>
        <v>0.38312137110095518</v>
      </c>
      <c r="P19" s="23">
        <f t="shared" si="3"/>
        <v>0.47506272933151661</v>
      </c>
      <c r="Q19" s="70">
        <v>113308</v>
      </c>
      <c r="R19" s="21">
        <v>0</v>
      </c>
      <c r="S19" s="23">
        <f t="shared" si="4"/>
        <v>0</v>
      </c>
    </row>
    <row r="20" spans="1:19" ht="25.5" x14ac:dyDescent="0.25">
      <c r="A20" s="17"/>
      <c r="B20" s="19">
        <v>5004993</v>
      </c>
      <c r="C20" s="19" t="s">
        <v>1962</v>
      </c>
      <c r="D20" s="68">
        <v>3000647</v>
      </c>
      <c r="E20" s="19" t="s">
        <v>1948</v>
      </c>
      <c r="F20" s="69">
        <v>532</v>
      </c>
      <c r="G20" s="19" t="s">
        <v>1981</v>
      </c>
      <c r="H20" s="20">
        <v>0.255</v>
      </c>
      <c r="I20" s="21">
        <v>0.19650400000000001</v>
      </c>
      <c r="J20" s="21">
        <f t="shared" si="0"/>
        <v>4.3573849901785366E-2</v>
      </c>
      <c r="K20" s="21">
        <v>2.8144589901785366E-2</v>
      </c>
      <c r="L20" s="21">
        <v>8.4472599999999998E-3</v>
      </c>
      <c r="M20" s="21">
        <v>6.9820000000000004E-3</v>
      </c>
      <c r="N20" s="22">
        <f t="shared" si="1"/>
        <v>0.14322654959586251</v>
      </c>
      <c r="O20" s="22">
        <f t="shared" si="2"/>
        <v>0.18621427503656598</v>
      </c>
      <c r="P20" s="23">
        <f t="shared" si="3"/>
        <v>0.22174535837329196</v>
      </c>
      <c r="Q20" s="70">
        <v>71</v>
      </c>
      <c r="R20" s="21">
        <v>0</v>
      </c>
      <c r="S20" s="23">
        <f t="shared" si="4"/>
        <v>0</v>
      </c>
    </row>
    <row r="21" spans="1:19" ht="25.5" x14ac:dyDescent="0.25">
      <c r="A21" s="17"/>
      <c r="B21" s="19">
        <v>5004994</v>
      </c>
      <c r="C21" s="19" t="s">
        <v>1963</v>
      </c>
      <c r="D21" s="68">
        <v>3000647</v>
      </c>
      <c r="E21" s="19" t="s">
        <v>1948</v>
      </c>
      <c r="F21" s="69">
        <v>117</v>
      </c>
      <c r="G21" s="19" t="s">
        <v>687</v>
      </c>
      <c r="H21" s="20">
        <v>2.8614369999999996</v>
      </c>
      <c r="I21" s="21">
        <v>4.0825769999999997</v>
      </c>
      <c r="J21" s="21">
        <f t="shared" si="0"/>
        <v>0.61354730856784145</v>
      </c>
      <c r="K21" s="21">
        <v>0.31129883856784146</v>
      </c>
      <c r="L21" s="21">
        <v>0.12735137000000002</v>
      </c>
      <c r="M21" s="21">
        <v>0.1748971</v>
      </c>
      <c r="N21" s="22">
        <f t="shared" si="1"/>
        <v>7.6250573735128932E-2</v>
      </c>
      <c r="O21" s="22">
        <f t="shared" si="2"/>
        <v>0.10744444221574792</v>
      </c>
      <c r="P21" s="23">
        <f t="shared" si="3"/>
        <v>0.15028432006740877</v>
      </c>
      <c r="Q21" s="70">
        <v>233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5004995</v>
      </c>
      <c r="C22" s="19" t="s">
        <v>1964</v>
      </c>
      <c r="D22" s="68">
        <v>3000648</v>
      </c>
      <c r="E22" s="19" t="s">
        <v>1949</v>
      </c>
      <c r="F22" s="69">
        <v>65</v>
      </c>
      <c r="G22" s="19" t="s">
        <v>1012</v>
      </c>
      <c r="H22" s="20">
        <v>21.285526999999998</v>
      </c>
      <c r="I22" s="21">
        <v>46.278466999999992</v>
      </c>
      <c r="J22" s="21">
        <f t="shared" si="0"/>
        <v>4.3432964212090956</v>
      </c>
      <c r="K22" s="21">
        <v>2.8513558912090957</v>
      </c>
      <c r="L22" s="21">
        <v>0.63540530999999989</v>
      </c>
      <c r="M22" s="21">
        <v>0.85653522000000015</v>
      </c>
      <c r="N22" s="22">
        <f t="shared" si="1"/>
        <v>6.1613015210920802E-2</v>
      </c>
      <c r="O22" s="22">
        <f t="shared" si="2"/>
        <v>7.5343057521959314E-2</v>
      </c>
      <c r="P22" s="23">
        <f t="shared" si="3"/>
        <v>9.3851346052778631E-2</v>
      </c>
      <c r="Q22" s="70">
        <v>53</v>
      </c>
      <c r="R22" s="21">
        <v>0</v>
      </c>
      <c r="S22" s="23">
        <f t="shared" si="4"/>
        <v>0</v>
      </c>
    </row>
    <row r="23" spans="1:19" ht="38.25" x14ac:dyDescent="0.25">
      <c r="A23" s="17"/>
      <c r="B23" s="19">
        <v>5004996</v>
      </c>
      <c r="C23" s="19" t="s">
        <v>1965</v>
      </c>
      <c r="D23" s="68">
        <v>3000648</v>
      </c>
      <c r="E23" s="19" t="s">
        <v>1949</v>
      </c>
      <c r="F23" s="69">
        <v>43</v>
      </c>
      <c r="G23" s="19" t="s">
        <v>710</v>
      </c>
      <c r="H23" s="20">
        <v>21.857303000000012</v>
      </c>
      <c r="I23" s="21">
        <v>28.905597999999987</v>
      </c>
      <c r="J23" s="21">
        <f t="shared" si="0"/>
        <v>11.645755673939558</v>
      </c>
      <c r="K23" s="21">
        <v>5.7497298239395604</v>
      </c>
      <c r="L23" s="21">
        <v>1.9409874999999996</v>
      </c>
      <c r="M23" s="21">
        <v>3.9550383499999984</v>
      </c>
      <c r="N23" s="22">
        <f t="shared" si="1"/>
        <v>0.19891405892863948</v>
      </c>
      <c r="O23" s="22">
        <f t="shared" si="2"/>
        <v>0.26606324919967278</v>
      </c>
      <c r="P23" s="23">
        <f t="shared" si="3"/>
        <v>0.40288928372765592</v>
      </c>
      <c r="Q23" s="70">
        <v>38</v>
      </c>
      <c r="R23" s="21">
        <v>0</v>
      </c>
      <c r="S23" s="23">
        <f t="shared" si="4"/>
        <v>0</v>
      </c>
    </row>
    <row r="24" spans="1:19" ht="25.5" x14ac:dyDescent="0.25">
      <c r="A24" s="17"/>
      <c r="B24" s="19">
        <v>5004997</v>
      </c>
      <c r="C24" s="19" t="s">
        <v>1966</v>
      </c>
      <c r="D24" s="68">
        <v>3000648</v>
      </c>
      <c r="E24" s="19" t="s">
        <v>1949</v>
      </c>
      <c r="F24" s="69">
        <v>86</v>
      </c>
      <c r="G24" s="19" t="s">
        <v>500</v>
      </c>
      <c r="H24" s="20">
        <v>22.780446000000001</v>
      </c>
      <c r="I24" s="21">
        <v>26.611680999999994</v>
      </c>
      <c r="J24" s="21">
        <f t="shared" si="0"/>
        <v>7.1683236273611577</v>
      </c>
      <c r="K24" s="21">
        <v>4.132837647361157</v>
      </c>
      <c r="L24" s="21">
        <v>1.4671078300000004</v>
      </c>
      <c r="M24" s="21">
        <v>1.5683781500000002</v>
      </c>
      <c r="N24" s="22">
        <f t="shared" si="1"/>
        <v>0.15530163792964294</v>
      </c>
      <c r="O24" s="22">
        <f t="shared" si="2"/>
        <v>0.21043185800104694</v>
      </c>
      <c r="P24" s="23">
        <f t="shared" si="3"/>
        <v>0.26936756183726834</v>
      </c>
      <c r="Q24" s="70">
        <v>9030</v>
      </c>
      <c r="R24" s="21">
        <v>0</v>
      </c>
      <c r="S24" s="23">
        <f t="shared" si="4"/>
        <v>0</v>
      </c>
    </row>
    <row r="25" spans="1:19" ht="25.5" x14ac:dyDescent="0.25">
      <c r="A25" s="17"/>
      <c r="B25" s="19">
        <v>5004998</v>
      </c>
      <c r="C25" s="19" t="s">
        <v>1967</v>
      </c>
      <c r="D25" s="68">
        <v>3000648</v>
      </c>
      <c r="E25" s="19" t="s">
        <v>1949</v>
      </c>
      <c r="F25" s="69">
        <v>86</v>
      </c>
      <c r="G25" s="19" t="s">
        <v>500</v>
      </c>
      <c r="H25" s="20">
        <v>138.94889900000007</v>
      </c>
      <c r="I25" s="21">
        <v>132.91009300000002</v>
      </c>
      <c r="J25" s="21">
        <f t="shared" si="0"/>
        <v>45.482208014515123</v>
      </c>
      <c r="K25" s="21">
        <v>23.686481544515118</v>
      </c>
      <c r="L25" s="21">
        <v>11.182154690000001</v>
      </c>
      <c r="M25" s="21">
        <v>10.613571779999997</v>
      </c>
      <c r="N25" s="22">
        <f t="shared" si="1"/>
        <v>0.17821431773819552</v>
      </c>
      <c r="O25" s="22">
        <f t="shared" si="2"/>
        <v>0.26234754221799483</v>
      </c>
      <c r="P25" s="23">
        <f t="shared" si="3"/>
        <v>0.34220281536117136</v>
      </c>
      <c r="Q25" s="70">
        <v>41571</v>
      </c>
      <c r="R25" s="21">
        <v>0</v>
      </c>
      <c r="S25" s="23">
        <f t="shared" si="4"/>
        <v>0</v>
      </c>
    </row>
    <row r="26" spans="1:19" ht="51" x14ac:dyDescent="0.25">
      <c r="A26" s="17"/>
      <c r="B26" s="19">
        <v>5004999</v>
      </c>
      <c r="C26" s="19" t="s">
        <v>1968</v>
      </c>
      <c r="D26" s="68">
        <v>3000649</v>
      </c>
      <c r="E26" s="19" t="s">
        <v>1950</v>
      </c>
      <c r="F26" s="69">
        <v>86</v>
      </c>
      <c r="G26" s="19" t="s">
        <v>500</v>
      </c>
      <c r="H26" s="20">
        <v>56.875894999999986</v>
      </c>
      <c r="I26" s="21">
        <v>56.843978999999983</v>
      </c>
      <c r="J26" s="21">
        <f t="shared" si="0"/>
        <v>16.441460647326654</v>
      </c>
      <c r="K26" s="21">
        <v>10.062303947326654</v>
      </c>
      <c r="L26" s="21">
        <v>3.1956459099999996</v>
      </c>
      <c r="M26" s="21">
        <v>3.1835107900000001</v>
      </c>
      <c r="N26" s="22">
        <f t="shared" si="1"/>
        <v>0.17701617874650644</v>
      </c>
      <c r="O26" s="22">
        <f t="shared" si="2"/>
        <v>0.23323402215257763</v>
      </c>
      <c r="P26" s="23">
        <f t="shared" si="3"/>
        <v>0.28923838437359667</v>
      </c>
      <c r="Q26" s="70">
        <v>40006</v>
      </c>
      <c r="R26" s="21">
        <v>0</v>
      </c>
      <c r="S26" s="23">
        <f t="shared" si="4"/>
        <v>0</v>
      </c>
    </row>
    <row r="27" spans="1:19" ht="51" x14ac:dyDescent="0.25">
      <c r="A27" s="17"/>
      <c r="B27" s="19">
        <v>5005000</v>
      </c>
      <c r="C27" s="19" t="s">
        <v>1969</v>
      </c>
      <c r="D27" s="68">
        <v>3000649</v>
      </c>
      <c r="E27" s="19" t="s">
        <v>1950</v>
      </c>
      <c r="F27" s="69">
        <v>87</v>
      </c>
      <c r="G27" s="19" t="s">
        <v>395</v>
      </c>
      <c r="H27" s="20">
        <v>3.7523229999999996</v>
      </c>
      <c r="I27" s="21">
        <v>3.6805610000000017</v>
      </c>
      <c r="J27" s="21">
        <f t="shared" si="0"/>
        <v>0.54072102963295721</v>
      </c>
      <c r="K27" s="21">
        <v>0.10521672963295714</v>
      </c>
      <c r="L27" s="21">
        <v>0.15645128000000003</v>
      </c>
      <c r="M27" s="21">
        <v>0.2790530200000001</v>
      </c>
      <c r="N27" s="22">
        <f t="shared" si="1"/>
        <v>2.8587144631744207E-2</v>
      </c>
      <c r="O27" s="22">
        <f t="shared" si="2"/>
        <v>7.1094599337697989E-2</v>
      </c>
      <c r="P27" s="23">
        <f t="shared" si="3"/>
        <v>0.1469126662030481</v>
      </c>
      <c r="Q27" s="70">
        <v>18125</v>
      </c>
      <c r="R27" s="21">
        <v>0</v>
      </c>
      <c r="S27" s="23">
        <f t="shared" si="4"/>
        <v>0</v>
      </c>
    </row>
    <row r="28" spans="1:19" ht="51" x14ac:dyDescent="0.25">
      <c r="A28" s="17"/>
      <c r="B28" s="19">
        <v>5005001</v>
      </c>
      <c r="C28" s="19" t="s">
        <v>1970</v>
      </c>
      <c r="D28" s="68">
        <v>3000649</v>
      </c>
      <c r="E28" s="19" t="s">
        <v>1950</v>
      </c>
      <c r="F28" s="69">
        <v>87</v>
      </c>
      <c r="G28" s="19" t="s">
        <v>395</v>
      </c>
      <c r="H28" s="20">
        <v>0.39342000000000005</v>
      </c>
      <c r="I28" s="21">
        <v>0.67918100000000015</v>
      </c>
      <c r="J28" s="21">
        <f t="shared" si="0"/>
        <v>7.7930040206737147E-2</v>
      </c>
      <c r="K28" s="21">
        <v>1.7103330206737155E-2</v>
      </c>
      <c r="L28" s="21">
        <v>3.6479559999999994E-2</v>
      </c>
      <c r="M28" s="21">
        <v>2.4347149999999994E-2</v>
      </c>
      <c r="N28" s="22">
        <f t="shared" si="1"/>
        <v>2.5182286027932394E-2</v>
      </c>
      <c r="O28" s="22">
        <f t="shared" si="2"/>
        <v>7.8893388075840079E-2</v>
      </c>
      <c r="P28" s="23">
        <f t="shared" si="3"/>
        <v>0.11474119595032418</v>
      </c>
      <c r="Q28" s="70">
        <v>7292</v>
      </c>
      <c r="R28" s="21">
        <v>0</v>
      </c>
      <c r="S28" s="23">
        <f t="shared" si="4"/>
        <v>0</v>
      </c>
    </row>
    <row r="29" spans="1:19" ht="51" x14ac:dyDescent="0.25">
      <c r="A29" s="17"/>
      <c r="B29" s="19">
        <v>5005002</v>
      </c>
      <c r="C29" s="19" t="s">
        <v>1971</v>
      </c>
      <c r="D29" s="68">
        <v>3000649</v>
      </c>
      <c r="E29" s="19" t="s">
        <v>1950</v>
      </c>
      <c r="F29" s="69">
        <v>87</v>
      </c>
      <c r="G29" s="19" t="s">
        <v>395</v>
      </c>
      <c r="H29" s="20">
        <v>0.25924700000000001</v>
      </c>
      <c r="I29" s="21">
        <v>0.53355200000000003</v>
      </c>
      <c r="J29" s="21">
        <f t="shared" si="0"/>
        <v>0.1055940701782213</v>
      </c>
      <c r="K29" s="21">
        <v>3.2692670178221306E-2</v>
      </c>
      <c r="L29" s="21">
        <v>4.359354E-2</v>
      </c>
      <c r="M29" s="21">
        <v>2.9307859999999991E-2</v>
      </c>
      <c r="N29" s="22">
        <f t="shared" si="1"/>
        <v>6.127363439406338E-2</v>
      </c>
      <c r="O29" s="22">
        <f t="shared" si="2"/>
        <v>0.14297802309469612</v>
      </c>
      <c r="P29" s="23">
        <f t="shared" si="3"/>
        <v>0.19790773941100642</v>
      </c>
      <c r="Q29" s="70">
        <v>4642</v>
      </c>
      <c r="R29" s="21">
        <v>0</v>
      </c>
      <c r="S29" s="23">
        <f t="shared" si="4"/>
        <v>0</v>
      </c>
    </row>
    <row r="30" spans="1:19" ht="51" x14ac:dyDescent="0.25">
      <c r="A30" s="17"/>
      <c r="B30" s="19">
        <v>5005003</v>
      </c>
      <c r="C30" s="19" t="s">
        <v>1972</v>
      </c>
      <c r="D30" s="68">
        <v>3000649</v>
      </c>
      <c r="E30" s="19" t="s">
        <v>1950</v>
      </c>
      <c r="F30" s="69">
        <v>87</v>
      </c>
      <c r="G30" s="19" t="s">
        <v>395</v>
      </c>
      <c r="H30" s="20">
        <v>3.211551</v>
      </c>
      <c r="I30" s="21">
        <v>3.1829519999999998</v>
      </c>
      <c r="J30" s="21">
        <f t="shared" si="0"/>
        <v>1.0117310371707924</v>
      </c>
      <c r="K30" s="21">
        <v>0.52199764717079233</v>
      </c>
      <c r="L30" s="21">
        <v>0.20154703000000002</v>
      </c>
      <c r="M30" s="21">
        <v>0.28818635999999997</v>
      </c>
      <c r="N30" s="22">
        <f t="shared" si="1"/>
        <v>0.16399796389351531</v>
      </c>
      <c r="O30" s="22">
        <f t="shared" si="2"/>
        <v>0.22731875226858347</v>
      </c>
      <c r="P30" s="23">
        <f t="shared" si="3"/>
        <v>0.31785934477516231</v>
      </c>
      <c r="Q30" s="70">
        <v>430</v>
      </c>
      <c r="R30" s="21">
        <v>0</v>
      </c>
      <c r="S30" s="23">
        <f t="shared" si="4"/>
        <v>0</v>
      </c>
    </row>
    <row r="31" spans="1:19" ht="51" x14ac:dyDescent="0.25">
      <c r="A31" s="17"/>
      <c r="B31" s="19">
        <v>5005004</v>
      </c>
      <c r="C31" s="19" t="s">
        <v>1973</v>
      </c>
      <c r="D31" s="68">
        <v>3000649</v>
      </c>
      <c r="E31" s="19" t="s">
        <v>1950</v>
      </c>
      <c r="F31" s="69">
        <v>87</v>
      </c>
      <c r="G31" s="19" t="s">
        <v>395</v>
      </c>
      <c r="H31" s="20">
        <v>1.0942569999999998</v>
      </c>
      <c r="I31" s="21">
        <v>1.8182689999999999</v>
      </c>
      <c r="J31" s="21">
        <f t="shared" si="0"/>
        <v>0.45287546113786947</v>
      </c>
      <c r="K31" s="21">
        <v>0.12878713113786944</v>
      </c>
      <c r="L31" s="21">
        <v>0.18586571000000002</v>
      </c>
      <c r="M31" s="21">
        <v>0.13822262000000002</v>
      </c>
      <c r="N31" s="22">
        <f t="shared" si="1"/>
        <v>7.0829525850063677E-2</v>
      </c>
      <c r="O31" s="22">
        <f t="shared" si="2"/>
        <v>0.17305076484165405</v>
      </c>
      <c r="P31" s="23">
        <f t="shared" si="3"/>
        <v>0.24906956074039072</v>
      </c>
      <c r="Q31" s="70">
        <v>16800</v>
      </c>
      <c r="R31" s="21">
        <v>0</v>
      </c>
      <c r="S31" s="23">
        <f t="shared" si="4"/>
        <v>0</v>
      </c>
    </row>
    <row r="32" spans="1:19" ht="51" x14ac:dyDescent="0.25">
      <c r="A32" s="17"/>
      <c r="B32" s="19">
        <v>5005005</v>
      </c>
      <c r="C32" s="19" t="s">
        <v>1974</v>
      </c>
      <c r="D32" s="68">
        <v>3000649</v>
      </c>
      <c r="E32" s="19" t="s">
        <v>1950</v>
      </c>
      <c r="F32" s="69">
        <v>60</v>
      </c>
      <c r="G32" s="19" t="s">
        <v>309</v>
      </c>
      <c r="H32" s="20">
        <v>0.28225999999999996</v>
      </c>
      <c r="I32" s="21">
        <v>0.31435799999999997</v>
      </c>
      <c r="J32" s="21">
        <f t="shared" si="0"/>
        <v>9.7198449998252792E-2</v>
      </c>
      <c r="K32" s="21">
        <v>4.2150959998252802E-2</v>
      </c>
      <c r="L32" s="21">
        <v>2.6939520000000002E-2</v>
      </c>
      <c r="M32" s="21">
        <v>2.8107969999999999E-2</v>
      </c>
      <c r="N32" s="22">
        <f t="shared" si="1"/>
        <v>0.13408585115776536</v>
      </c>
      <c r="O32" s="22">
        <f t="shared" si="2"/>
        <v>0.21978279540604281</v>
      </c>
      <c r="P32" s="23">
        <f t="shared" si="3"/>
        <v>0.30919668021253732</v>
      </c>
      <c r="Q32" s="70">
        <v>36</v>
      </c>
      <c r="R32" s="21">
        <v>0</v>
      </c>
      <c r="S32" s="23">
        <f t="shared" si="4"/>
        <v>0</v>
      </c>
    </row>
    <row r="33" spans="1:19" ht="38.25" x14ac:dyDescent="0.25">
      <c r="A33" s="17"/>
      <c r="B33" s="19">
        <v>5005006</v>
      </c>
      <c r="C33" s="19" t="s">
        <v>1975</v>
      </c>
      <c r="D33" s="68">
        <v>3000650</v>
      </c>
      <c r="E33" s="19" t="s">
        <v>1951</v>
      </c>
      <c r="F33" s="69">
        <v>86</v>
      </c>
      <c r="G33" s="19" t="s">
        <v>500</v>
      </c>
      <c r="H33" s="20">
        <v>9.8530460000000009</v>
      </c>
      <c r="I33" s="21">
        <v>9.8382899999999989</v>
      </c>
      <c r="J33" s="21">
        <f t="shared" si="0"/>
        <v>1.0197511755445419</v>
      </c>
      <c r="K33" s="21">
        <v>0.57286765554454178</v>
      </c>
      <c r="L33" s="21">
        <v>0.22411596</v>
      </c>
      <c r="M33" s="21">
        <v>0.22276755999999998</v>
      </c>
      <c r="N33" s="22">
        <f t="shared" si="1"/>
        <v>5.8228376632986203E-2</v>
      </c>
      <c r="O33" s="22">
        <f t="shared" si="2"/>
        <v>8.1008347542565001E-2</v>
      </c>
      <c r="P33" s="23">
        <f t="shared" si="3"/>
        <v>0.10365126211410133</v>
      </c>
      <c r="Q33" s="70">
        <v>2414</v>
      </c>
      <c r="R33" s="21">
        <v>0</v>
      </c>
      <c r="S33" s="23">
        <f t="shared" si="4"/>
        <v>0</v>
      </c>
    </row>
    <row r="34" spans="1:19" ht="38.25" x14ac:dyDescent="0.25">
      <c r="A34" s="17"/>
      <c r="B34" s="19">
        <v>5005007</v>
      </c>
      <c r="C34" s="19" t="s">
        <v>1976</v>
      </c>
      <c r="D34" s="68">
        <v>3000650</v>
      </c>
      <c r="E34" s="19" t="s">
        <v>1951</v>
      </c>
      <c r="F34" s="69">
        <v>87</v>
      </c>
      <c r="G34" s="19" t="s">
        <v>395</v>
      </c>
      <c r="H34" s="20">
        <v>0.55424899999999999</v>
      </c>
      <c r="I34" s="21">
        <v>0.51783299999999999</v>
      </c>
      <c r="J34" s="21">
        <f t="shared" si="0"/>
        <v>0.10384679992388221</v>
      </c>
      <c r="K34" s="21">
        <v>4.9223659923882224E-2</v>
      </c>
      <c r="L34" s="21">
        <v>2.9722489999999997E-2</v>
      </c>
      <c r="M34" s="21">
        <v>2.4900649999999996E-2</v>
      </c>
      <c r="N34" s="22">
        <f t="shared" si="1"/>
        <v>9.5057016304256822E-2</v>
      </c>
      <c r="O34" s="22">
        <f t="shared" si="2"/>
        <v>0.15245484533407916</v>
      </c>
      <c r="P34" s="23">
        <f t="shared" si="3"/>
        <v>0.20054110094158195</v>
      </c>
      <c r="Q34" s="70">
        <v>395</v>
      </c>
      <c r="R34" s="21">
        <v>0</v>
      </c>
      <c r="S34" s="23">
        <f t="shared" si="4"/>
        <v>0</v>
      </c>
    </row>
    <row r="35" spans="1:19" ht="38.25" x14ac:dyDescent="0.25">
      <c r="A35" s="17"/>
      <c r="B35" s="19">
        <v>5005008</v>
      </c>
      <c r="C35" s="19" t="s">
        <v>1977</v>
      </c>
      <c r="D35" s="68">
        <v>3000650</v>
      </c>
      <c r="E35" s="19" t="s">
        <v>1951</v>
      </c>
      <c r="F35" s="69">
        <v>87</v>
      </c>
      <c r="G35" s="19" t="s">
        <v>395</v>
      </c>
      <c r="H35" s="20">
        <v>9.2421000000000017E-2</v>
      </c>
      <c r="I35" s="21">
        <v>7.7764E-2</v>
      </c>
      <c r="J35" s="21">
        <f t="shared" si="0"/>
        <v>2.9722330071590954E-2</v>
      </c>
      <c r="K35" s="21">
        <v>1.1141450071590953E-2</v>
      </c>
      <c r="L35" s="21">
        <v>1.0801960000000001E-2</v>
      </c>
      <c r="M35" s="21">
        <v>7.7789199999999999E-3</v>
      </c>
      <c r="N35" s="22">
        <f t="shared" si="1"/>
        <v>0.14327259492298433</v>
      </c>
      <c r="O35" s="22">
        <f t="shared" si="2"/>
        <v>0.28217954415399094</v>
      </c>
      <c r="P35" s="23">
        <f t="shared" si="3"/>
        <v>0.38221194989443641</v>
      </c>
      <c r="Q35" s="70">
        <v>300</v>
      </c>
      <c r="R35" s="21">
        <v>0</v>
      </c>
      <c r="S35" s="23">
        <f t="shared" si="4"/>
        <v>0</v>
      </c>
    </row>
    <row r="36" spans="1:19" ht="38.25" x14ac:dyDescent="0.25">
      <c r="A36" s="17"/>
      <c r="B36" s="19">
        <v>5005009</v>
      </c>
      <c r="C36" s="19" t="s">
        <v>1978</v>
      </c>
      <c r="D36" s="68">
        <v>3000650</v>
      </c>
      <c r="E36" s="19" t="s">
        <v>1951</v>
      </c>
      <c r="F36" s="69">
        <v>87</v>
      </c>
      <c r="G36" s="19" t="s">
        <v>395</v>
      </c>
      <c r="H36" s="20">
        <v>1.4700000000000001E-2</v>
      </c>
      <c r="I36" s="21">
        <v>0</v>
      </c>
      <c r="J36" s="21">
        <f t="shared" si="0"/>
        <v>0</v>
      </c>
      <c r="K36" s="21">
        <v>0</v>
      </c>
      <c r="L36" s="21">
        <v>0</v>
      </c>
      <c r="M36" s="21">
        <v>0</v>
      </c>
      <c r="N36" s="22">
        <f t="shared" si="1"/>
        <v>0</v>
      </c>
      <c r="O36" s="22">
        <f t="shared" si="2"/>
        <v>0</v>
      </c>
      <c r="P36" s="23">
        <f t="shared" si="3"/>
        <v>0</v>
      </c>
      <c r="Q36" s="70">
        <v>0</v>
      </c>
      <c r="R36" s="21">
        <v>0</v>
      </c>
      <c r="S36" s="23">
        <f t="shared" si="4"/>
        <v>0</v>
      </c>
    </row>
    <row r="37" spans="1:19" ht="38.25" x14ac:dyDescent="0.25">
      <c r="A37" s="17"/>
      <c r="B37" s="19">
        <v>5005010</v>
      </c>
      <c r="C37" s="19" t="s">
        <v>1979</v>
      </c>
      <c r="D37" s="68">
        <v>3000650</v>
      </c>
      <c r="E37" s="19" t="s">
        <v>1951</v>
      </c>
      <c r="F37" s="69">
        <v>60</v>
      </c>
      <c r="G37" s="19" t="s">
        <v>309</v>
      </c>
      <c r="H37" s="20">
        <v>0.17588699999999999</v>
      </c>
      <c r="I37" s="21">
        <v>0.19019400000000003</v>
      </c>
      <c r="J37" s="21">
        <f t="shared" si="0"/>
        <v>4.6353689813261718E-2</v>
      </c>
      <c r="K37" s="21">
        <v>8.7359198132617166E-3</v>
      </c>
      <c r="L37" s="21">
        <v>1.183727E-2</v>
      </c>
      <c r="M37" s="21">
        <v>2.5780500000000001E-2</v>
      </c>
      <c r="N37" s="22">
        <f t="shared" si="1"/>
        <v>4.5931626724616523E-2</v>
      </c>
      <c r="O37" s="22">
        <f t="shared" si="2"/>
        <v>0.10816949963333078</v>
      </c>
      <c r="P37" s="23">
        <f t="shared" si="3"/>
        <v>0.24371793964721133</v>
      </c>
      <c r="Q37" s="70">
        <v>13</v>
      </c>
      <c r="R37" s="21">
        <v>0</v>
      </c>
      <c r="S37" s="23">
        <f t="shared" si="4"/>
        <v>0</v>
      </c>
    </row>
    <row r="38" spans="1:19" ht="15.75" thickBot="1" x14ac:dyDescent="0.3">
      <c r="A38" s="41" t="s">
        <v>293</v>
      </c>
      <c r="B38" s="43"/>
      <c r="C38" s="43"/>
      <c r="D38" s="65"/>
      <c r="E38" s="43"/>
      <c r="F38" s="66"/>
      <c r="G38" s="43"/>
      <c r="H38" s="44">
        <f ca="1">OFFSET(H38,-MATCH("PROYECTOS",$A$8:$A$47,0)-1,0)-(OFFSET(H38,-MATCH("PROYECTOS",$A$8:$A$47,0),0))</f>
        <v>339.17419999999987</v>
      </c>
      <c r="I38" s="44">
        <f t="shared" ref="I38:J38" ca="1" si="5">OFFSET(I38,-MATCH("PROYECTOS",$A$8:$A$47,0)-1,0)-(OFFSET(I38,-MATCH("PROYECTOS",$A$8:$A$47,0),0))</f>
        <v>339.17499600000008</v>
      </c>
      <c r="J38" s="44">
        <f t="shared" ca="1" si="5"/>
        <v>32.522745521888396</v>
      </c>
      <c r="K38" s="45">
        <f ca="1">OFFSET(K38,-MATCH("PROYECTOS",$A$8:$A$47,0)-1,0)-(OFFSET(K38,-MATCH("PROYECTOS",$A$8:$A$47,0),0))</f>
        <v>13.509700971888364</v>
      </c>
      <c r="L38" s="45">
        <f t="shared" ref="L38:M38" ca="1" si="6">OFFSET(L38,-MATCH("PROYECTOS",$A$8:$A$47,0)-1,0)-(OFFSET(L38,-MATCH("PROYECTOS",$A$8:$A$47,0),0))</f>
        <v>9.3260234399999931</v>
      </c>
      <c r="M38" s="45">
        <f t="shared" ca="1" si="6"/>
        <v>9.6870211100000105</v>
      </c>
      <c r="N38" s="46">
        <f t="shared" ca="1" si="1"/>
        <v>3.983106399708887E-2</v>
      </c>
      <c r="O38" s="46">
        <f t="shared" ca="1" si="2"/>
        <v>6.7327263746435925E-2</v>
      </c>
      <c r="P38" s="47">
        <f t="shared" ca="1" si="3"/>
        <v>9.5887803952058898E-2</v>
      </c>
      <c r="Q38" s="67"/>
      <c r="R38" s="45"/>
      <c r="S3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124</v>
      </c>
      <c r="B1" s="50" t="s">
        <v>84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1984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61.370683999999997</v>
      </c>
      <c r="E6" s="14">
        <v>61.215109000000005</v>
      </c>
      <c r="F6" s="14">
        <v>17.591820223915192</v>
      </c>
      <c r="G6" s="14">
        <v>9.7312641939151945</v>
      </c>
      <c r="H6" s="14">
        <v>3.9192135399999999</v>
      </c>
      <c r="I6" s="14">
        <v>3.9413424899999998</v>
      </c>
      <c r="J6" s="15">
        <v>0.15896833890984649</v>
      </c>
      <c r="K6" s="15">
        <v>0.22299196974255478</v>
      </c>
      <c r="L6" s="16">
        <v>0.28737709548005852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61.370684000000004</v>
      </c>
      <c r="E7" s="38">
        <f ca="1">SUM(E8:OFFSET(E6,MATCH("GOBIERNOS REGIONALES",$A$8:$A$50,0),0))</f>
        <v>61.215109000000005</v>
      </c>
      <c r="F7" s="38">
        <f ca="1">SUM(F8:OFFSET(F6,MATCH("GOBIERNOS REGIONALES",$A$8:$A$50,0),0))</f>
        <v>17.591820223915192</v>
      </c>
      <c r="G7" s="38">
        <f ca="1">SUM(G8:OFFSET(G6,MATCH("GOBIERNOS REGIONALES",$A$8:$A$50,0),0))</f>
        <v>9.7312641939151945</v>
      </c>
      <c r="H7" s="38">
        <f ca="1">SUM(H8:OFFSET(H6,MATCH("GOBIERNOS REGIONALES",$A$8:$A$50,0),0))</f>
        <v>3.9192135399999999</v>
      </c>
      <c r="I7" s="38">
        <f ca="1">SUM(I8:OFFSET(I6,MATCH("GOBIERNOS REGIONALES",$A$8:$A$50,0),0))</f>
        <v>3.9413424899999998</v>
      </c>
      <c r="J7" s="39">
        <f ca="1">IFERROR(G7/E7,0)</f>
        <v>0.15896833890984649</v>
      </c>
      <c r="K7" s="39">
        <f ca="1">IFERROR(SUM(G7,H7)/E7,0)</f>
        <v>0.22299196974255478</v>
      </c>
      <c r="L7" s="40">
        <f ca="1">IFERROR(SUM(G7,H7,I7)/E7,0)</f>
        <v>0.28737709548005852</v>
      </c>
      <c r="M7" s="4"/>
    </row>
    <row r="8" spans="1:13" ht="25.5" x14ac:dyDescent="0.25">
      <c r="A8" s="17"/>
      <c r="B8" s="18">
        <v>19</v>
      </c>
      <c r="C8" s="19" t="s">
        <v>116</v>
      </c>
      <c r="D8" s="20">
        <v>61.370684000000004</v>
      </c>
      <c r="E8" s="21">
        <v>61.215109000000005</v>
      </c>
      <c r="F8" s="21">
        <f t="shared" ref="F8:F10" si="0">SUM(G8,H8,I8)</f>
        <v>17.591820223915192</v>
      </c>
      <c r="G8" s="21">
        <v>9.7312641939151945</v>
      </c>
      <c r="H8" s="21">
        <v>3.9192135399999999</v>
      </c>
      <c r="I8" s="21">
        <v>3.9413424899999998</v>
      </c>
      <c r="J8" s="22">
        <f t="shared" ref="J8:J10" si="1">IFERROR(G8/E8,0)</f>
        <v>0.15896833890984649</v>
      </c>
      <c r="K8" s="22">
        <f t="shared" ref="K8:K10" si="2">IFERROR(SUM(G8,H8)/E8,0)</f>
        <v>0.22299196974255478</v>
      </c>
      <c r="L8" s="23">
        <f t="shared" ref="L8:L10" si="3">IFERROR(SUM(G8,H8,I8)/E8,0)</f>
        <v>0.28737709548005852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124</v>
      </c>
      <c r="B1" s="51" t="s">
        <v>84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1985</v>
      </c>
      <c r="N2" s="72" t="s">
        <v>2001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61.370683999999997</v>
      </c>
      <c r="E6" s="14">
        <f ca="1">SUM(E7:OFFSET(E7,50,0))</f>
        <v>61.215109000000005</v>
      </c>
      <c r="F6" s="14">
        <f ca="1">SUM(F7:OFFSET(F7,50,0))</f>
        <v>17.591820223915192</v>
      </c>
      <c r="G6" s="14">
        <f ca="1">SUM(G7:OFFSET(G7,50,0))</f>
        <v>9.7312641939151945</v>
      </c>
      <c r="H6" s="14">
        <f ca="1">SUM(H7:OFFSET(H7,50,0))</f>
        <v>3.9192135399999999</v>
      </c>
      <c r="I6" s="14">
        <f ca="1">SUM(I7:OFFSET(I7,50,0))</f>
        <v>3.9413424899999998</v>
      </c>
      <c r="J6" s="15">
        <f ca="1">IFERROR(G6/E6,0)</f>
        <v>0.15896833890984649</v>
      </c>
      <c r="K6" s="15">
        <f ca="1">IFERROR(SUM(G6,H6)/E6,0)</f>
        <v>0.22299196974255478</v>
      </c>
      <c r="L6" s="16">
        <f ca="1">IFERROR(SUM(G6,H6,I6)/E6,0)</f>
        <v>0.28737709548005852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61.370683999999997</v>
      </c>
      <c r="E7" s="28">
        <v>61.215109000000005</v>
      </c>
      <c r="F7" s="28">
        <f>SUM(G7,H7,I7)</f>
        <v>17.591820223915192</v>
      </c>
      <c r="G7" s="28">
        <v>9.7312641939151945</v>
      </c>
      <c r="H7" s="28">
        <v>3.9192135399999999</v>
      </c>
      <c r="I7" s="28">
        <v>3.9413424899999998</v>
      </c>
      <c r="J7" s="29">
        <f>IFERROR(G7/E7,0)</f>
        <v>0.15896833890984649</v>
      </c>
      <c r="K7" s="29">
        <f>IFERROR(SUM(G7,H7)/E7,0)</f>
        <v>0.22299196974255478</v>
      </c>
      <c r="L7" s="30">
        <f>IFERROR(SUM(G7,H7,I7)/E7,0)</f>
        <v>0.28737709548005852</v>
      </c>
      <c r="M7" s="4"/>
      <c r="N7" t="s">
        <v>263</v>
      </c>
      <c r="O7" s="5">
        <v>17.591820223915192</v>
      </c>
      <c r="P7" s="71">
        <v>0.28737709548005852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4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5703125" customWidth="1"/>
    <col min="6" max="6" width="13.5703125" customWidth="1"/>
    <col min="7" max="9" width="0" hidden="1" customWidth="1"/>
  </cols>
  <sheetData>
    <row r="1" spans="1:13" ht="15.75" x14ac:dyDescent="0.25">
      <c r="A1" s="50">
        <v>124</v>
      </c>
      <c r="B1" s="49" t="s">
        <v>84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1986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61.370683999999997</v>
      </c>
      <c r="E6" s="14">
        <v>61.215109000000005</v>
      </c>
      <c r="F6" s="14">
        <v>17.591820223915192</v>
      </c>
      <c r="G6" s="14">
        <v>9.7312641939151945</v>
      </c>
      <c r="H6" s="14">
        <v>3.9192135399999999</v>
      </c>
      <c r="I6" s="14">
        <v>3.9413424899999998</v>
      </c>
      <c r="J6" s="15">
        <v>0.15896833890984649</v>
      </c>
      <c r="K6" s="15">
        <v>0.22299196974255478</v>
      </c>
      <c r="L6" s="16">
        <v>0.28737709548005852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61.370683999999997</v>
      </c>
      <c r="E7" s="38">
        <f ca="1">SUM(E8:OFFSET(E6,MATCH("PROYECTOS",$A$8:$A$50,0),0))</f>
        <v>61.215108999999998</v>
      </c>
      <c r="F7" s="38">
        <f ca="1">SUM(F8:OFFSET(F6,MATCH("PROYECTOS",$A$8:$A$50,0),0))</f>
        <v>17.591820223915196</v>
      </c>
      <c r="G7" s="38">
        <f ca="1">SUM(G8:OFFSET(G6,MATCH("PROYECTOS",$A$8:$A$50,0),0))</f>
        <v>9.7312641939151945</v>
      </c>
      <c r="H7" s="38">
        <f ca="1">SUM(H8:OFFSET(H6,MATCH("PROYECTOS",$A$8:$A$50,0),0))</f>
        <v>3.9192135399999999</v>
      </c>
      <c r="I7" s="38">
        <f ca="1">SUM(I8:OFFSET(I6,MATCH("PROYECTOS",$A$8:$A$50,0),0))</f>
        <v>3.9413424900000003</v>
      </c>
      <c r="J7" s="39">
        <f ca="1">IFERROR(G7/E7,0)</f>
        <v>0.15896833890984649</v>
      </c>
      <c r="K7" s="39">
        <f ca="1">IFERROR(SUM(G7,H7)/E7,0)</f>
        <v>0.22299196974255481</v>
      </c>
      <c r="L7" s="40">
        <f ca="1">IFERROR(SUM(G7,H7,I7)/E7,0)</f>
        <v>0.28737709548005858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23.861231999999998</v>
      </c>
      <c r="E8" s="21">
        <v>23.709257000000004</v>
      </c>
      <c r="F8" s="21">
        <f t="shared" ref="F8:F11" si="0">SUM(G8,H8,I8)</f>
        <v>5.6283930051362283</v>
      </c>
      <c r="G8" s="21">
        <v>2.7510171951362281</v>
      </c>
      <c r="H8" s="21">
        <v>1.40432351</v>
      </c>
      <c r="I8" s="21">
        <v>1.4730523000000004</v>
      </c>
      <c r="J8" s="22">
        <f t="shared" ref="J8:J12" si="1">IFERROR(G8/E8,0)</f>
        <v>0.11603135413042373</v>
      </c>
      <c r="K8" s="22">
        <f t="shared" ref="K8:K12" si="2">IFERROR(SUM(G8,H8)/E8,0)</f>
        <v>0.17526237558335242</v>
      </c>
      <c r="L8" s="23">
        <f t="shared" ref="L8:L12" si="3">IFERROR(SUM(G8,H8,I8)/E8,0)</f>
        <v>0.23739221373053687</v>
      </c>
      <c r="M8" s="4"/>
    </row>
    <row r="9" spans="1:13" ht="25.5" x14ac:dyDescent="0.25">
      <c r="A9" s="17"/>
      <c r="B9" s="19">
        <v>3000651</v>
      </c>
      <c r="C9" s="19" t="s">
        <v>1988</v>
      </c>
      <c r="D9" s="20">
        <v>9.8627260000000003</v>
      </c>
      <c r="E9" s="21">
        <v>9.8627260000000003</v>
      </c>
      <c r="F9" s="21">
        <f t="shared" si="0"/>
        <v>3.5238911091634417</v>
      </c>
      <c r="G9" s="21">
        <v>1.9972232691634417</v>
      </c>
      <c r="H9" s="21">
        <v>0.77355508999999989</v>
      </c>
      <c r="I9" s="21">
        <v>0.75311274999999989</v>
      </c>
      <c r="J9" s="22">
        <f t="shared" si="1"/>
        <v>0.20250215499887572</v>
      </c>
      <c r="K9" s="22">
        <f t="shared" si="2"/>
        <v>0.28093433389140504</v>
      </c>
      <c r="L9" s="23">
        <f t="shared" si="3"/>
        <v>0.35729382618592886</v>
      </c>
      <c r="M9" s="4"/>
    </row>
    <row r="10" spans="1:13" ht="51" x14ac:dyDescent="0.25">
      <c r="A10" s="17"/>
      <c r="B10" s="19">
        <v>3000652</v>
      </c>
      <c r="C10" s="19" t="s">
        <v>1989</v>
      </c>
      <c r="D10" s="20">
        <v>12.157268999999999</v>
      </c>
      <c r="E10" s="21">
        <v>12.158469</v>
      </c>
      <c r="F10" s="21">
        <f t="shared" si="0"/>
        <v>3.839227092157719</v>
      </c>
      <c r="G10" s="21">
        <v>2.2778392521577189</v>
      </c>
      <c r="H10" s="21">
        <v>0.75857548999999991</v>
      </c>
      <c r="I10" s="21">
        <v>0.80281235000000006</v>
      </c>
      <c r="J10" s="22">
        <f t="shared" si="1"/>
        <v>0.18734589463177631</v>
      </c>
      <c r="K10" s="22">
        <f t="shared" si="2"/>
        <v>0.24973660270530104</v>
      </c>
      <c r="L10" s="23">
        <f t="shared" si="3"/>
        <v>0.31576566853587562</v>
      </c>
      <c r="M10" s="4"/>
    </row>
    <row r="11" spans="1:13" x14ac:dyDescent="0.25">
      <c r="A11" s="17"/>
      <c r="B11" s="19">
        <v>3000653</v>
      </c>
      <c r="C11" s="19" t="s">
        <v>1990</v>
      </c>
      <c r="D11" s="20">
        <v>15.489456999999998</v>
      </c>
      <c r="E11" s="21">
        <v>15.484656999999997</v>
      </c>
      <c r="F11" s="21">
        <f t="shared" si="0"/>
        <v>4.6003090174578061</v>
      </c>
      <c r="G11" s="21">
        <v>2.7051844774578058</v>
      </c>
      <c r="H11" s="21">
        <v>0.98275944999999998</v>
      </c>
      <c r="I11" s="21">
        <v>0.91236508999999999</v>
      </c>
      <c r="J11" s="22">
        <f t="shared" si="1"/>
        <v>0.17470096221426193</v>
      </c>
      <c r="K11" s="22">
        <f t="shared" si="2"/>
        <v>0.23816762150158099</v>
      </c>
      <c r="L11" s="23">
        <f t="shared" si="3"/>
        <v>0.29708820915166589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2002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0.23739221373053687</v>
      </c>
    </row>
    <row r="19" spans="1:4" ht="15.75" thickBot="1" x14ac:dyDescent="0.3">
      <c r="A19" s="24"/>
      <c r="B19" s="26">
        <v>3000653</v>
      </c>
      <c r="C19" s="26" t="s">
        <v>1990</v>
      </c>
      <c r="D19" s="30">
        <v>0.29708820915166589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3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85546875" customWidth="1"/>
    <col min="6" max="6" width="13.5703125" customWidth="1"/>
    <col min="7" max="9" width="0" hidden="1" customWidth="1"/>
  </cols>
  <sheetData>
    <row r="1" spans="1:13" ht="15.75" x14ac:dyDescent="0.25">
      <c r="A1" s="50">
        <v>30</v>
      </c>
      <c r="B1" s="49" t="s">
        <v>19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505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4209.2621859999999</v>
      </c>
      <c r="E6" s="14">
        <v>4556.1547819999996</v>
      </c>
      <c r="F6" s="14">
        <v>1961.5433499131746</v>
      </c>
      <c r="G6" s="14">
        <v>1146.2130406331746</v>
      </c>
      <c r="H6" s="14">
        <v>343.59014285999996</v>
      </c>
      <c r="I6" s="14">
        <v>471.74016641999998</v>
      </c>
      <c r="J6" s="15">
        <v>0.2515746491233174</v>
      </c>
      <c r="K6" s="15">
        <v>0.3269869560575378</v>
      </c>
      <c r="L6" s="16">
        <v>0.43052605623993367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3997.5320359999996</v>
      </c>
      <c r="E7" s="38">
        <f ca="1">SUM(E8:OFFSET(E6,MATCH("PROYECTOS",$A$8:$A$50,0),0))</f>
        <v>4166.5171539999983</v>
      </c>
      <c r="F7" s="38">
        <f ca="1">SUM(F8:OFFSET(F6,MATCH("PROYECTOS",$A$8:$A$50,0),0))</f>
        <v>1800.3955717870144</v>
      </c>
      <c r="G7" s="38">
        <f ca="1">SUM(G8:OFFSET(G6,MATCH("PROYECTOS",$A$8:$A$50,0),0))</f>
        <v>1115.1859871370145</v>
      </c>
      <c r="H7" s="38">
        <f ca="1">SUM(H8:OFFSET(H6,MATCH("PROYECTOS",$A$8:$A$50,0),0))</f>
        <v>326.87446924000005</v>
      </c>
      <c r="I7" s="38">
        <f ca="1">SUM(I8:OFFSET(I6,MATCH("PROYECTOS",$A$8:$A$50,0),0))</f>
        <v>358.3351154099999</v>
      </c>
      <c r="J7" s="39">
        <f ca="1">IFERROR(G7/E7,0)</f>
        <v>0.26765424116072534</v>
      </c>
      <c r="K7" s="39">
        <f ca="1">IFERROR(SUM(G7,H7)/E7,0)</f>
        <v>0.34610692889925759</v>
      </c>
      <c r="L7" s="40">
        <f ca="1">IFERROR(SUM(G7,H7,I7)/E7,0)</f>
        <v>0.43211044266518223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42.299174999999984</v>
      </c>
      <c r="E8" s="21">
        <v>48.309924000000002</v>
      </c>
      <c r="F8" s="21">
        <f t="shared" ref="F8:F13" si="0">SUM(G8,H8,I8)</f>
        <v>14.271915209928281</v>
      </c>
      <c r="G8" s="21">
        <v>6.8280044999282836</v>
      </c>
      <c r="H8" s="21">
        <v>3.2545573099999987</v>
      </c>
      <c r="I8" s="21">
        <v>4.189353399999999</v>
      </c>
      <c r="J8" s="22">
        <f t="shared" ref="J8:J14" si="1">IFERROR(G8/E8,0)</f>
        <v>0.14133751276297357</v>
      </c>
      <c r="K8" s="22">
        <f t="shared" ref="K8:K14" si="2">IFERROR(SUM(G8,H8)/E8,0)</f>
        <v>0.20870580980272879</v>
      </c>
      <c r="L8" s="23">
        <f t="shared" ref="L8:L14" si="3">IFERROR(SUM(G8,H8,I8)/E8,0)</f>
        <v>0.29542408739720394</v>
      </c>
      <c r="M8" s="4"/>
    </row>
    <row r="9" spans="1:13" x14ac:dyDescent="0.25">
      <c r="A9" s="17"/>
      <c r="B9" s="19">
        <v>3000355</v>
      </c>
      <c r="C9" s="19" t="s">
        <v>507</v>
      </c>
      <c r="D9" s="20">
        <v>2639.9806749999998</v>
      </c>
      <c r="E9" s="21">
        <v>2791.0951259999988</v>
      </c>
      <c r="F9" s="21">
        <f t="shared" si="0"/>
        <v>1706.7332771545839</v>
      </c>
      <c r="G9" s="21">
        <v>1069.2534204345841</v>
      </c>
      <c r="H9" s="21">
        <v>309.83650956000008</v>
      </c>
      <c r="I9" s="21">
        <v>327.64334715999991</v>
      </c>
      <c r="J9" s="22">
        <f t="shared" si="1"/>
        <v>0.38309458193456947</v>
      </c>
      <c r="K9" s="22">
        <f t="shared" si="2"/>
        <v>0.49410352128377605</v>
      </c>
      <c r="L9" s="23">
        <f t="shared" si="3"/>
        <v>0.61149233548358273</v>
      </c>
      <c r="M9" s="4"/>
    </row>
    <row r="10" spans="1:13" ht="25.5" x14ac:dyDescent="0.25">
      <c r="A10" s="17"/>
      <c r="B10" s="19">
        <v>3000356</v>
      </c>
      <c r="C10" s="19" t="s">
        <v>508</v>
      </c>
      <c r="D10" s="20">
        <v>40.569741000000015</v>
      </c>
      <c r="E10" s="21">
        <v>48.101043000000004</v>
      </c>
      <c r="F10" s="21">
        <f t="shared" si="0"/>
        <v>17.204046895002538</v>
      </c>
      <c r="G10" s="21">
        <v>9.1988595850025376</v>
      </c>
      <c r="H10" s="21">
        <v>4.0501122600000006</v>
      </c>
      <c r="I10" s="21">
        <v>3.9550750499999991</v>
      </c>
      <c r="J10" s="22">
        <f t="shared" si="1"/>
        <v>0.19124033516284744</v>
      </c>
      <c r="K10" s="22">
        <f t="shared" si="2"/>
        <v>0.27544042745606445</v>
      </c>
      <c r="L10" s="23">
        <f t="shared" si="3"/>
        <v>0.35766473702041213</v>
      </c>
      <c r="M10" s="4"/>
    </row>
    <row r="11" spans="1:13" ht="25.5" x14ac:dyDescent="0.25">
      <c r="A11" s="17"/>
      <c r="B11" s="19">
        <v>3000422</v>
      </c>
      <c r="C11" s="19" t="s">
        <v>509</v>
      </c>
      <c r="D11" s="20">
        <v>1191.269685</v>
      </c>
      <c r="E11" s="21">
        <v>1193.040714</v>
      </c>
      <c r="F11" s="21">
        <f t="shared" si="0"/>
        <v>55.877416950309325</v>
      </c>
      <c r="G11" s="21">
        <v>28.238798880309332</v>
      </c>
      <c r="H11" s="21">
        <v>6.5764747399999992</v>
      </c>
      <c r="I11" s="21">
        <v>21.062143329999994</v>
      </c>
      <c r="J11" s="22">
        <f t="shared" si="1"/>
        <v>2.3669602008493846E-2</v>
      </c>
      <c r="K11" s="22">
        <f t="shared" si="2"/>
        <v>2.9181966056783987E-2</v>
      </c>
      <c r="L11" s="23">
        <f t="shared" si="3"/>
        <v>4.6836135845661785E-2</v>
      </c>
      <c r="M11" s="4"/>
    </row>
    <row r="12" spans="1:13" ht="38.25" x14ac:dyDescent="0.25">
      <c r="A12" s="17"/>
      <c r="B12" s="19">
        <v>3000520</v>
      </c>
      <c r="C12" s="19" t="s">
        <v>510</v>
      </c>
      <c r="D12" s="20">
        <v>63.97312100000002</v>
      </c>
      <c r="E12" s="21">
        <v>65.380708000000041</v>
      </c>
      <c r="F12" s="21">
        <f t="shared" si="0"/>
        <v>4.0671688274660394</v>
      </c>
      <c r="G12" s="21">
        <v>0.9479514474660391</v>
      </c>
      <c r="H12" s="21">
        <v>2.4252440100000006</v>
      </c>
      <c r="I12" s="21">
        <v>0.69397337000000003</v>
      </c>
      <c r="J12" s="22">
        <f t="shared" si="1"/>
        <v>1.4498947418343015E-2</v>
      </c>
      <c r="K12" s="22">
        <f t="shared" si="2"/>
        <v>5.1593131378541164E-2</v>
      </c>
      <c r="L12" s="23">
        <f t="shared" si="3"/>
        <v>6.2207476056484995E-2</v>
      </c>
      <c r="M12" s="4"/>
    </row>
    <row r="13" spans="1:13" ht="38.25" x14ac:dyDescent="0.25">
      <c r="A13" s="17"/>
      <c r="B13" s="19">
        <v>3000659</v>
      </c>
      <c r="C13" s="19" t="s">
        <v>511</v>
      </c>
      <c r="D13" s="20">
        <v>19.439639</v>
      </c>
      <c r="E13" s="21">
        <v>20.589639000000002</v>
      </c>
      <c r="F13" s="21">
        <f t="shared" si="0"/>
        <v>2.2417467497242574</v>
      </c>
      <c r="G13" s="21">
        <v>0.71895228972425684</v>
      </c>
      <c r="H13" s="21">
        <v>0.73157136000000011</v>
      </c>
      <c r="I13" s="21">
        <v>0.79122310000000018</v>
      </c>
      <c r="J13" s="22">
        <f t="shared" si="1"/>
        <v>3.4918159066521605E-2</v>
      </c>
      <c r="K13" s="22">
        <f t="shared" si="2"/>
        <v>7.0449202617115195E-2</v>
      </c>
      <c r="L13" s="23">
        <f t="shared" si="3"/>
        <v>0.10887741886704556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211.73015000000032</v>
      </c>
      <c r="E14" s="45">
        <f t="shared" ref="E14:I14" ca="1" si="4">OFFSET(E14,-MATCH("PROYECTOS",$A$8:$A$50,0)-1,0)-(OFFSET(E14,-MATCH("PROYECTOS",$A$8:$A$50,0),0))</f>
        <v>389.63762800000131</v>
      </c>
      <c r="F14" s="45">
        <f t="shared" ca="1" si="4"/>
        <v>161.14777812616012</v>
      </c>
      <c r="G14" s="45">
        <f t="shared" ca="1" si="4"/>
        <v>31.027053496160079</v>
      </c>
      <c r="H14" s="45">
        <f t="shared" ca="1" si="4"/>
        <v>16.715673619999905</v>
      </c>
      <c r="I14" s="45">
        <f t="shared" ca="1" si="4"/>
        <v>113.40505101000008</v>
      </c>
      <c r="J14" s="46">
        <f t="shared" ca="1" si="1"/>
        <v>7.9630536854002135E-2</v>
      </c>
      <c r="K14" s="46">
        <f t="shared" ca="1" si="2"/>
        <v>0.1225310998868924</v>
      </c>
      <c r="L14" s="47">
        <f t="shared" ca="1" si="3"/>
        <v>0.41358371611419298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541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x14ac:dyDescent="0.25">
      <c r="A20" s="17"/>
      <c r="B20" s="19">
        <v>3000001</v>
      </c>
      <c r="C20" s="19" t="s">
        <v>275</v>
      </c>
      <c r="D20" s="23">
        <v>0.29542408739720394</v>
      </c>
    </row>
    <row r="21" spans="1:4" ht="25.5" x14ac:dyDescent="0.25">
      <c r="A21" s="17"/>
      <c r="B21" s="19">
        <v>3000422</v>
      </c>
      <c r="C21" s="19" t="s">
        <v>509</v>
      </c>
      <c r="D21" s="23">
        <v>4.6836135845661785E-2</v>
      </c>
    </row>
    <row r="22" spans="1:4" ht="38.25" x14ac:dyDescent="0.25">
      <c r="A22" s="17"/>
      <c r="B22" s="19">
        <v>3000520</v>
      </c>
      <c r="C22" s="19" t="s">
        <v>510</v>
      </c>
      <c r="D22" s="23">
        <v>6.2207476056484995E-2</v>
      </c>
    </row>
    <row r="23" spans="1:4" ht="39" thickBot="1" x14ac:dyDescent="0.3">
      <c r="A23" s="24"/>
      <c r="B23" s="26">
        <v>3000659</v>
      </c>
      <c r="C23" s="26" t="s">
        <v>511</v>
      </c>
      <c r="D23" s="30">
        <v>0.10887741886704556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D4" sqref="D4:E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124</v>
      </c>
      <c r="B1" s="49" t="s">
        <v>84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1987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61.370683999999997</v>
      </c>
      <c r="I6" s="14">
        <v>61.215109000000005</v>
      </c>
      <c r="J6" s="14">
        <v>17.591820223915192</v>
      </c>
      <c r="K6" s="14">
        <v>9.7312641939151945</v>
      </c>
      <c r="L6" s="14">
        <v>3.9192135399999999</v>
      </c>
      <c r="M6" s="14">
        <v>3.9413424899999998</v>
      </c>
      <c r="N6" s="15">
        <v>0.15896833890984649</v>
      </c>
      <c r="O6" s="15">
        <v>0.22299196974255478</v>
      </c>
      <c r="P6" s="16">
        <v>0.28737709548005852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SUM(H8:OFFSET(H6,MATCH("PROYECTOS",$A$8:$A$27,0),0))</f>
        <v>61.370683999999997</v>
      </c>
      <c r="I7" s="37">
        <f ca="1">SUM(I8:OFFSET(I6,MATCH("PROYECTOS",$A$8:$A$27,0),0))</f>
        <v>61.215109000000005</v>
      </c>
      <c r="J7" s="37">
        <f ca="1">SUM(J8:OFFSET(J6,MATCH("PROYECTOS",$A$8:$A$27,0),0))</f>
        <v>17.591820223915192</v>
      </c>
      <c r="K7" s="38">
        <f ca="1">SUM(K8:OFFSET(K6,MATCH("PROYECTOS",$A$8:$A$27,0),0))</f>
        <v>9.7312641939151945</v>
      </c>
      <c r="L7" s="38">
        <f ca="1">SUM(L8:OFFSET(L6,MATCH("PROYECTOS",$A$8:$A$27,0),0))</f>
        <v>3.9192135400000008</v>
      </c>
      <c r="M7" s="38">
        <f ca="1">SUM(M8:OFFSET(M6,MATCH("PROYECTOS",$A$8:$A$27,0),0))</f>
        <v>3.9413424900000003</v>
      </c>
      <c r="N7" s="39">
        <f ca="1">IFERROR(K7/I7,0)</f>
        <v>0.15896833890984649</v>
      </c>
      <c r="O7" s="39">
        <f ca="1">IFERROR(SUM(K7,L7)/I7,0)</f>
        <v>0.22299196974255481</v>
      </c>
      <c r="P7" s="40">
        <f ca="1">IFERROR(SUM(K7,L7,M7)/I7,0)</f>
        <v>0.28737709548005858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23.861231999999998</v>
      </c>
      <c r="I8" s="21">
        <v>23.709257000000004</v>
      </c>
      <c r="J8" s="21">
        <f t="shared" ref="J8:J17" si="0">SUM(K8,L8,M8)</f>
        <v>5.6283930051362283</v>
      </c>
      <c r="K8" s="21">
        <v>2.7510171951362281</v>
      </c>
      <c r="L8" s="21">
        <v>1.40432351</v>
      </c>
      <c r="M8" s="21">
        <v>1.4730523000000004</v>
      </c>
      <c r="N8" s="22">
        <f t="shared" ref="N8:N18" si="1">IFERROR(K8/I8,0)</f>
        <v>0.11603135413042373</v>
      </c>
      <c r="O8" s="22">
        <f t="shared" ref="O8:O18" si="2">IFERROR(SUM(K8,L8)/I8,0)</f>
        <v>0.17526237558335242</v>
      </c>
      <c r="P8" s="23">
        <f t="shared" ref="P8:P18" si="3">IFERROR(SUM(K8,L8,M8)/I8,0)</f>
        <v>0.23739221373053687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5005011</v>
      </c>
      <c r="C9" s="19" t="s">
        <v>1991</v>
      </c>
      <c r="D9" s="68">
        <v>3000651</v>
      </c>
      <c r="E9" s="19" t="s">
        <v>1988</v>
      </c>
      <c r="F9" s="69">
        <v>303</v>
      </c>
      <c r="G9" s="19" t="s">
        <v>1797</v>
      </c>
      <c r="H9" s="20">
        <v>9.1046440000000004</v>
      </c>
      <c r="I9" s="21">
        <v>9.1046440000000004</v>
      </c>
      <c r="J9" s="21">
        <f t="shared" si="0"/>
        <v>3.2793863873909492</v>
      </c>
      <c r="K9" s="21">
        <v>1.8492012273909495</v>
      </c>
      <c r="L9" s="21">
        <v>0.72537845999999995</v>
      </c>
      <c r="M9" s="21">
        <v>0.7048066999999999</v>
      </c>
      <c r="N9" s="22">
        <f t="shared" si="1"/>
        <v>0.20310527543866069</v>
      </c>
      <c r="O9" s="22">
        <f t="shared" si="2"/>
        <v>0.28277653551209136</v>
      </c>
      <c r="P9" s="23">
        <f t="shared" si="3"/>
        <v>0.36018831569811505</v>
      </c>
      <c r="Q9" s="70">
        <v>0</v>
      </c>
      <c r="R9" s="21">
        <v>0</v>
      </c>
      <c r="S9" s="23">
        <f t="shared" ref="S9:S17" si="4">IFERROR(R9/Q9,0)</f>
        <v>0</v>
      </c>
    </row>
    <row r="10" spans="1:19" ht="25.5" x14ac:dyDescent="0.25">
      <c r="A10" s="17"/>
      <c r="B10" s="19">
        <v>5005012</v>
      </c>
      <c r="C10" s="19" t="s">
        <v>1992</v>
      </c>
      <c r="D10" s="68">
        <v>3000651</v>
      </c>
      <c r="E10" s="19" t="s">
        <v>1988</v>
      </c>
      <c r="F10" s="69">
        <v>304</v>
      </c>
      <c r="G10" s="19" t="s">
        <v>819</v>
      </c>
      <c r="H10" s="20">
        <v>0.75808200000000014</v>
      </c>
      <c r="I10" s="21">
        <v>0.75808200000000003</v>
      </c>
      <c r="J10" s="21">
        <f t="shared" si="0"/>
        <v>0.24450472177249222</v>
      </c>
      <c r="K10" s="21">
        <v>0.14802204177249223</v>
      </c>
      <c r="L10" s="21">
        <v>4.8176629999999998E-2</v>
      </c>
      <c r="M10" s="21">
        <v>4.8306049999999996E-2</v>
      </c>
      <c r="N10" s="22">
        <f t="shared" si="1"/>
        <v>0.19525861552245302</v>
      </c>
      <c r="O10" s="22">
        <f t="shared" si="2"/>
        <v>0.25880930001304903</v>
      </c>
      <c r="P10" s="23">
        <f t="shared" si="3"/>
        <v>0.32253070482149981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5005013</v>
      </c>
      <c r="C11" s="19" t="s">
        <v>1993</v>
      </c>
      <c r="D11" s="68">
        <v>3000652</v>
      </c>
      <c r="E11" s="19" t="s">
        <v>1989</v>
      </c>
      <c r="F11" s="69">
        <v>602</v>
      </c>
      <c r="G11" s="19" t="s">
        <v>2000</v>
      </c>
      <c r="H11" s="20">
        <v>9.9826959999999989</v>
      </c>
      <c r="I11" s="21">
        <v>9.9838959999999997</v>
      </c>
      <c r="J11" s="21">
        <f t="shared" si="0"/>
        <v>3.2102993634806296</v>
      </c>
      <c r="K11" s="21">
        <v>1.9060145334806293</v>
      </c>
      <c r="L11" s="21">
        <v>0.62578499999999992</v>
      </c>
      <c r="M11" s="21">
        <v>0.67849983000000003</v>
      </c>
      <c r="N11" s="22">
        <f t="shared" si="1"/>
        <v>0.19090889302939748</v>
      </c>
      <c r="O11" s="22">
        <f t="shared" si="2"/>
        <v>0.25358833199791236</v>
      </c>
      <c r="P11" s="23">
        <f t="shared" si="3"/>
        <v>0.32154775685570341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5005014</v>
      </c>
      <c r="C12" s="19" t="s">
        <v>1994</v>
      </c>
      <c r="D12" s="68">
        <v>3000652</v>
      </c>
      <c r="E12" s="19" t="s">
        <v>1989</v>
      </c>
      <c r="F12" s="69">
        <v>303</v>
      </c>
      <c r="G12" s="19" t="s">
        <v>1797</v>
      </c>
      <c r="H12" s="20">
        <v>0.74137100000000011</v>
      </c>
      <c r="I12" s="21">
        <v>0.74137099999999989</v>
      </c>
      <c r="J12" s="21">
        <f t="shared" si="0"/>
        <v>0.23802510164216578</v>
      </c>
      <c r="K12" s="21">
        <v>0.14345808164216578</v>
      </c>
      <c r="L12" s="21">
        <v>4.7188019999999997E-2</v>
      </c>
      <c r="M12" s="21">
        <v>4.7379000000000004E-2</v>
      </c>
      <c r="N12" s="22">
        <f t="shared" si="1"/>
        <v>0.19350376753631557</v>
      </c>
      <c r="O12" s="22">
        <f t="shared" si="2"/>
        <v>0.25715343821401943</v>
      </c>
      <c r="P12" s="23">
        <f t="shared" si="3"/>
        <v>0.32106071270951497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5005015</v>
      </c>
      <c r="C13" s="19" t="s">
        <v>1995</v>
      </c>
      <c r="D13" s="68">
        <v>3000652</v>
      </c>
      <c r="E13" s="19" t="s">
        <v>1989</v>
      </c>
      <c r="F13" s="69">
        <v>53</v>
      </c>
      <c r="G13" s="19" t="s">
        <v>630</v>
      </c>
      <c r="H13" s="20">
        <v>1.4332019999999996</v>
      </c>
      <c r="I13" s="21">
        <v>1.4332019999999999</v>
      </c>
      <c r="J13" s="21">
        <f t="shared" si="0"/>
        <v>0.39090262703492379</v>
      </c>
      <c r="K13" s="21">
        <v>0.22836663703492377</v>
      </c>
      <c r="L13" s="21">
        <v>8.560247E-2</v>
      </c>
      <c r="M13" s="21">
        <v>7.6933520000000019E-2</v>
      </c>
      <c r="N13" s="22">
        <f t="shared" si="1"/>
        <v>0.15934016072746465</v>
      </c>
      <c r="O13" s="22">
        <f t="shared" si="2"/>
        <v>0.2190682869790328</v>
      </c>
      <c r="P13" s="23">
        <f t="shared" si="3"/>
        <v>0.27274775435348531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5005016</v>
      </c>
      <c r="C14" s="19" t="s">
        <v>1996</v>
      </c>
      <c r="D14" s="68">
        <v>3000653</v>
      </c>
      <c r="E14" s="19" t="s">
        <v>1990</v>
      </c>
      <c r="F14" s="69">
        <v>6</v>
      </c>
      <c r="G14" s="19" t="s">
        <v>634</v>
      </c>
      <c r="H14" s="20">
        <v>8.4994679999999985</v>
      </c>
      <c r="I14" s="21">
        <v>8.494667999999999</v>
      </c>
      <c r="J14" s="21">
        <f t="shared" si="0"/>
        <v>2.4593955515379169</v>
      </c>
      <c r="K14" s="21">
        <v>1.4796096915379167</v>
      </c>
      <c r="L14" s="21">
        <v>0.51928403000000001</v>
      </c>
      <c r="M14" s="21">
        <v>0.46050183</v>
      </c>
      <c r="N14" s="22">
        <f t="shared" si="1"/>
        <v>0.17418099112736565</v>
      </c>
      <c r="O14" s="22">
        <f t="shared" si="2"/>
        <v>0.23531157680770068</v>
      </c>
      <c r="P14" s="23">
        <f t="shared" si="3"/>
        <v>0.28952226873821524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5005017</v>
      </c>
      <c r="C15" s="19" t="s">
        <v>1997</v>
      </c>
      <c r="D15" s="68">
        <v>3000653</v>
      </c>
      <c r="E15" s="19" t="s">
        <v>1990</v>
      </c>
      <c r="F15" s="69">
        <v>303</v>
      </c>
      <c r="G15" s="19" t="s">
        <v>1797</v>
      </c>
      <c r="H15" s="20">
        <v>2.0579719999999999</v>
      </c>
      <c r="I15" s="21">
        <v>2.0579719999999999</v>
      </c>
      <c r="J15" s="21">
        <f t="shared" si="0"/>
        <v>0.66246624325825909</v>
      </c>
      <c r="K15" s="21">
        <v>0.39475094325825921</v>
      </c>
      <c r="L15" s="21">
        <v>0.13502573000000001</v>
      </c>
      <c r="M15" s="21">
        <v>0.13268956999999998</v>
      </c>
      <c r="N15" s="22">
        <f t="shared" si="1"/>
        <v>0.19181550733355907</v>
      </c>
      <c r="O15" s="22">
        <f t="shared" si="2"/>
        <v>0.25742657006910646</v>
      </c>
      <c r="P15" s="23">
        <f t="shared" si="3"/>
        <v>0.32190245701023101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5005018</v>
      </c>
      <c r="C16" s="19" t="s">
        <v>1998</v>
      </c>
      <c r="D16" s="68">
        <v>3000653</v>
      </c>
      <c r="E16" s="19" t="s">
        <v>1990</v>
      </c>
      <c r="F16" s="69">
        <v>53</v>
      </c>
      <c r="G16" s="19" t="s">
        <v>630</v>
      </c>
      <c r="H16" s="20">
        <v>4.5932549999999992</v>
      </c>
      <c r="I16" s="21">
        <v>4.5932549999999992</v>
      </c>
      <c r="J16" s="21">
        <f t="shared" si="0"/>
        <v>1.409301222431091</v>
      </c>
      <c r="K16" s="21">
        <v>0.79501927243109094</v>
      </c>
      <c r="L16" s="21">
        <v>0.31222822000000006</v>
      </c>
      <c r="M16" s="21">
        <v>0.30205372999999996</v>
      </c>
      <c r="N16" s="22">
        <f t="shared" si="1"/>
        <v>0.17308407054062774</v>
      </c>
      <c r="O16" s="22">
        <f t="shared" si="2"/>
        <v>0.24105944312499333</v>
      </c>
      <c r="P16" s="23">
        <f t="shared" si="3"/>
        <v>0.30681972205572983</v>
      </c>
      <c r="Q16" s="70">
        <v>0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5005019</v>
      </c>
      <c r="C17" s="19" t="s">
        <v>1999</v>
      </c>
      <c r="D17" s="68">
        <v>3000653</v>
      </c>
      <c r="E17" s="19" t="s">
        <v>1990</v>
      </c>
      <c r="F17" s="69">
        <v>287</v>
      </c>
      <c r="G17" s="19" t="s">
        <v>1799</v>
      </c>
      <c r="H17" s="20">
        <v>0.33876200000000001</v>
      </c>
      <c r="I17" s="21">
        <v>0.33876199999999995</v>
      </c>
      <c r="J17" s="21">
        <f t="shared" si="0"/>
        <v>6.9146000230538962E-2</v>
      </c>
      <c r="K17" s="21">
        <v>3.5804570230538957E-2</v>
      </c>
      <c r="L17" s="21">
        <v>1.6221470000000002E-2</v>
      </c>
      <c r="M17" s="21">
        <v>1.7119960000000004E-2</v>
      </c>
      <c r="N17" s="22">
        <f t="shared" si="1"/>
        <v>0.10569240419686672</v>
      </c>
      <c r="O17" s="22">
        <f t="shared" si="2"/>
        <v>0.15357696621976186</v>
      </c>
      <c r="P17" s="23">
        <f t="shared" si="3"/>
        <v>0.20411380329121617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OFFSET(H18,-MATCH("PROYECTOS",$A$8:$A$27,0)-1,0)-(OFFSET(H18,-MATCH("PROYECTOS",$A$8:$A$27,0),0))</f>
        <v>0</v>
      </c>
      <c r="I18" s="44">
        <f t="shared" ref="I18:J18" ca="1" si="5">OFFSET(I18,-MATCH("PROYECTOS",$A$8:$A$27,0)-1,0)-(OFFSET(I18,-MATCH("PROYECTOS",$A$8:$A$27,0),0))</f>
        <v>0</v>
      </c>
      <c r="J18" s="44">
        <f t="shared" ca="1" si="5"/>
        <v>0</v>
      </c>
      <c r="K18" s="45">
        <f ca="1">OFFSET(K18,-MATCH("PROYECTOS",$A$8:$A$27,0)-1,0)-(OFFSET(K18,-MATCH("PROYECTOS",$A$8:$A$27,0),0))</f>
        <v>0</v>
      </c>
      <c r="L18" s="45">
        <f t="shared" ref="L18:M18" ca="1" si="6">OFFSET(L18,-MATCH("PROYECTOS",$A$8:$A$27,0)-1,0)-(OFFSET(L18,-MATCH("PROYECTOS",$A$8:$A$27,0),0))</f>
        <v>0</v>
      </c>
      <c r="M18" s="45">
        <f t="shared" ca="1" si="6"/>
        <v>0</v>
      </c>
      <c r="N18" s="46">
        <f t="shared" ca="1" si="1"/>
        <v>0</v>
      </c>
      <c r="O18" s="46">
        <f t="shared" ca="1" si="2"/>
        <v>0</v>
      </c>
      <c r="P18" s="47">
        <f t="shared" ca="1" si="3"/>
        <v>0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125</v>
      </c>
      <c r="B1" s="50" t="s">
        <v>85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2003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147.55197100000001</v>
      </c>
      <c r="E6" s="14">
        <v>156.06861400000003</v>
      </c>
      <c r="F6" s="14">
        <v>28.696706064674171</v>
      </c>
      <c r="G6" s="14">
        <v>15.043345154674171</v>
      </c>
      <c r="H6" s="14">
        <v>5.8488770399999988</v>
      </c>
      <c r="I6" s="14">
        <v>7.8044838700000012</v>
      </c>
      <c r="J6" s="15">
        <v>9.6389304480362523E-2</v>
      </c>
      <c r="K6" s="15">
        <v>0.1338656226848671</v>
      </c>
      <c r="L6" s="16">
        <v>0.18387237080656182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147.55197100000001</v>
      </c>
      <c r="E7" s="38">
        <f ca="1">SUM(E8:OFFSET(E6,MATCH("GOBIERNOS REGIONALES",$A$8:$A$50,0),0))</f>
        <v>156.06861400000005</v>
      </c>
      <c r="F7" s="38">
        <f ca="1">SUM(F8:OFFSET(F6,MATCH("GOBIERNOS REGIONALES",$A$8:$A$50,0),0))</f>
        <v>28.696706064674167</v>
      </c>
      <c r="G7" s="38">
        <f ca="1">SUM(G8:OFFSET(G6,MATCH("GOBIERNOS REGIONALES",$A$8:$A$50,0),0))</f>
        <v>15.043345154674171</v>
      </c>
      <c r="H7" s="38">
        <f ca="1">SUM(H8:OFFSET(H6,MATCH("GOBIERNOS REGIONALES",$A$8:$A$50,0),0))</f>
        <v>5.8488770399999996</v>
      </c>
      <c r="I7" s="38">
        <f ca="1">SUM(I8:OFFSET(I6,MATCH("GOBIERNOS REGIONALES",$A$8:$A$50,0),0))</f>
        <v>7.8044838700000003</v>
      </c>
      <c r="J7" s="39">
        <f ca="1">IFERROR(G7/E7,0)</f>
        <v>9.6389304480362495E-2</v>
      </c>
      <c r="K7" s="39">
        <f ca="1">IFERROR(SUM(G7,H7)/E7,0)</f>
        <v>0.13386562268486707</v>
      </c>
      <c r="L7" s="40">
        <f ca="1">IFERROR(SUM(G7,H7,I7)/E7,0)</f>
        <v>0.18387237080656177</v>
      </c>
      <c r="M7" s="4"/>
    </row>
    <row r="8" spans="1:13" ht="25.5" x14ac:dyDescent="0.25">
      <c r="A8" s="17"/>
      <c r="B8" s="18">
        <v>32</v>
      </c>
      <c r="C8" s="19" t="s">
        <v>120</v>
      </c>
      <c r="D8" s="20">
        <v>147.55197100000001</v>
      </c>
      <c r="E8" s="21">
        <v>156.06861400000005</v>
      </c>
      <c r="F8" s="21">
        <f t="shared" ref="F8:F10" si="0">SUM(G8,H8,I8)</f>
        <v>28.696706064674167</v>
      </c>
      <c r="G8" s="21">
        <v>15.043345154674171</v>
      </c>
      <c r="H8" s="21">
        <v>5.8488770399999996</v>
      </c>
      <c r="I8" s="21">
        <v>7.8044838700000003</v>
      </c>
      <c r="J8" s="22">
        <f t="shared" ref="J8:J10" si="1">IFERROR(G8/E8,0)</f>
        <v>9.6389304480362495E-2</v>
      </c>
      <c r="K8" s="22">
        <f t="shared" ref="K8:K10" si="2">IFERROR(SUM(G8,H8)/E8,0)</f>
        <v>0.13386562268486707</v>
      </c>
      <c r="L8" s="23">
        <f t="shared" ref="L8:L10" si="3">IFERROR(SUM(G8,H8,I8)/E8,0)</f>
        <v>0.18387237080656177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125</v>
      </c>
      <c r="B1" s="51" t="s">
        <v>85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2004</v>
      </c>
      <c r="N2" s="72" t="s">
        <v>2022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147.55197100000001</v>
      </c>
      <c r="E6" s="14">
        <f ca="1">SUM(E7:OFFSET(E7,50,0))</f>
        <v>156.06861400000003</v>
      </c>
      <c r="F6" s="14">
        <f ca="1">SUM(F7:OFFSET(F7,50,0))</f>
        <v>28.696706064674171</v>
      </c>
      <c r="G6" s="14">
        <f ca="1">SUM(G7:OFFSET(G7,50,0))</f>
        <v>15.043345154674171</v>
      </c>
      <c r="H6" s="14">
        <f ca="1">SUM(H7:OFFSET(H7,50,0))</f>
        <v>5.8488770399999988</v>
      </c>
      <c r="I6" s="14">
        <f ca="1">SUM(I7:OFFSET(I7,50,0))</f>
        <v>7.8044838700000012</v>
      </c>
      <c r="J6" s="15">
        <f ca="1">IFERROR(G6/E6,0)</f>
        <v>9.6389304480362523E-2</v>
      </c>
      <c r="K6" s="15">
        <f ca="1">IFERROR(SUM(G6,H6)/E6,0)</f>
        <v>0.1338656226848671</v>
      </c>
      <c r="L6" s="16">
        <f ca="1">IFERROR(SUM(G6,H6,I6)/E6,0)</f>
        <v>0.18387237080656182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147.55197100000001</v>
      </c>
      <c r="E7" s="28">
        <v>156.06861400000003</v>
      </c>
      <c r="F7" s="28">
        <f>SUM(G7,H7,I7)</f>
        <v>28.696706064674171</v>
      </c>
      <c r="G7" s="28">
        <v>15.043345154674171</v>
      </c>
      <c r="H7" s="28">
        <v>5.8488770399999988</v>
      </c>
      <c r="I7" s="28">
        <v>7.8044838700000012</v>
      </c>
      <c r="J7" s="29">
        <f>IFERROR(G7/E7,0)</f>
        <v>9.6389304480362523E-2</v>
      </c>
      <c r="K7" s="29">
        <f>IFERROR(SUM(G7,H7)/E7,0)</f>
        <v>0.1338656226848671</v>
      </c>
      <c r="L7" s="30">
        <f>IFERROR(SUM(G7,H7,I7)/E7,0)</f>
        <v>0.18387237080656182</v>
      </c>
      <c r="M7" s="4"/>
      <c r="N7" t="s">
        <v>263</v>
      </c>
      <c r="O7" s="5">
        <v>28.696706064674171</v>
      </c>
      <c r="P7" s="71">
        <v>0.18387237080656182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opLeftCell="A12"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140625" customWidth="1"/>
    <col min="6" max="6" width="13.5703125" customWidth="1"/>
    <col min="7" max="9" width="0" hidden="1" customWidth="1"/>
  </cols>
  <sheetData>
    <row r="1" spans="1:13" ht="15.75" x14ac:dyDescent="0.25">
      <c r="A1" s="50">
        <v>125</v>
      </c>
      <c r="B1" s="49" t="s">
        <v>85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2005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147.55197100000001</v>
      </c>
      <c r="E6" s="14">
        <v>156.06861400000003</v>
      </c>
      <c r="F6" s="14">
        <v>28.696706064674171</v>
      </c>
      <c r="G6" s="14">
        <v>15.043345154674171</v>
      </c>
      <c r="H6" s="14">
        <v>5.8488770399999988</v>
      </c>
      <c r="I6" s="14">
        <v>7.8044838700000012</v>
      </c>
      <c r="J6" s="15">
        <v>9.6389304480362523E-2</v>
      </c>
      <c r="K6" s="15">
        <v>0.1338656226848671</v>
      </c>
      <c r="L6" s="16">
        <v>0.18387237080656182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147.55197100000004</v>
      </c>
      <c r="E7" s="38">
        <f ca="1">SUM(E8:OFFSET(E6,MATCH("PROYECTOS",$A$8:$A$50,0),0))</f>
        <v>156.068614</v>
      </c>
      <c r="F7" s="38">
        <f ca="1">SUM(F8:OFFSET(F6,MATCH("PROYECTOS",$A$8:$A$50,0),0))</f>
        <v>28.696706064674171</v>
      </c>
      <c r="G7" s="38">
        <f ca="1">SUM(G8:OFFSET(G6,MATCH("PROYECTOS",$A$8:$A$50,0),0))</f>
        <v>15.043345154674171</v>
      </c>
      <c r="H7" s="38">
        <f ca="1">SUM(H8:OFFSET(H6,MATCH("PROYECTOS",$A$8:$A$50,0),0))</f>
        <v>5.8488770400000014</v>
      </c>
      <c r="I7" s="38">
        <f ca="1">SUM(I8:OFFSET(I6,MATCH("PROYECTOS",$A$8:$A$50,0),0))</f>
        <v>7.8044838700000003</v>
      </c>
      <c r="J7" s="39">
        <f ca="1">IFERROR(G7/E7,0)</f>
        <v>9.6389304480362537E-2</v>
      </c>
      <c r="K7" s="39">
        <f ca="1">IFERROR(SUM(G7,H7)/E7,0)</f>
        <v>0.13386562268486712</v>
      </c>
      <c r="L7" s="40">
        <f ca="1">IFERROR(SUM(G7,H7,I7)/E7,0)</f>
        <v>0.18387237080656188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18.520453</v>
      </c>
      <c r="E8" s="21">
        <v>55.180052000000003</v>
      </c>
      <c r="F8" s="21">
        <f t="shared" ref="F8:F12" si="0">SUM(G8,H8,I8)</f>
        <v>14.942560173489376</v>
      </c>
      <c r="G8" s="21">
        <v>8.7912372434893769</v>
      </c>
      <c r="H8" s="21">
        <v>3.1565363</v>
      </c>
      <c r="I8" s="21">
        <v>2.9947866300000001</v>
      </c>
      <c r="J8" s="22">
        <f t="shared" ref="J8:J13" si="1">IFERROR(G8/E8,0)</f>
        <v>0.15931911850118186</v>
      </c>
      <c r="K8" s="22">
        <f t="shared" ref="K8:K13" si="2">IFERROR(SUM(G8,H8)/E8,0)</f>
        <v>0.21652341943225017</v>
      </c>
      <c r="L8" s="23">
        <f t="shared" ref="L8:L13" si="3">IFERROR(SUM(G8,H8,I8)/E8,0)</f>
        <v>0.27079641341203115</v>
      </c>
      <c r="M8" s="4"/>
    </row>
    <row r="9" spans="1:13" x14ac:dyDescent="0.25">
      <c r="A9" s="17"/>
      <c r="B9" s="19">
        <v>3000654</v>
      </c>
      <c r="C9" s="19" t="s">
        <v>2007</v>
      </c>
      <c r="D9" s="20">
        <v>125.05423600000003</v>
      </c>
      <c r="E9" s="21">
        <v>98.440103999999991</v>
      </c>
      <c r="F9" s="21">
        <f t="shared" si="0"/>
        <v>13.036096476076906</v>
      </c>
      <c r="G9" s="21">
        <v>5.8469485860769055</v>
      </c>
      <c r="H9" s="21">
        <v>2.5543620900000001</v>
      </c>
      <c r="I9" s="21">
        <v>4.6347858000000004</v>
      </c>
      <c r="J9" s="22">
        <f t="shared" si="1"/>
        <v>5.9396001715692072E-2</v>
      </c>
      <c r="K9" s="22">
        <f t="shared" si="2"/>
        <v>8.5344390494314248E-2</v>
      </c>
      <c r="L9" s="23">
        <f t="shared" si="3"/>
        <v>0.13242668329644297</v>
      </c>
      <c r="M9" s="4"/>
    </row>
    <row r="10" spans="1:13" ht="38.25" x14ac:dyDescent="0.25">
      <c r="A10" s="17"/>
      <c r="B10" s="19">
        <v>3000655</v>
      </c>
      <c r="C10" s="19" t="s">
        <v>2008</v>
      </c>
      <c r="D10" s="20">
        <v>1.6551560000000001</v>
      </c>
      <c r="E10" s="21">
        <v>0.54385000000000006</v>
      </c>
      <c r="F10" s="21">
        <f t="shared" si="0"/>
        <v>9.0790530824271326E-2</v>
      </c>
      <c r="G10" s="21">
        <v>3.8480850824271329E-2</v>
      </c>
      <c r="H10" s="21">
        <v>2.3220560000000001E-2</v>
      </c>
      <c r="I10" s="21">
        <v>2.9089120000000003E-2</v>
      </c>
      <c r="J10" s="22">
        <f t="shared" si="1"/>
        <v>7.0756368160837219E-2</v>
      </c>
      <c r="K10" s="22">
        <f t="shared" si="2"/>
        <v>0.11345299406871623</v>
      </c>
      <c r="L10" s="23">
        <f t="shared" si="3"/>
        <v>0.16694038949024789</v>
      </c>
      <c r="M10" s="4"/>
    </row>
    <row r="11" spans="1:13" ht="25.5" x14ac:dyDescent="0.25">
      <c r="A11" s="17"/>
      <c r="B11" s="19">
        <v>3000656</v>
      </c>
      <c r="C11" s="19" t="s">
        <v>2009</v>
      </c>
      <c r="D11" s="20">
        <v>1.4345659999999998</v>
      </c>
      <c r="E11" s="21">
        <v>1.708707</v>
      </c>
      <c r="F11" s="21">
        <f t="shared" si="0"/>
        <v>0.57698404411564641</v>
      </c>
      <c r="G11" s="21">
        <v>0.33516485411564645</v>
      </c>
      <c r="H11" s="21">
        <v>0.10537781000000002</v>
      </c>
      <c r="I11" s="21">
        <v>0.13644138</v>
      </c>
      <c r="J11" s="22">
        <f t="shared" si="1"/>
        <v>0.1961511564683977</v>
      </c>
      <c r="K11" s="22">
        <f t="shared" si="2"/>
        <v>0.25782223875459426</v>
      </c>
      <c r="L11" s="23">
        <f t="shared" si="3"/>
        <v>0.33767289776166798</v>
      </c>
      <c r="M11" s="4"/>
    </row>
    <row r="12" spans="1:13" ht="38.25" x14ac:dyDescent="0.25">
      <c r="A12" s="17"/>
      <c r="B12" s="19">
        <v>3000657</v>
      </c>
      <c r="C12" s="19" t="s">
        <v>2010</v>
      </c>
      <c r="D12" s="20">
        <v>0.88756000000000002</v>
      </c>
      <c r="E12" s="21">
        <v>0.19590099999999999</v>
      </c>
      <c r="F12" s="21">
        <f t="shared" si="0"/>
        <v>5.0274840167970652E-2</v>
      </c>
      <c r="G12" s="21">
        <v>3.1513620167970657E-2</v>
      </c>
      <c r="H12" s="21">
        <v>9.3802799999999995E-3</v>
      </c>
      <c r="I12" s="21">
        <v>9.3809400000000008E-3</v>
      </c>
      <c r="J12" s="22">
        <f t="shared" si="1"/>
        <v>0.16086502962195526</v>
      </c>
      <c r="K12" s="22">
        <f t="shared" si="2"/>
        <v>0.2087477867288613</v>
      </c>
      <c r="L12" s="23">
        <f t="shared" si="3"/>
        <v>0.25663391288441945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</v>
      </c>
      <c r="F13" s="45">
        <f t="shared" ca="1" si="4"/>
        <v>0</v>
      </c>
      <c r="G13" s="45">
        <f t="shared" ca="1" si="4"/>
        <v>0</v>
      </c>
      <c r="H13" s="45">
        <f t="shared" ca="1" si="4"/>
        <v>0</v>
      </c>
      <c r="I13" s="45">
        <f t="shared" ca="1" si="4"/>
        <v>0</v>
      </c>
      <c r="J13" s="46">
        <f t="shared" ca="1" si="1"/>
        <v>0</v>
      </c>
      <c r="K13" s="46">
        <f t="shared" ca="1" si="2"/>
        <v>0</v>
      </c>
      <c r="L13" s="47">
        <f t="shared" ca="1" si="3"/>
        <v>0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2023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x14ac:dyDescent="0.25">
      <c r="A19" s="17"/>
      <c r="B19" s="19">
        <v>3000001</v>
      </c>
      <c r="C19" s="19" t="s">
        <v>275</v>
      </c>
      <c r="D19" s="23">
        <v>0.27079641341203115</v>
      </c>
    </row>
    <row r="20" spans="1:4" x14ac:dyDescent="0.25">
      <c r="A20" s="17"/>
      <c r="B20" s="19">
        <v>3000654</v>
      </c>
      <c r="C20" s="19" t="s">
        <v>2007</v>
      </c>
      <c r="D20" s="23">
        <v>0.13242668329644297</v>
      </c>
    </row>
    <row r="21" spans="1:4" ht="38.25" x14ac:dyDescent="0.25">
      <c r="A21" s="17"/>
      <c r="B21" s="19">
        <v>3000655</v>
      </c>
      <c r="C21" s="19" t="s">
        <v>2008</v>
      </c>
      <c r="D21" s="23">
        <v>0.16694038949024789</v>
      </c>
    </row>
    <row r="22" spans="1:4" ht="39" thickBot="1" x14ac:dyDescent="0.3">
      <c r="A22" s="24"/>
      <c r="B22" s="26">
        <v>3000657</v>
      </c>
      <c r="C22" s="26" t="s">
        <v>2010</v>
      </c>
      <c r="D22" s="30">
        <v>0.25663391288441945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I9" sqref="I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125</v>
      </c>
      <c r="B1" s="49" t="s">
        <v>85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2006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147.55197100000001</v>
      </c>
      <c r="I6" s="14">
        <v>156.06861400000003</v>
      </c>
      <c r="J6" s="14">
        <v>28.696706064674171</v>
      </c>
      <c r="K6" s="14">
        <v>15.043345154674171</v>
      </c>
      <c r="L6" s="14">
        <v>5.8488770399999988</v>
      </c>
      <c r="M6" s="14">
        <v>7.8044838700000012</v>
      </c>
      <c r="N6" s="15">
        <v>9.6389304480362523E-2</v>
      </c>
      <c r="O6" s="15">
        <v>0.1338656226848671</v>
      </c>
      <c r="P6" s="16">
        <v>0.18387237080656182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SUM(H8:OFFSET(H6,MATCH("PROYECTOS",$A$8:$A$28,0),0))</f>
        <v>147.55197100000001</v>
      </c>
      <c r="I7" s="37">
        <f ca="1">SUM(I8:OFFSET(I6,MATCH("PROYECTOS",$A$8:$A$28,0),0))</f>
        <v>156.068614</v>
      </c>
      <c r="J7" s="37">
        <f ca="1">SUM(J8:OFFSET(J6,MATCH("PROYECTOS",$A$8:$A$28,0),0))</f>
        <v>28.696706064674171</v>
      </c>
      <c r="K7" s="38">
        <f ca="1">SUM(K8:OFFSET(K6,MATCH("PROYECTOS",$A$8:$A$28,0),0))</f>
        <v>15.043345154674171</v>
      </c>
      <c r="L7" s="38">
        <f ca="1">SUM(L8:OFFSET(L6,MATCH("PROYECTOS",$A$8:$A$28,0),0))</f>
        <v>5.8488770400000005</v>
      </c>
      <c r="M7" s="38">
        <f ca="1">SUM(M8:OFFSET(M6,MATCH("PROYECTOS",$A$8:$A$28,0),0))</f>
        <v>7.8044838700000003</v>
      </c>
      <c r="N7" s="39">
        <f ca="1">IFERROR(K7/I7,0)</f>
        <v>9.6389304480362537E-2</v>
      </c>
      <c r="O7" s="39">
        <f ca="1">IFERROR(SUM(K7,L7)/I7,0)</f>
        <v>0.13386562268486712</v>
      </c>
      <c r="P7" s="40">
        <f ca="1">IFERROR(SUM(K7,L7,M7)/I7,0)</f>
        <v>0.18387237080656188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18.520453</v>
      </c>
      <c r="I8" s="21">
        <v>55.180052000000003</v>
      </c>
      <c r="J8" s="21">
        <f t="shared" ref="J8:J18" si="0">SUM(K8,L8,M8)</f>
        <v>14.942560173489376</v>
      </c>
      <c r="K8" s="21">
        <v>8.7912372434893769</v>
      </c>
      <c r="L8" s="21">
        <v>3.1565363</v>
      </c>
      <c r="M8" s="21">
        <v>2.9947866300000001</v>
      </c>
      <c r="N8" s="22">
        <f t="shared" ref="N8:N19" si="1">IFERROR(K8/I8,0)</f>
        <v>0.15931911850118186</v>
      </c>
      <c r="O8" s="22">
        <f t="shared" ref="O8:O19" si="2">IFERROR(SUM(K8,L8)/I8,0)</f>
        <v>0.21652341943225017</v>
      </c>
      <c r="P8" s="23">
        <f t="shared" ref="P8:P19" si="3">IFERROR(SUM(K8,L8,M8)/I8,0)</f>
        <v>0.27079641341203115</v>
      </c>
      <c r="Q8" s="70">
        <v>24.55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5001277</v>
      </c>
      <c r="C9" s="19" t="s">
        <v>2011</v>
      </c>
      <c r="D9" s="68">
        <v>3000657</v>
      </c>
      <c r="E9" s="19" t="s">
        <v>2010</v>
      </c>
      <c r="F9" s="69">
        <v>194</v>
      </c>
      <c r="G9" s="19" t="s">
        <v>1179</v>
      </c>
      <c r="H9" s="20">
        <v>0.70578200000000002</v>
      </c>
      <c r="I9" s="21">
        <v>0.14357300000000001</v>
      </c>
      <c r="J9" s="21">
        <f t="shared" si="0"/>
        <v>2.875509016351372E-2</v>
      </c>
      <c r="K9" s="21">
        <v>1.860177016351372E-2</v>
      </c>
      <c r="L9" s="21">
        <v>5.0763299999999996E-3</v>
      </c>
      <c r="M9" s="21">
        <v>5.07699E-3</v>
      </c>
      <c r="N9" s="22">
        <f t="shared" si="1"/>
        <v>0.1295631501989491</v>
      </c>
      <c r="O9" s="22">
        <f t="shared" si="2"/>
        <v>0.16492028559348706</v>
      </c>
      <c r="P9" s="23">
        <f t="shared" si="3"/>
        <v>0.20028201795263537</v>
      </c>
      <c r="Q9" s="70">
        <v>0</v>
      </c>
      <c r="R9" s="21">
        <v>0</v>
      </c>
      <c r="S9" s="23">
        <f t="shared" ref="S9:S18" si="4">IFERROR(R9/Q9,0)</f>
        <v>0</v>
      </c>
    </row>
    <row r="10" spans="1:19" ht="38.25" x14ac:dyDescent="0.25">
      <c r="A10" s="17"/>
      <c r="B10" s="19">
        <v>5002163</v>
      </c>
      <c r="C10" s="19" t="s">
        <v>2012</v>
      </c>
      <c r="D10" s="68">
        <v>3000656</v>
      </c>
      <c r="E10" s="19" t="s">
        <v>2009</v>
      </c>
      <c r="F10" s="69">
        <v>194</v>
      </c>
      <c r="G10" s="19" t="s">
        <v>1179</v>
      </c>
      <c r="H10" s="20">
        <v>0.40617499999999995</v>
      </c>
      <c r="I10" s="21">
        <v>0.69989499999999993</v>
      </c>
      <c r="J10" s="21">
        <f t="shared" si="0"/>
        <v>0.25780217165192754</v>
      </c>
      <c r="K10" s="21">
        <v>0.15367218165192753</v>
      </c>
      <c r="L10" s="21">
        <v>5.0277840000000004E-2</v>
      </c>
      <c r="M10" s="21">
        <v>5.3852150000000001E-2</v>
      </c>
      <c r="N10" s="22">
        <f t="shared" si="1"/>
        <v>0.21956462276759733</v>
      </c>
      <c r="O10" s="22">
        <f t="shared" si="2"/>
        <v>0.29140088392105612</v>
      </c>
      <c r="P10" s="23">
        <f t="shared" si="3"/>
        <v>0.3683440682558492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5002164</v>
      </c>
      <c r="C11" s="19" t="s">
        <v>2013</v>
      </c>
      <c r="D11" s="68">
        <v>3000657</v>
      </c>
      <c r="E11" s="19" t="s">
        <v>2010</v>
      </c>
      <c r="F11" s="69">
        <v>194</v>
      </c>
      <c r="G11" s="19" t="s">
        <v>1179</v>
      </c>
      <c r="H11" s="20">
        <v>0.18177800000000002</v>
      </c>
      <c r="I11" s="21">
        <v>5.2328E-2</v>
      </c>
      <c r="J11" s="21">
        <f t="shared" si="0"/>
        <v>2.1519750004456939E-2</v>
      </c>
      <c r="K11" s="21">
        <v>1.2911850004456937E-2</v>
      </c>
      <c r="L11" s="21">
        <v>4.30395E-3</v>
      </c>
      <c r="M11" s="21">
        <v>4.30395E-3</v>
      </c>
      <c r="N11" s="22">
        <f t="shared" si="1"/>
        <v>0.24674839482603841</v>
      </c>
      <c r="O11" s="22">
        <f t="shared" si="2"/>
        <v>0.32899785973966017</v>
      </c>
      <c r="P11" s="23">
        <f t="shared" si="3"/>
        <v>0.41124732465328195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5005020</v>
      </c>
      <c r="C12" s="19" t="s">
        <v>2014</v>
      </c>
      <c r="D12" s="68">
        <v>3000654</v>
      </c>
      <c r="E12" s="19" t="s">
        <v>2007</v>
      </c>
      <c r="F12" s="69">
        <v>230</v>
      </c>
      <c r="G12" s="19" t="s">
        <v>1031</v>
      </c>
      <c r="H12" s="20">
        <v>114.87886100000003</v>
      </c>
      <c r="I12" s="21">
        <v>39.561184999999995</v>
      </c>
      <c r="J12" s="21">
        <f t="shared" si="0"/>
        <v>5.940826322844293</v>
      </c>
      <c r="K12" s="21">
        <v>2.2495221528442926</v>
      </c>
      <c r="L12" s="21">
        <v>1.2750252500000001</v>
      </c>
      <c r="M12" s="21">
        <v>2.4162789199999999</v>
      </c>
      <c r="N12" s="22">
        <f t="shared" si="1"/>
        <v>5.6861849634794633E-2</v>
      </c>
      <c r="O12" s="22">
        <f t="shared" si="2"/>
        <v>8.9091047268788665E-2</v>
      </c>
      <c r="P12" s="23">
        <f t="shared" si="3"/>
        <v>0.15016805798017158</v>
      </c>
      <c r="Q12" s="70">
        <v>3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5005021</v>
      </c>
      <c r="C13" s="19" t="s">
        <v>2015</v>
      </c>
      <c r="D13" s="68">
        <v>3000654</v>
      </c>
      <c r="E13" s="19" t="s">
        <v>2007</v>
      </c>
      <c r="F13" s="69">
        <v>88</v>
      </c>
      <c r="G13" s="19" t="s">
        <v>755</v>
      </c>
      <c r="H13" s="20">
        <v>1.8205719999999999</v>
      </c>
      <c r="I13" s="21">
        <v>2.6202109999999998</v>
      </c>
      <c r="J13" s="21">
        <f t="shared" si="0"/>
        <v>1.0449421155647558</v>
      </c>
      <c r="K13" s="21">
        <v>0.5021465455647558</v>
      </c>
      <c r="L13" s="21">
        <v>0.19668138000000002</v>
      </c>
      <c r="M13" s="21">
        <v>0.34611418999999999</v>
      </c>
      <c r="N13" s="22">
        <f t="shared" si="1"/>
        <v>0.19164355296758767</v>
      </c>
      <c r="O13" s="22">
        <f t="shared" si="2"/>
        <v>0.26670673681041557</v>
      </c>
      <c r="P13" s="23">
        <f t="shared" si="3"/>
        <v>0.39880075137641813</v>
      </c>
      <c r="Q13" s="70">
        <v>1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5005022</v>
      </c>
      <c r="C14" s="19" t="s">
        <v>2016</v>
      </c>
      <c r="D14" s="68">
        <v>3000654</v>
      </c>
      <c r="E14" s="19" t="s">
        <v>2007</v>
      </c>
      <c r="F14" s="69">
        <v>259</v>
      </c>
      <c r="G14" s="19" t="s">
        <v>393</v>
      </c>
      <c r="H14" s="20">
        <v>2.8240779999999996</v>
      </c>
      <c r="I14" s="21">
        <v>7.1334330000000001</v>
      </c>
      <c r="J14" s="21">
        <f t="shared" si="0"/>
        <v>0.79255389262825848</v>
      </c>
      <c r="K14" s="21">
        <v>0.42035495262825862</v>
      </c>
      <c r="L14" s="21">
        <v>0.15981519999999999</v>
      </c>
      <c r="M14" s="21">
        <v>0.21238373999999999</v>
      </c>
      <c r="N14" s="22">
        <f t="shared" si="1"/>
        <v>5.8927441055135532E-2</v>
      </c>
      <c r="O14" s="22">
        <f t="shared" si="2"/>
        <v>8.1331128031658609E-2</v>
      </c>
      <c r="P14" s="23">
        <f t="shared" si="3"/>
        <v>0.11110413353966575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5005023</v>
      </c>
      <c r="C15" s="19" t="s">
        <v>2017</v>
      </c>
      <c r="D15" s="68">
        <v>3000654</v>
      </c>
      <c r="E15" s="19" t="s">
        <v>2007</v>
      </c>
      <c r="F15" s="69">
        <v>599</v>
      </c>
      <c r="G15" s="19" t="s">
        <v>1308</v>
      </c>
      <c r="H15" s="20">
        <v>5.5307250000000003</v>
      </c>
      <c r="I15" s="21">
        <v>49.125275000000009</v>
      </c>
      <c r="J15" s="21">
        <f t="shared" si="0"/>
        <v>5.2577741450395985</v>
      </c>
      <c r="K15" s="21">
        <v>2.6749249350395985</v>
      </c>
      <c r="L15" s="21">
        <v>0.92284025999999997</v>
      </c>
      <c r="M15" s="21">
        <v>1.6600089499999999</v>
      </c>
      <c r="N15" s="22">
        <f t="shared" si="1"/>
        <v>5.4451093353464139E-2</v>
      </c>
      <c r="O15" s="22">
        <f t="shared" si="2"/>
        <v>7.3236540559612096E-2</v>
      </c>
      <c r="P15" s="23">
        <f t="shared" si="3"/>
        <v>0.1070278821856895</v>
      </c>
      <c r="Q15" s="70">
        <v>1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5005024</v>
      </c>
      <c r="C16" s="19" t="s">
        <v>2018</v>
      </c>
      <c r="D16" s="68">
        <v>3000655</v>
      </c>
      <c r="E16" s="19" t="s">
        <v>2008</v>
      </c>
      <c r="F16" s="69">
        <v>86</v>
      </c>
      <c r="G16" s="19" t="s">
        <v>500</v>
      </c>
      <c r="H16" s="20">
        <v>1.6551560000000001</v>
      </c>
      <c r="I16" s="21">
        <v>0.54385000000000006</v>
      </c>
      <c r="J16" s="21">
        <f t="shared" si="0"/>
        <v>9.0790530824271326E-2</v>
      </c>
      <c r="K16" s="21">
        <v>3.8480850824271329E-2</v>
      </c>
      <c r="L16" s="21">
        <v>2.3220560000000001E-2</v>
      </c>
      <c r="M16" s="21">
        <v>2.9089120000000003E-2</v>
      </c>
      <c r="N16" s="22">
        <f t="shared" si="1"/>
        <v>7.0756368160837219E-2</v>
      </c>
      <c r="O16" s="22">
        <f t="shared" si="2"/>
        <v>0.11345299406871623</v>
      </c>
      <c r="P16" s="23">
        <f t="shared" si="3"/>
        <v>0.16694038949024789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5005025</v>
      </c>
      <c r="C17" s="19" t="s">
        <v>2019</v>
      </c>
      <c r="D17" s="68">
        <v>3000656</v>
      </c>
      <c r="E17" s="19" t="s">
        <v>2009</v>
      </c>
      <c r="F17" s="69">
        <v>276</v>
      </c>
      <c r="G17" s="19" t="s">
        <v>2021</v>
      </c>
      <c r="H17" s="20">
        <v>0.10748099999999999</v>
      </c>
      <c r="I17" s="21">
        <v>0.19748199999999999</v>
      </c>
      <c r="J17" s="21">
        <f t="shared" si="0"/>
        <v>4.4478339898873981E-2</v>
      </c>
      <c r="K17" s="21">
        <v>1.4712889898873982E-2</v>
      </c>
      <c r="L17" s="21">
        <v>6.6241300000000006E-3</v>
      </c>
      <c r="M17" s="21">
        <v>2.314132E-2</v>
      </c>
      <c r="N17" s="22">
        <f t="shared" si="1"/>
        <v>7.4502435152945495E-2</v>
      </c>
      <c r="O17" s="22">
        <f t="shared" si="2"/>
        <v>0.10804539096663991</v>
      </c>
      <c r="P17" s="23">
        <f t="shared" si="3"/>
        <v>0.2252273113441933</v>
      </c>
      <c r="Q17" s="70">
        <v>0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5005026</v>
      </c>
      <c r="C18" s="19" t="s">
        <v>2020</v>
      </c>
      <c r="D18" s="68">
        <v>3000656</v>
      </c>
      <c r="E18" s="19" t="s">
        <v>2009</v>
      </c>
      <c r="F18" s="69">
        <v>194</v>
      </c>
      <c r="G18" s="19" t="s">
        <v>1179</v>
      </c>
      <c r="H18" s="20">
        <v>0.9209099999999999</v>
      </c>
      <c r="I18" s="21">
        <v>0.81133000000000011</v>
      </c>
      <c r="J18" s="21">
        <f t="shared" si="0"/>
        <v>0.27470353256484498</v>
      </c>
      <c r="K18" s="21">
        <v>0.16677978256484494</v>
      </c>
      <c r="L18" s="21">
        <v>4.8475840000000013E-2</v>
      </c>
      <c r="M18" s="21">
        <v>5.9447910000000007E-2</v>
      </c>
      <c r="N18" s="22">
        <f t="shared" si="1"/>
        <v>0.20556343604309579</v>
      </c>
      <c r="O18" s="22">
        <f t="shared" si="2"/>
        <v>0.26531204634962952</v>
      </c>
      <c r="P18" s="23">
        <f t="shared" si="3"/>
        <v>0.33858421673652511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293</v>
      </c>
      <c r="B19" s="43"/>
      <c r="C19" s="43"/>
      <c r="D19" s="65"/>
      <c r="E19" s="43"/>
      <c r="F19" s="66"/>
      <c r="G19" s="43"/>
      <c r="H19" s="44">
        <f ca="1">OFFSET(H19,-MATCH("PROYECTOS",$A$8:$A$28,0)-1,0)-(OFFSET(H19,-MATCH("PROYECTOS",$A$8:$A$28,0),0))</f>
        <v>0</v>
      </c>
      <c r="I19" s="44">
        <f t="shared" ref="I19:J19" ca="1" si="5">OFFSET(I19,-MATCH("PROYECTOS",$A$8:$A$28,0)-1,0)-(OFFSET(I19,-MATCH("PROYECTOS",$A$8:$A$28,0),0))</f>
        <v>0</v>
      </c>
      <c r="J19" s="44">
        <f t="shared" ca="1" si="5"/>
        <v>0</v>
      </c>
      <c r="K19" s="45">
        <f ca="1">OFFSET(K19,-MATCH("PROYECTOS",$A$8:$A$28,0)-1,0)-(OFFSET(K19,-MATCH("PROYECTOS",$A$8:$A$28,0),0))</f>
        <v>0</v>
      </c>
      <c r="L19" s="45">
        <f t="shared" ref="L19:M19" ca="1" si="6">OFFSET(L19,-MATCH("PROYECTOS",$A$8:$A$28,0)-1,0)-(OFFSET(L19,-MATCH("PROYECTOS",$A$8:$A$28,0),0))</f>
        <v>0</v>
      </c>
      <c r="M19" s="45">
        <f t="shared" ca="1" si="6"/>
        <v>0</v>
      </c>
      <c r="N19" s="46">
        <f t="shared" ca="1" si="1"/>
        <v>0</v>
      </c>
      <c r="O19" s="46">
        <f t="shared" ca="1" si="2"/>
        <v>0</v>
      </c>
      <c r="P19" s="47">
        <f t="shared" ca="1" si="3"/>
        <v>0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126</v>
      </c>
      <c r="B1" s="50" t="s">
        <v>86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2024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8.619234999999998</v>
      </c>
      <c r="E6" s="14">
        <v>8.2983949999999993</v>
      </c>
      <c r="F6" s="14">
        <v>1.625427965971624</v>
      </c>
      <c r="G6" s="14">
        <v>0.90845456597162411</v>
      </c>
      <c r="H6" s="14">
        <v>0.40975232999999994</v>
      </c>
      <c r="I6" s="14">
        <v>0.30722106999999999</v>
      </c>
      <c r="J6" s="15">
        <v>0.10947352662432003</v>
      </c>
      <c r="K6" s="15">
        <v>0.15885082548753393</v>
      </c>
      <c r="L6" s="16">
        <v>0.19587257125885477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8.6192349999999998</v>
      </c>
      <c r="E7" s="38">
        <f ca="1">SUM(E8:OFFSET(E6,MATCH("GOBIERNOS REGIONALES",$A$8:$A$50,0),0))</f>
        <v>8.2983949999999993</v>
      </c>
      <c r="F7" s="38">
        <f ca="1">SUM(F8:OFFSET(F6,MATCH("GOBIERNOS REGIONALES",$A$8:$A$50,0),0))</f>
        <v>1.625427965971624</v>
      </c>
      <c r="G7" s="38">
        <f ca="1">SUM(G8:OFFSET(G6,MATCH("GOBIERNOS REGIONALES",$A$8:$A$50,0),0))</f>
        <v>0.90845456597162411</v>
      </c>
      <c r="H7" s="38">
        <f ca="1">SUM(H8:OFFSET(H6,MATCH("GOBIERNOS REGIONALES",$A$8:$A$50,0),0))</f>
        <v>0.40975232999999994</v>
      </c>
      <c r="I7" s="38">
        <f ca="1">SUM(I8:OFFSET(I6,MATCH("GOBIERNOS REGIONALES",$A$8:$A$50,0),0))</f>
        <v>0.30722106999999999</v>
      </c>
      <c r="J7" s="39">
        <f ca="1">IFERROR(G7/E7,0)</f>
        <v>0.10947352662432003</v>
      </c>
      <c r="K7" s="39">
        <f ca="1">IFERROR(SUM(G7,H7)/E7,0)</f>
        <v>0.15885082548753393</v>
      </c>
      <c r="L7" s="40">
        <f ca="1">IFERROR(SUM(G7,H7,I7)/E7,0)</f>
        <v>0.19587257125885477</v>
      </c>
      <c r="M7" s="4"/>
    </row>
    <row r="8" spans="1:13" x14ac:dyDescent="0.25">
      <c r="A8" s="17"/>
      <c r="B8" s="18">
        <v>16</v>
      </c>
      <c r="C8" s="19" t="s">
        <v>115</v>
      </c>
      <c r="D8" s="20">
        <v>8.6192349999999998</v>
      </c>
      <c r="E8" s="21">
        <v>8.2983949999999993</v>
      </c>
      <c r="F8" s="21">
        <f t="shared" ref="F8:F10" si="0">SUM(G8,H8,I8)</f>
        <v>1.625427965971624</v>
      </c>
      <c r="G8" s="21">
        <v>0.90845456597162411</v>
      </c>
      <c r="H8" s="21">
        <v>0.40975232999999994</v>
      </c>
      <c r="I8" s="21">
        <v>0.30722106999999999</v>
      </c>
      <c r="J8" s="22">
        <f t="shared" ref="J8:J10" si="1">IFERROR(G8/E8,0)</f>
        <v>0.10947352662432003</v>
      </c>
      <c r="K8" s="22">
        <f t="shared" ref="K8:K10" si="2">IFERROR(SUM(G8,H8)/E8,0)</f>
        <v>0.15885082548753393</v>
      </c>
      <c r="L8" s="23">
        <f t="shared" ref="L8:L10" si="3">IFERROR(SUM(G8,H8,I8)/E8,0)</f>
        <v>0.19587257125885477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126</v>
      </c>
      <c r="B1" s="51" t="s">
        <v>86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2025</v>
      </c>
      <c r="N2" s="72" t="s">
        <v>2032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8.619234999999998</v>
      </c>
      <c r="E6" s="14">
        <f ca="1">SUM(E7:OFFSET(E7,50,0))</f>
        <v>8.2983949999999993</v>
      </c>
      <c r="F6" s="14">
        <f ca="1">SUM(F7:OFFSET(F7,50,0))</f>
        <v>1.625427965971624</v>
      </c>
      <c r="G6" s="14">
        <f ca="1">SUM(G7:OFFSET(G7,50,0))</f>
        <v>0.90845456597162411</v>
      </c>
      <c r="H6" s="14">
        <f ca="1">SUM(H7:OFFSET(H7,50,0))</f>
        <v>0.40975232999999994</v>
      </c>
      <c r="I6" s="14">
        <f ca="1">SUM(I7:OFFSET(I7,50,0))</f>
        <v>0.30722106999999999</v>
      </c>
      <c r="J6" s="15">
        <f ca="1">IFERROR(G6/E6,0)</f>
        <v>0.10947352662432003</v>
      </c>
      <c r="K6" s="15">
        <f ca="1">IFERROR(SUM(G6,H6)/E6,0)</f>
        <v>0.15885082548753393</v>
      </c>
      <c r="L6" s="16">
        <f ca="1">IFERROR(SUM(G6,H6,I6)/E6,0)</f>
        <v>0.19587257125885477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8.619234999999998</v>
      </c>
      <c r="E7" s="28">
        <v>8.2983949999999993</v>
      </c>
      <c r="F7" s="28">
        <f>SUM(G7,H7,I7)</f>
        <v>1.625427965971624</v>
      </c>
      <c r="G7" s="28">
        <v>0.90845456597162411</v>
      </c>
      <c r="H7" s="28">
        <v>0.40975232999999994</v>
      </c>
      <c r="I7" s="28">
        <v>0.30722106999999999</v>
      </c>
      <c r="J7" s="29">
        <f>IFERROR(G7/E7,0)</f>
        <v>0.10947352662432003</v>
      </c>
      <c r="K7" s="29">
        <f>IFERROR(SUM(G7,H7)/E7,0)</f>
        <v>0.15885082548753393</v>
      </c>
      <c r="L7" s="30">
        <f>IFERROR(SUM(G7,H7,I7)/E7,0)</f>
        <v>0.19587257125885477</v>
      </c>
      <c r="M7" s="4"/>
      <c r="N7" t="s">
        <v>263</v>
      </c>
      <c r="O7" s="5">
        <v>1.625427965971624</v>
      </c>
      <c r="P7" s="71">
        <v>0.19587257125885477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5703125" customWidth="1"/>
    <col min="6" max="6" width="13.5703125" customWidth="1"/>
    <col min="7" max="9" width="0" hidden="1" customWidth="1"/>
  </cols>
  <sheetData>
    <row r="1" spans="1:13" ht="15.75" x14ac:dyDescent="0.25">
      <c r="A1" s="50">
        <v>126</v>
      </c>
      <c r="B1" s="49" t="s">
        <v>86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2026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8.619234999999998</v>
      </c>
      <c r="E6" s="14">
        <v>8.2983949999999993</v>
      </c>
      <c r="F6" s="14">
        <v>1.625427965971624</v>
      </c>
      <c r="G6" s="14">
        <v>0.90845456597162411</v>
      </c>
      <c r="H6" s="14">
        <v>0.40975232999999994</v>
      </c>
      <c r="I6" s="14">
        <v>0.30722106999999999</v>
      </c>
      <c r="J6" s="15">
        <v>0.10947352662432003</v>
      </c>
      <c r="K6" s="15">
        <v>0.15885082548753393</v>
      </c>
      <c r="L6" s="16">
        <v>0.19587257125885477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8.6192349999999998</v>
      </c>
      <c r="E7" s="38">
        <f ca="1">SUM(E8:OFFSET(E6,MATCH("PROYECTOS",$A$8:$A$50,0),0))</f>
        <v>8.2983949999999993</v>
      </c>
      <c r="F7" s="38">
        <f ca="1">SUM(F8:OFFSET(F6,MATCH("PROYECTOS",$A$8:$A$50,0),0))</f>
        <v>1.625427965971624</v>
      </c>
      <c r="G7" s="38">
        <f ca="1">SUM(G8:OFFSET(G6,MATCH("PROYECTOS",$A$8:$A$50,0),0))</f>
        <v>0.90845456597162411</v>
      </c>
      <c r="H7" s="38">
        <f ca="1">SUM(H8:OFFSET(H6,MATCH("PROYECTOS",$A$8:$A$50,0),0))</f>
        <v>0.40975232999999994</v>
      </c>
      <c r="I7" s="38">
        <f ca="1">SUM(I8:OFFSET(I6,MATCH("PROYECTOS",$A$8:$A$50,0),0))</f>
        <v>0.30722106999999999</v>
      </c>
      <c r="J7" s="39">
        <f ca="1">IFERROR(G7/E7,0)</f>
        <v>0.10947352662432003</v>
      </c>
      <c r="K7" s="39">
        <f ca="1">IFERROR(SUM(G7,H7)/E7,0)</f>
        <v>0.15885082548753393</v>
      </c>
      <c r="L7" s="40">
        <f ca="1">IFERROR(SUM(G7,H7,I7)/E7,0)</f>
        <v>0.19587257125885477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4.734494999999999</v>
      </c>
      <c r="E8" s="21">
        <v>4.4136549999999994</v>
      </c>
      <c r="F8" s="21">
        <f t="shared" ref="F8:F9" si="0">SUM(G8,H8,I8)</f>
        <v>1.0690401575748196</v>
      </c>
      <c r="G8" s="21">
        <v>0.62995455757481977</v>
      </c>
      <c r="H8" s="21">
        <v>0.23401232999999994</v>
      </c>
      <c r="I8" s="21">
        <v>0.20507326999999997</v>
      </c>
      <c r="J8" s="22">
        <f t="shared" ref="J8:J10" si="1">IFERROR(G8/E8,0)</f>
        <v>0.14272854529291934</v>
      </c>
      <c r="K8" s="22">
        <f t="shared" ref="K8:K10" si="2">IFERROR(SUM(G8,H8)/E8,0)</f>
        <v>0.19574862275706184</v>
      </c>
      <c r="L8" s="23">
        <f t="shared" ref="L8:L10" si="3">IFERROR(SUM(G8,H8,I8)/E8,0)</f>
        <v>0.24221198928661614</v>
      </c>
      <c r="M8" s="4"/>
    </row>
    <row r="9" spans="1:13" x14ac:dyDescent="0.25">
      <c r="A9" s="17"/>
      <c r="B9" s="19">
        <v>3000658</v>
      </c>
      <c r="C9" s="19" t="s">
        <v>2028</v>
      </c>
      <c r="D9" s="20">
        <v>3.8847399999999999</v>
      </c>
      <c r="E9" s="21">
        <v>3.8847399999999999</v>
      </c>
      <c r="F9" s="21">
        <f t="shared" si="0"/>
        <v>0.55638780839680435</v>
      </c>
      <c r="G9" s="21">
        <v>0.27850000839680433</v>
      </c>
      <c r="H9" s="21">
        <v>0.17574000000000001</v>
      </c>
      <c r="I9" s="21">
        <v>0.1021478</v>
      </c>
      <c r="J9" s="22">
        <f t="shared" si="1"/>
        <v>7.169077168531339E-2</v>
      </c>
      <c r="K9" s="22">
        <f t="shared" si="2"/>
        <v>0.11692932046850095</v>
      </c>
      <c r="L9" s="23">
        <f t="shared" si="3"/>
        <v>0.14322395022493253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2033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</row>
    <row r="15" spans="1:13" ht="15.75" thickBot="1" x14ac:dyDescent="0.3">
      <c r="A15" s="90"/>
      <c r="B15" s="91"/>
      <c r="C15" s="91"/>
      <c r="D15" s="93"/>
    </row>
    <row r="16" spans="1:13" x14ac:dyDescent="0.25">
      <c r="A16" s="17"/>
      <c r="B16" s="19">
        <v>3000001</v>
      </c>
      <c r="C16" s="19" t="s">
        <v>275</v>
      </c>
      <c r="D16" s="23">
        <v>0.24221198928661614</v>
      </c>
    </row>
    <row r="17" spans="1:4" ht="15.75" thickBot="1" x14ac:dyDescent="0.3">
      <c r="A17" s="24"/>
      <c r="B17" s="26">
        <v>3000658</v>
      </c>
      <c r="C17" s="26" t="s">
        <v>2028</v>
      </c>
      <c r="D17" s="30">
        <v>0.14322395022493253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"/>
  <sheetViews>
    <sheetView workbookViewId="0">
      <selection activeCell="J14" sqref="J1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126</v>
      </c>
      <c r="B1" s="49" t="s">
        <v>86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2027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8.619234999999998</v>
      </c>
      <c r="I6" s="14">
        <v>8.2983949999999993</v>
      </c>
      <c r="J6" s="14">
        <v>1.625427965971624</v>
      </c>
      <c r="K6" s="14">
        <v>0.90845456597162411</v>
      </c>
      <c r="L6" s="14">
        <v>0.40975232999999994</v>
      </c>
      <c r="M6" s="14">
        <v>0.30722106999999999</v>
      </c>
      <c r="N6" s="15">
        <v>0.10947352662432003</v>
      </c>
      <c r="O6" s="15">
        <v>0.15885082548753393</v>
      </c>
      <c r="P6" s="16">
        <v>0.19587257125885477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SUM(H8:OFFSET(H6,MATCH("PROYECTOS",$A$8:$A$11,0),0))</f>
        <v>8.619234999999998</v>
      </c>
      <c r="I7" s="37">
        <f ca="1">SUM(I8:OFFSET(I6,MATCH("PROYECTOS",$A$8:$A$11,0),0))</f>
        <v>8.2983949999999993</v>
      </c>
      <c r="J7" s="37">
        <f ca="1">SUM(J8:OFFSET(J6,MATCH("PROYECTOS",$A$8:$A$11,0),0))</f>
        <v>1.625427965971624</v>
      </c>
      <c r="K7" s="38">
        <f ca="1">SUM(K8:OFFSET(K6,MATCH("PROYECTOS",$A$8:$A$11,0),0))</f>
        <v>0.90845456597162411</v>
      </c>
      <c r="L7" s="38">
        <f ca="1">SUM(L8:OFFSET(L6,MATCH("PROYECTOS",$A$8:$A$11,0),0))</f>
        <v>0.40975232999999994</v>
      </c>
      <c r="M7" s="38">
        <f ca="1">SUM(M8:OFFSET(M6,MATCH("PROYECTOS",$A$8:$A$11,0),0))</f>
        <v>0.30722106999999999</v>
      </c>
      <c r="N7" s="39">
        <f ca="1">IFERROR(K7/I7,0)</f>
        <v>0.10947352662432003</v>
      </c>
      <c r="O7" s="39">
        <f ca="1">IFERROR(SUM(K7,L7)/I7,0)</f>
        <v>0.15885082548753393</v>
      </c>
      <c r="P7" s="40">
        <f ca="1">IFERROR(SUM(K7,L7,M7)/I7,0)</f>
        <v>0.19587257125885477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4.734494999999999</v>
      </c>
      <c r="I8" s="21">
        <v>4.4136549999999994</v>
      </c>
      <c r="J8" s="21">
        <f t="shared" ref="J8:J10" si="0">SUM(K8,L8,M8)</f>
        <v>1.0690401575748196</v>
      </c>
      <c r="K8" s="21">
        <v>0.62995455757481977</v>
      </c>
      <c r="L8" s="21">
        <v>0.23401232999999994</v>
      </c>
      <c r="M8" s="21">
        <v>0.20507326999999997</v>
      </c>
      <c r="N8" s="22">
        <f t="shared" ref="N8:N11" si="1">IFERROR(K8/I8,0)</f>
        <v>0.14272854529291934</v>
      </c>
      <c r="O8" s="22">
        <f t="shared" ref="O8:O11" si="2">IFERROR(SUM(K8,L8)/I8,0)</f>
        <v>0.19574862275706184</v>
      </c>
      <c r="P8" s="23">
        <f t="shared" ref="P8:P11" si="3">IFERROR(SUM(K8,L8,M8)/I8,0)</f>
        <v>0.24221198928661614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5005027</v>
      </c>
      <c r="C9" s="19" t="s">
        <v>2029</v>
      </c>
      <c r="D9" s="68">
        <v>3000658</v>
      </c>
      <c r="E9" s="19" t="s">
        <v>2028</v>
      </c>
      <c r="F9" s="69">
        <v>592</v>
      </c>
      <c r="G9" s="19" t="s">
        <v>1729</v>
      </c>
      <c r="H9" s="20">
        <v>0.34200000000000003</v>
      </c>
      <c r="I9" s="21">
        <v>0.34200000000000003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0</v>
      </c>
      <c r="R9" s="21">
        <v>0</v>
      </c>
      <c r="S9" s="23">
        <f t="shared" ref="S9:S10" si="4">IFERROR(R9/Q9,0)</f>
        <v>0</v>
      </c>
    </row>
    <row r="10" spans="1:19" ht="25.5" x14ac:dyDescent="0.25">
      <c r="A10" s="17"/>
      <c r="B10" s="19">
        <v>5005029</v>
      </c>
      <c r="C10" s="19" t="s">
        <v>2030</v>
      </c>
      <c r="D10" s="68">
        <v>3000658</v>
      </c>
      <c r="E10" s="19" t="s">
        <v>2028</v>
      </c>
      <c r="F10" s="69">
        <v>601</v>
      </c>
      <c r="G10" s="19" t="s">
        <v>2031</v>
      </c>
      <c r="H10" s="20">
        <v>3.5427399999999998</v>
      </c>
      <c r="I10" s="21">
        <v>3.5427399999999998</v>
      </c>
      <c r="J10" s="21">
        <f t="shared" si="0"/>
        <v>0.55638780839680435</v>
      </c>
      <c r="K10" s="21">
        <v>0.27850000839680433</v>
      </c>
      <c r="L10" s="21">
        <v>0.17574000000000001</v>
      </c>
      <c r="M10" s="21">
        <v>0.1021478</v>
      </c>
      <c r="N10" s="22">
        <f t="shared" si="1"/>
        <v>7.8611472588110992E-2</v>
      </c>
      <c r="O10" s="22">
        <f t="shared" si="2"/>
        <v>0.12821714503373219</v>
      </c>
      <c r="P10" s="23">
        <f t="shared" si="3"/>
        <v>0.15705013870529713</v>
      </c>
      <c r="Q10" s="70">
        <v>0</v>
      </c>
      <c r="R10" s="21">
        <v>0</v>
      </c>
      <c r="S10" s="23">
        <f t="shared" si="4"/>
        <v>0</v>
      </c>
    </row>
    <row r="11" spans="1:19" ht="15.75" thickBot="1" x14ac:dyDescent="0.3">
      <c r="A11" s="41" t="s">
        <v>293</v>
      </c>
      <c r="B11" s="43"/>
      <c r="C11" s="43"/>
      <c r="D11" s="65"/>
      <c r="E11" s="43"/>
      <c r="F11" s="66"/>
      <c r="G11" s="43"/>
      <c r="H11" s="44">
        <f ca="1">OFFSET(H11,-MATCH("PROYECTOS",$A$8:$A$11,0)-1,0)-(OFFSET(H11,-MATCH("PROYECTOS",$A$8:$A$11,0),0))</f>
        <v>0</v>
      </c>
      <c r="I11" s="44">
        <f t="shared" ref="I11:J11" ca="1" si="5">OFFSET(I11,-MATCH("PROYECTOS",$A$8:$A$11,0)-1,0)-(OFFSET(I11,-MATCH("PROYECTOS",$A$8:$A$11,0),0))</f>
        <v>0</v>
      </c>
      <c r="J11" s="44">
        <f t="shared" ca="1" si="5"/>
        <v>0</v>
      </c>
      <c r="K11" s="45">
        <f ca="1">OFFSET(K11,-MATCH("PROYECTOS",$A$8:$A$11,0)-1,0)-(OFFSET(K11,-MATCH("PROYECTOS",$A$8:$A$11,0),0))</f>
        <v>0</v>
      </c>
      <c r="L11" s="45">
        <f t="shared" ref="L11:M11" ca="1" si="6">OFFSET(L11,-MATCH("PROYECTOS",$A$8:$A$11,0)-1,0)-(OFFSET(L11,-MATCH("PROYECTOS",$A$8:$A$11,0),0))</f>
        <v>0</v>
      </c>
      <c r="M11" s="45">
        <f t="shared" ca="1" si="6"/>
        <v>0</v>
      </c>
      <c r="N11" s="46">
        <f t="shared" ca="1" si="1"/>
        <v>0</v>
      </c>
      <c r="O11" s="46">
        <f t="shared" ca="1" si="2"/>
        <v>0</v>
      </c>
      <c r="P11" s="47">
        <f t="shared" ca="1" si="3"/>
        <v>0</v>
      </c>
      <c r="Q11" s="67"/>
      <c r="R11" s="45"/>
      <c r="S1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topLeftCell="A10" workbookViewId="0">
      <selection activeCell="A26" sqref="A26:L2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127</v>
      </c>
      <c r="B1" s="50" t="s">
        <v>87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2034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310.36976900000002</v>
      </c>
      <c r="E6" s="14">
        <v>297.76509000000004</v>
      </c>
      <c r="F6" s="14">
        <v>62.647417709875135</v>
      </c>
      <c r="G6" s="14">
        <v>37.43824939987514</v>
      </c>
      <c r="H6" s="14">
        <v>11.37048763</v>
      </c>
      <c r="I6" s="14">
        <v>13.83868068</v>
      </c>
      <c r="J6" s="15">
        <v>0.12573082156768323</v>
      </c>
      <c r="K6" s="15">
        <v>0.16391692199335769</v>
      </c>
      <c r="L6" s="16">
        <v>0.21039208360481457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195.93747699999997</v>
      </c>
      <c r="E7" s="38">
        <f ca="1">SUM(E8:OFFSET(E6,MATCH("GOBIERNOS REGIONALES",$A$8:$A$50,0),0))</f>
        <v>196.47624199999996</v>
      </c>
      <c r="F7" s="38">
        <f ca="1">SUM(F8:OFFSET(F6,MATCH("GOBIERNOS REGIONALES",$A$8:$A$50,0),0))</f>
        <v>47.871392601854524</v>
      </c>
      <c r="G7" s="38">
        <f ca="1">SUM(G8:OFFSET(G6,MATCH("GOBIERNOS REGIONALES",$A$8:$A$50,0),0))</f>
        <v>30.370684601854528</v>
      </c>
      <c r="H7" s="38">
        <f ca="1">SUM(H8:OFFSET(H6,MATCH("GOBIERNOS REGIONALES",$A$8:$A$50,0),0))</f>
        <v>7.9563060299999995</v>
      </c>
      <c r="I7" s="38">
        <f ca="1">SUM(I8:OFFSET(I6,MATCH("GOBIERNOS REGIONALES",$A$8:$A$50,0),0))</f>
        <v>9.5444019699999991</v>
      </c>
      <c r="J7" s="39">
        <f ca="1">IFERROR(G7/E7,0)</f>
        <v>0.1545768806075522</v>
      </c>
      <c r="K7" s="39">
        <f ca="1">IFERROR(SUM(G7,H7)/E7,0)</f>
        <v>0.19507188371332213</v>
      </c>
      <c r="L7" s="40">
        <f ca="1">IFERROR(SUM(G7,H7,I7)/E7,0)</f>
        <v>0.24364977726851339</v>
      </c>
      <c r="M7" s="4"/>
    </row>
    <row r="8" spans="1:13" ht="38.25" x14ac:dyDescent="0.25">
      <c r="A8" s="17"/>
      <c r="B8" s="18">
        <v>8</v>
      </c>
      <c r="C8" s="19" t="s">
        <v>108</v>
      </c>
      <c r="D8" s="20">
        <v>76.239687000000004</v>
      </c>
      <c r="E8" s="21">
        <v>76.288712000000018</v>
      </c>
      <c r="F8" s="21">
        <f t="shared" ref="F8:F27" si="0">SUM(G8,H8,I8)</f>
        <v>26.267852014062505</v>
      </c>
      <c r="G8" s="21">
        <v>15.183566904062507</v>
      </c>
      <c r="H8" s="21">
        <v>4.7094233799999996</v>
      </c>
      <c r="I8" s="21">
        <v>6.3748617299999992</v>
      </c>
      <c r="J8" s="22">
        <f t="shared" ref="J8:J27" si="1">IFERROR(G8/E8,0)</f>
        <v>0.19902770024564714</v>
      </c>
      <c r="K8" s="22">
        <f t="shared" ref="K8:K27" si="2">IFERROR(SUM(G8,H8)/E8,0)</f>
        <v>0.26075928879311139</v>
      </c>
      <c r="L8" s="23">
        <f t="shared" ref="L8:L27" si="3">IFERROR(SUM(G8,H8,I8)/E8,0)</f>
        <v>0.34432160834046455</v>
      </c>
      <c r="M8" s="4"/>
    </row>
    <row r="9" spans="1:13" ht="25.5" x14ac:dyDescent="0.25">
      <c r="A9" s="17"/>
      <c r="B9" s="18">
        <v>35</v>
      </c>
      <c r="C9" s="19" t="s">
        <v>122</v>
      </c>
      <c r="D9" s="20">
        <v>104.10031299999999</v>
      </c>
      <c r="E9" s="21">
        <v>101.32236899999995</v>
      </c>
      <c r="F9" s="21">
        <f t="shared" si="0"/>
        <v>17.53377999493599</v>
      </c>
      <c r="G9" s="21">
        <v>13.174841764935991</v>
      </c>
      <c r="H9" s="21">
        <v>2.2992952899999999</v>
      </c>
      <c r="I9" s="21">
        <v>2.0596429400000003</v>
      </c>
      <c r="J9" s="22">
        <f t="shared" si="1"/>
        <v>0.13002895505666667</v>
      </c>
      <c r="K9" s="22">
        <f t="shared" si="2"/>
        <v>0.15272182448612109</v>
      </c>
      <c r="L9" s="23">
        <f t="shared" si="3"/>
        <v>0.17304944769832611</v>
      </c>
      <c r="M9" s="4"/>
    </row>
    <row r="10" spans="1:13" x14ac:dyDescent="0.25">
      <c r="A10" s="17"/>
      <c r="B10" s="18">
        <v>180</v>
      </c>
      <c r="C10" s="19" t="s">
        <v>151</v>
      </c>
      <c r="D10" s="20">
        <v>15.597476999999994</v>
      </c>
      <c r="E10" s="21">
        <v>18.865160999999997</v>
      </c>
      <c r="F10" s="21">
        <f t="shared" si="0"/>
        <v>4.0697605928560279</v>
      </c>
      <c r="G10" s="21">
        <v>2.0122759328560278</v>
      </c>
      <c r="H10" s="21">
        <v>0.94758735999999977</v>
      </c>
      <c r="I10" s="21">
        <v>1.1098973000000003</v>
      </c>
      <c r="J10" s="22">
        <f t="shared" si="1"/>
        <v>0.10666624752664597</v>
      </c>
      <c r="K10" s="22">
        <f t="shared" si="2"/>
        <v>0.15689573456892461</v>
      </c>
      <c r="L10" s="23">
        <f t="shared" si="3"/>
        <v>0.21572890858742358</v>
      </c>
      <c r="M10" s="4"/>
    </row>
    <row r="11" spans="1:13" x14ac:dyDescent="0.25">
      <c r="A11" s="34" t="s">
        <v>205</v>
      </c>
      <c r="B11" s="57"/>
      <c r="C11" s="36"/>
      <c r="D11" s="37">
        <f ca="1">SUM(D12:OFFSET(D10,(MATCH("GOBIERNOS LOCALES",$A$8:$A$50,0)-MATCH("GOBIERNOS REGIONALES",$A$8:$A$50,0)),0))</f>
        <v>48.202523000000006</v>
      </c>
      <c r="E11" s="38">
        <f ca="1">SUM(E12:OFFSET(E10,(MATCH("GOBIERNOS LOCALES",$A$8:$A$50,0)-MATCH("GOBIERNOS REGIONALES",$A$8:$A$50,0)),0))</f>
        <v>45.812765000000013</v>
      </c>
      <c r="F11" s="38">
        <f ca="1">SUM(F12:OFFSET(F10,(MATCH("GOBIERNOS LOCALES",$A$8:$A$50,0)-MATCH("GOBIERNOS REGIONALES",$A$8:$A$50,0)),0))</f>
        <v>5.2157179718311459</v>
      </c>
      <c r="G11" s="38">
        <f ca="1">SUM(G12:OFFSET(G10,(MATCH("GOBIERNOS LOCALES",$A$8:$A$50,0)-MATCH("GOBIERNOS REGIONALES",$A$8:$A$50,0)),0))</f>
        <v>2.4056632718311448</v>
      </c>
      <c r="H11" s="38">
        <f ca="1">SUM(H12:OFFSET(H10,(MATCH("GOBIERNOS LOCALES",$A$8:$A$50,0)-MATCH("GOBIERNOS REGIONALES",$A$8:$A$50,0)),0))</f>
        <v>1.2448327600000002</v>
      </c>
      <c r="I11" s="38">
        <f ca="1">SUM(I12:OFFSET(I10,(MATCH("GOBIERNOS LOCALES",$A$8:$A$50,0)-MATCH("GOBIERNOS REGIONALES",$A$8:$A$50,0)),0))</f>
        <v>1.56522194</v>
      </c>
      <c r="J11" s="39">
        <f t="shared" ca="1" si="1"/>
        <v>5.2510763579346149E-2</v>
      </c>
      <c r="K11" s="39">
        <f t="shared" ca="1" si="2"/>
        <v>7.9682944957178287E-2</v>
      </c>
      <c r="L11" s="40">
        <f t="shared" ca="1" si="3"/>
        <v>0.11384857412188816</v>
      </c>
      <c r="M11" s="4"/>
    </row>
    <row r="12" spans="1:13" x14ac:dyDescent="0.25">
      <c r="A12" s="17"/>
      <c r="B12" s="18">
        <v>440</v>
      </c>
      <c r="C12" s="19" t="s">
        <v>206</v>
      </c>
      <c r="D12" s="20">
        <v>12.278486000000001</v>
      </c>
      <c r="E12" s="21">
        <v>12.096919</v>
      </c>
      <c r="F12" s="21">
        <f t="shared" si="0"/>
        <v>0.54081290286279438</v>
      </c>
      <c r="G12" s="21">
        <v>0.26492455286279437</v>
      </c>
      <c r="H12" s="21">
        <v>0.13841063999999997</v>
      </c>
      <c r="I12" s="21">
        <v>0.13747771</v>
      </c>
      <c r="J12" s="22">
        <f t="shared" si="1"/>
        <v>2.1900167543718724E-2</v>
      </c>
      <c r="K12" s="22">
        <f t="shared" si="2"/>
        <v>3.3341976817633845E-2</v>
      </c>
      <c r="L12" s="23">
        <f t="shared" si="3"/>
        <v>4.4706664801408884E-2</v>
      </c>
      <c r="M12" s="4"/>
    </row>
    <row r="13" spans="1:13" x14ac:dyDescent="0.25">
      <c r="A13" s="17"/>
      <c r="B13" s="18">
        <v>443</v>
      </c>
      <c r="C13" s="19" t="s">
        <v>209</v>
      </c>
      <c r="D13" s="20">
        <v>11.276738</v>
      </c>
      <c r="E13" s="21">
        <v>9.2767379999999999</v>
      </c>
      <c r="F13" s="21">
        <f t="shared" si="0"/>
        <v>1.2842508323963238</v>
      </c>
      <c r="G13" s="21">
        <v>0.40585837239632383</v>
      </c>
      <c r="H13" s="21">
        <v>0.26307262000000003</v>
      </c>
      <c r="I13" s="21">
        <v>0.61531983999999995</v>
      </c>
      <c r="J13" s="22">
        <f t="shared" si="1"/>
        <v>4.3750116948039694E-2</v>
      </c>
      <c r="K13" s="22">
        <f t="shared" si="2"/>
        <v>7.2108427811190076E-2</v>
      </c>
      <c r="L13" s="23">
        <f t="shared" si="3"/>
        <v>0.13843776038477359</v>
      </c>
      <c r="M13" s="4"/>
    </row>
    <row r="14" spans="1:13" x14ac:dyDescent="0.25">
      <c r="A14" s="17"/>
      <c r="B14" s="18">
        <v>444</v>
      </c>
      <c r="C14" s="19" t="s">
        <v>210</v>
      </c>
      <c r="D14" s="20">
        <v>1.7036</v>
      </c>
      <c r="E14" s="21">
        <v>1.6574309999999999</v>
      </c>
      <c r="F14" s="21">
        <f t="shared" si="0"/>
        <v>0.48242387059877989</v>
      </c>
      <c r="G14" s="21">
        <v>0.19455179059877992</v>
      </c>
      <c r="H14" s="21">
        <v>0.2118507</v>
      </c>
      <c r="I14" s="21">
        <v>7.602138E-2</v>
      </c>
      <c r="J14" s="22">
        <f t="shared" si="1"/>
        <v>0.11738153238281408</v>
      </c>
      <c r="K14" s="22">
        <f t="shared" si="2"/>
        <v>0.2452002470080383</v>
      </c>
      <c r="L14" s="23">
        <f t="shared" si="3"/>
        <v>0.29106724237617126</v>
      </c>
      <c r="M14" s="4"/>
    </row>
    <row r="15" spans="1:13" x14ac:dyDescent="0.25">
      <c r="A15" s="17"/>
      <c r="B15" s="18">
        <v>445</v>
      </c>
      <c r="C15" s="19" t="s">
        <v>211</v>
      </c>
      <c r="D15" s="20">
        <v>1</v>
      </c>
      <c r="E15" s="21">
        <v>0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</row>
    <row r="16" spans="1:13" x14ac:dyDescent="0.25">
      <c r="A16" s="17"/>
      <c r="B16" s="18">
        <v>446</v>
      </c>
      <c r="C16" s="19" t="s">
        <v>212</v>
      </c>
      <c r="D16" s="20">
        <v>7.1694420000000001</v>
      </c>
      <c r="E16" s="21">
        <v>9.092409</v>
      </c>
      <c r="F16" s="21">
        <f t="shared" si="0"/>
        <v>1.9053065634825037</v>
      </c>
      <c r="G16" s="21">
        <v>0.83048426348250359</v>
      </c>
      <c r="H16" s="21">
        <v>0.51022937000000002</v>
      </c>
      <c r="I16" s="21">
        <v>0.56459292999999999</v>
      </c>
      <c r="J16" s="22">
        <f t="shared" si="1"/>
        <v>9.1338199093606937E-2</v>
      </c>
      <c r="K16" s="22">
        <f t="shared" si="2"/>
        <v>0.14745417121936591</v>
      </c>
      <c r="L16" s="23">
        <f t="shared" si="3"/>
        <v>0.2095491484690695</v>
      </c>
      <c r="M16" s="4"/>
    </row>
    <row r="17" spans="1:13" x14ac:dyDescent="0.25">
      <c r="A17" s="17"/>
      <c r="B17" s="18">
        <v>449</v>
      </c>
      <c r="C17" s="19" t="s">
        <v>215</v>
      </c>
      <c r="D17" s="20">
        <v>3.5454690000000002</v>
      </c>
      <c r="E17" s="21">
        <v>0.15940699999999999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x14ac:dyDescent="0.25">
      <c r="A18" s="17"/>
      <c r="B18" s="18">
        <v>450</v>
      </c>
      <c r="C18" s="19" t="s">
        <v>216</v>
      </c>
      <c r="D18" s="20">
        <v>0.37150100000000008</v>
      </c>
      <c r="E18" s="21">
        <v>0.40150100000000005</v>
      </c>
      <c r="F18" s="21">
        <f t="shared" si="0"/>
        <v>0.14076246971932244</v>
      </c>
      <c r="G18" s="21">
        <v>6.7443989719322417E-2</v>
      </c>
      <c r="H18" s="21">
        <v>3.6971160000000003E-2</v>
      </c>
      <c r="I18" s="21">
        <v>3.6347320000000002E-2</v>
      </c>
      <c r="J18" s="22">
        <f t="shared" si="1"/>
        <v>0.16797963073397676</v>
      </c>
      <c r="K18" s="22">
        <f t="shared" si="2"/>
        <v>0.2600619916745473</v>
      </c>
      <c r="L18" s="23">
        <f t="shared" si="3"/>
        <v>0.35059058313509162</v>
      </c>
      <c r="M18" s="4"/>
    </row>
    <row r="19" spans="1:13" x14ac:dyDescent="0.25">
      <c r="A19" s="17"/>
      <c r="B19" s="18">
        <v>452</v>
      </c>
      <c r="C19" s="19" t="s">
        <v>218</v>
      </c>
      <c r="D19" s="20">
        <v>6.2560649999999995</v>
      </c>
      <c r="E19" s="21">
        <v>3.7512570000000003</v>
      </c>
      <c r="F19" s="21">
        <f t="shared" si="0"/>
        <v>9.1748189815225589E-2</v>
      </c>
      <c r="G19" s="21">
        <v>1.8474999815225601E-2</v>
      </c>
      <c r="H19" s="21">
        <v>5.1000000000000004E-3</v>
      </c>
      <c r="I19" s="21">
        <v>6.8173189999999995E-2</v>
      </c>
      <c r="J19" s="22">
        <f t="shared" si="1"/>
        <v>4.9250157521133851E-3</v>
      </c>
      <c r="K19" s="22">
        <f t="shared" si="2"/>
        <v>6.2845600328704752E-3</v>
      </c>
      <c r="L19" s="23">
        <f t="shared" si="3"/>
        <v>2.4457985633942324E-2</v>
      </c>
      <c r="M19" s="4"/>
    </row>
    <row r="20" spans="1:13" x14ac:dyDescent="0.25">
      <c r="A20" s="17"/>
      <c r="B20" s="18">
        <v>453</v>
      </c>
      <c r="C20" s="19" t="s">
        <v>219</v>
      </c>
      <c r="D20" s="20">
        <v>0.42605499999999996</v>
      </c>
      <c r="E20" s="21">
        <v>0.52605499999999994</v>
      </c>
      <c r="F20" s="21">
        <f t="shared" si="0"/>
        <v>0</v>
      </c>
      <c r="G20" s="21">
        <v>0</v>
      </c>
      <c r="H20" s="21">
        <v>0</v>
      </c>
      <c r="I20" s="21">
        <v>0</v>
      </c>
      <c r="J20" s="22">
        <f t="shared" si="1"/>
        <v>0</v>
      </c>
      <c r="K20" s="22">
        <f t="shared" si="2"/>
        <v>0</v>
      </c>
      <c r="L20" s="23">
        <f t="shared" si="3"/>
        <v>0</v>
      </c>
      <c r="M20" s="4"/>
    </row>
    <row r="21" spans="1:13" x14ac:dyDescent="0.25">
      <c r="A21" s="17"/>
      <c r="B21" s="18">
        <v>454</v>
      </c>
      <c r="C21" s="19" t="s">
        <v>220</v>
      </c>
      <c r="D21" s="20">
        <v>5.2481E-2</v>
      </c>
      <c r="E21" s="21">
        <v>3.2299999999999998E-3</v>
      </c>
      <c r="F21" s="21">
        <f t="shared" si="0"/>
        <v>3.2299999999999998E-3</v>
      </c>
      <c r="G21" s="21">
        <v>0</v>
      </c>
      <c r="H21" s="21">
        <v>3.2299999999999998E-3</v>
      </c>
      <c r="I21" s="21">
        <v>0</v>
      </c>
      <c r="J21" s="22">
        <f t="shared" si="1"/>
        <v>0</v>
      </c>
      <c r="K21" s="22">
        <f t="shared" si="2"/>
        <v>1</v>
      </c>
      <c r="L21" s="23">
        <f t="shared" si="3"/>
        <v>1</v>
      </c>
      <c r="M21" s="4"/>
    </row>
    <row r="22" spans="1:13" x14ac:dyDescent="0.25">
      <c r="A22" s="17"/>
      <c r="B22" s="18">
        <v>457</v>
      </c>
      <c r="C22" s="19" t="s">
        <v>223</v>
      </c>
      <c r="D22" s="20">
        <v>5.3187999999999999E-2</v>
      </c>
      <c r="E22" s="21">
        <v>5.3187999999999999E-2</v>
      </c>
      <c r="F22" s="21">
        <f t="shared" si="0"/>
        <v>2.9449199557542521E-2</v>
      </c>
      <c r="G22" s="21">
        <v>1.3326149557542522E-2</v>
      </c>
      <c r="H22" s="21">
        <v>2.8290499999999996E-3</v>
      </c>
      <c r="I22" s="21">
        <v>1.3293999999999999E-2</v>
      </c>
      <c r="J22" s="22">
        <f t="shared" si="1"/>
        <v>0.25054804763372418</v>
      </c>
      <c r="K22" s="22">
        <f t="shared" si="2"/>
        <v>0.30373767687340231</v>
      </c>
      <c r="L22" s="23">
        <f t="shared" si="3"/>
        <v>0.55368127317331961</v>
      </c>
      <c r="M22" s="4"/>
    </row>
    <row r="23" spans="1:13" x14ac:dyDescent="0.25">
      <c r="A23" s="17"/>
      <c r="B23" s="18">
        <v>461</v>
      </c>
      <c r="C23" s="19" t="s">
        <v>227</v>
      </c>
      <c r="D23" s="20">
        <v>3.8413349999999999</v>
      </c>
      <c r="E23" s="21">
        <v>5.1265049999999999</v>
      </c>
      <c r="F23" s="21">
        <f t="shared" si="0"/>
        <v>0.28906302900200892</v>
      </c>
      <c r="G23" s="21">
        <v>0.16192823900200892</v>
      </c>
      <c r="H23" s="21">
        <v>7.3139219999999991E-2</v>
      </c>
      <c r="I23" s="21">
        <v>5.399557E-2</v>
      </c>
      <c r="J23" s="22">
        <f t="shared" si="1"/>
        <v>3.1586478312614331E-2</v>
      </c>
      <c r="K23" s="22">
        <f t="shared" si="2"/>
        <v>4.5853356039252655E-2</v>
      </c>
      <c r="L23" s="23">
        <f t="shared" si="3"/>
        <v>5.6385984018743555E-2</v>
      </c>
      <c r="M23" s="4"/>
    </row>
    <row r="24" spans="1:13" x14ac:dyDescent="0.25">
      <c r="A24" s="17"/>
      <c r="B24" s="18">
        <v>462</v>
      </c>
      <c r="C24" s="19" t="s">
        <v>228</v>
      </c>
      <c r="D24" s="20">
        <v>0</v>
      </c>
      <c r="E24" s="21">
        <v>2.9856310000000001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</row>
    <row r="25" spans="1:13" x14ac:dyDescent="0.25">
      <c r="A25" s="17"/>
      <c r="B25" s="18">
        <v>463</v>
      </c>
      <c r="C25" s="19" t="s">
        <v>229</v>
      </c>
      <c r="D25" s="20">
        <v>0</v>
      </c>
      <c r="E25" s="21">
        <v>0.45433100000000004</v>
      </c>
      <c r="F25" s="21">
        <f t="shared" si="0"/>
        <v>0.44867091439664364</v>
      </c>
      <c r="G25" s="21">
        <v>0.44867091439664364</v>
      </c>
      <c r="H25" s="21">
        <v>0</v>
      </c>
      <c r="I25" s="21">
        <v>0</v>
      </c>
      <c r="J25" s="22">
        <f t="shared" si="1"/>
        <v>0.98754193395705681</v>
      </c>
      <c r="K25" s="22">
        <f t="shared" si="2"/>
        <v>0.98754193395705681</v>
      </c>
      <c r="L25" s="23">
        <f t="shared" si="3"/>
        <v>0.98754193395705681</v>
      </c>
      <c r="M25" s="4"/>
    </row>
    <row r="26" spans="1:13" x14ac:dyDescent="0.25">
      <c r="A26" s="17"/>
      <c r="B26" s="18">
        <v>464</v>
      </c>
      <c r="C26" s="19" t="s">
        <v>230</v>
      </c>
      <c r="D26" s="20">
        <v>0.228163</v>
      </c>
      <c r="E26" s="21">
        <v>0.228163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</row>
    <row r="27" spans="1:13" ht="15.75" thickBot="1" x14ac:dyDescent="0.3">
      <c r="A27" s="41" t="s">
        <v>232</v>
      </c>
      <c r="B27" s="58"/>
      <c r="C27" s="43"/>
      <c r="D27" s="44">
        <v>66.229769000000005</v>
      </c>
      <c r="E27" s="45">
        <v>55.476083000000024</v>
      </c>
      <c r="F27" s="45">
        <f t="shared" si="0"/>
        <v>9.5603071361894685</v>
      </c>
      <c r="G27" s="45">
        <v>4.6619015261894674</v>
      </c>
      <c r="H27" s="45">
        <v>2.1693488399999992</v>
      </c>
      <c r="I27" s="45">
        <v>2.7290567700000006</v>
      </c>
      <c r="J27" s="46">
        <f t="shared" si="1"/>
        <v>8.4034439240951192E-2</v>
      </c>
      <c r="K27" s="46">
        <f t="shared" si="2"/>
        <v>0.12313865717933734</v>
      </c>
      <c r="L27" s="47">
        <f t="shared" si="3"/>
        <v>0.17233205048361949</v>
      </c>
      <c r="M27" s="4"/>
    </row>
    <row r="28" spans="1:13" x14ac:dyDescent="0.25">
      <c r="D28" s="5"/>
      <c r="E28" s="5"/>
      <c r="F28" s="5"/>
      <c r="G28" s="5"/>
      <c r="H28" s="5"/>
      <c r="I28" s="5"/>
      <c r="J28" s="4"/>
      <c r="K28" s="4"/>
      <c r="L28" s="4"/>
      <c r="M2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workbookViewId="0">
      <selection activeCell="A37" sqref="A37:L3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</v>
      </c>
      <c r="B1" s="50" t="s">
        <v>13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233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1626.886438</v>
      </c>
      <c r="E6" s="14">
        <v>1994.9742959999992</v>
      </c>
      <c r="F6" s="14">
        <v>908.61302874762737</v>
      </c>
      <c r="G6" s="14">
        <v>610.71586101762728</v>
      </c>
      <c r="H6" s="14">
        <v>125.54655109999999</v>
      </c>
      <c r="I6" s="14">
        <v>172.35061662999993</v>
      </c>
      <c r="J6" s="15">
        <v>0.30612718281239826</v>
      </c>
      <c r="K6" s="15">
        <v>0.36905859568910837</v>
      </c>
      <c r="L6" s="16">
        <v>0.45545099531830135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690.35057600000016</v>
      </c>
      <c r="E7" s="38">
        <f ca="1">SUM(E8:OFFSET(E6,MATCH("GOBIERNOS REGIONALES",$A$8:$A$50,0),0))</f>
        <v>710.24025499999971</v>
      </c>
      <c r="F7" s="38">
        <f ca="1">SUM(F8:OFFSET(F6,MATCH("GOBIERNOS REGIONALES",$A$8:$A$50,0),0))</f>
        <v>457.78373355229303</v>
      </c>
      <c r="G7" s="38">
        <f ca="1">SUM(G8:OFFSET(G6,MATCH("GOBIERNOS REGIONALES",$A$8:$A$50,0),0))</f>
        <v>372.98746282229303</v>
      </c>
      <c r="H7" s="38">
        <f ca="1">SUM(H8:OFFSET(H6,MATCH("GOBIERNOS REGIONALES",$A$8:$A$50,0),0))</f>
        <v>18.203875170000003</v>
      </c>
      <c r="I7" s="38">
        <f ca="1">SUM(I8:OFFSET(I6,MATCH("GOBIERNOS REGIONALES",$A$8:$A$50,0),0))</f>
        <v>66.59239556</v>
      </c>
      <c r="J7" s="39">
        <f ca="1">IFERROR(G7/E7,0)</f>
        <v>0.52515674829258052</v>
      </c>
      <c r="K7" s="39">
        <f ca="1">IFERROR(SUM(G7,H7)/E7,0)</f>
        <v>0.550787336029402</v>
      </c>
      <c r="L7" s="40">
        <f ca="1">IFERROR(SUM(G7,H7,I7)/E7,0)</f>
        <v>0.64454771512816211</v>
      </c>
      <c r="M7" s="4"/>
    </row>
    <row r="8" spans="1:13" x14ac:dyDescent="0.25">
      <c r="A8" s="17"/>
      <c r="B8" s="18">
        <v>11</v>
      </c>
      <c r="C8" s="19" t="s">
        <v>111</v>
      </c>
      <c r="D8" s="20">
        <v>304.31519900000006</v>
      </c>
      <c r="E8" s="21">
        <v>263.99496599999998</v>
      </c>
      <c r="F8" s="21">
        <f t="shared" ref="F8:F38" si="0">SUM(G8,H8,I8)</f>
        <v>163.34095131399602</v>
      </c>
      <c r="G8" s="21">
        <v>107.17612468399602</v>
      </c>
      <c r="H8" s="21">
        <v>6.4753865500000041</v>
      </c>
      <c r="I8" s="21">
        <v>49.689440079999997</v>
      </c>
      <c r="J8" s="22">
        <f t="shared" ref="J8:J38" si="1">IFERROR(G8/E8,0)</f>
        <v>0.40597791051817267</v>
      </c>
      <c r="K8" s="22">
        <f t="shared" ref="K8:K38" si="2">IFERROR(SUM(G8,H8)/E8,0)</f>
        <v>0.43050635758712175</v>
      </c>
      <c r="L8" s="23">
        <f t="shared" ref="L8:L38" si="3">IFERROR(SUM(G8,H8,I8)/E8,0)</f>
        <v>0.61872752268312581</v>
      </c>
      <c r="M8" s="4"/>
    </row>
    <row r="9" spans="1:13" x14ac:dyDescent="0.25">
      <c r="A9" s="17"/>
      <c r="B9" s="18">
        <v>131</v>
      </c>
      <c r="C9" s="19" t="s">
        <v>143</v>
      </c>
      <c r="D9" s="20">
        <v>8.8809260000000005</v>
      </c>
      <c r="E9" s="21">
        <v>9.1079790000000003</v>
      </c>
      <c r="F9" s="21">
        <f t="shared" si="0"/>
        <v>1.8340211529740174</v>
      </c>
      <c r="G9" s="21">
        <v>0.75542503297401709</v>
      </c>
      <c r="H9" s="21">
        <v>0.32459969000000005</v>
      </c>
      <c r="I9" s="21">
        <v>0.75399643000000005</v>
      </c>
      <c r="J9" s="22">
        <f t="shared" si="1"/>
        <v>8.294101611060116E-2</v>
      </c>
      <c r="K9" s="22">
        <f t="shared" si="2"/>
        <v>0.11858006292878115</v>
      </c>
      <c r="L9" s="23">
        <f t="shared" si="3"/>
        <v>0.20136422723131195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224.25650800000005</v>
      </c>
      <c r="E10" s="21">
        <v>243.15902299999988</v>
      </c>
      <c r="F10" s="21">
        <f t="shared" si="0"/>
        <v>220.92915245801595</v>
      </c>
      <c r="G10" s="21">
        <v>223.63493495801595</v>
      </c>
      <c r="H10" s="21">
        <v>-3.0986900000000004</v>
      </c>
      <c r="I10" s="21">
        <v>0.39290750000000002</v>
      </c>
      <c r="J10" s="22">
        <f t="shared" si="1"/>
        <v>0.91970650399436771</v>
      </c>
      <c r="K10" s="22">
        <f t="shared" si="2"/>
        <v>0.90696303282159529</v>
      </c>
      <c r="L10" s="23">
        <f t="shared" si="3"/>
        <v>0.90857887867897902</v>
      </c>
      <c r="M10" s="4"/>
    </row>
    <row r="11" spans="1:13" ht="25.5" x14ac:dyDescent="0.25">
      <c r="A11" s="17"/>
      <c r="B11" s="18">
        <v>137</v>
      </c>
      <c r="C11" s="19" t="s">
        <v>146</v>
      </c>
      <c r="D11" s="20">
        <v>152.89794300000003</v>
      </c>
      <c r="E11" s="21">
        <v>193.97828699999997</v>
      </c>
      <c r="F11" s="21">
        <f t="shared" si="0"/>
        <v>71.679608627307047</v>
      </c>
      <c r="G11" s="21">
        <v>41.420978147307054</v>
      </c>
      <c r="H11" s="21">
        <v>14.502578929999999</v>
      </c>
      <c r="I11" s="21">
        <v>15.756051549999999</v>
      </c>
      <c r="J11" s="22">
        <f t="shared" si="1"/>
        <v>0.2135340959439809</v>
      </c>
      <c r="K11" s="22">
        <f t="shared" si="2"/>
        <v>0.28829802521818876</v>
      </c>
      <c r="L11" s="23">
        <f t="shared" si="3"/>
        <v>0.36952387680022691</v>
      </c>
      <c r="M11" s="4"/>
    </row>
    <row r="12" spans="1:13" x14ac:dyDescent="0.25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851.80019100000004</v>
      </c>
      <c r="E12" s="38">
        <f ca="1">SUM(E13:OFFSET(E11,(MATCH("GOBIERNOS LOCALES",$A$8:$A$50,0)-MATCH("GOBIERNOS REGIONALES",$A$8:$A$50,0)),0))</f>
        <v>1136.8452089999998</v>
      </c>
      <c r="F12" s="38">
        <f ca="1">SUM(F13:OFFSET(F11,(MATCH("GOBIERNOS LOCALES",$A$8:$A$50,0)-MATCH("GOBIERNOS REGIONALES",$A$8:$A$50,0)),0))</f>
        <v>429.90616632267893</v>
      </c>
      <c r="G12" s="38">
        <f ca="1">SUM(G13:OFFSET(G11,(MATCH("GOBIERNOS LOCALES",$A$8:$A$50,0)-MATCH("GOBIERNOS REGIONALES",$A$8:$A$50,0)),0))</f>
        <v>229.71892644267891</v>
      </c>
      <c r="H12" s="38">
        <f ca="1">SUM(H13:OFFSET(H11,(MATCH("GOBIERNOS LOCALES",$A$8:$A$50,0)-MATCH("GOBIERNOS REGIONALES",$A$8:$A$50,0)),0))</f>
        <v>100.35684440999999</v>
      </c>
      <c r="I12" s="38">
        <f ca="1">SUM(I13:OFFSET(I11,(MATCH("GOBIERNOS LOCALES",$A$8:$A$50,0)-MATCH("GOBIERNOS REGIONALES",$A$8:$A$50,0)),0))</f>
        <v>99.830395469999999</v>
      </c>
      <c r="J12" s="39">
        <f t="shared" ca="1" si="1"/>
        <v>0.20206702251465347</v>
      </c>
      <c r="K12" s="39">
        <f t="shared" ca="1" si="2"/>
        <v>0.29034363538640634</v>
      </c>
      <c r="L12" s="40">
        <f t="shared" ca="1" si="3"/>
        <v>0.37815716943631761</v>
      </c>
      <c r="M12" s="4"/>
    </row>
    <row r="13" spans="1:13" x14ac:dyDescent="0.25">
      <c r="A13" s="17"/>
      <c r="B13" s="18">
        <v>440</v>
      </c>
      <c r="C13" s="19" t="s">
        <v>206</v>
      </c>
      <c r="D13" s="20">
        <v>60.629868000000002</v>
      </c>
      <c r="E13" s="21">
        <v>49.025146000000007</v>
      </c>
      <c r="F13" s="21">
        <f t="shared" si="0"/>
        <v>14.951776132246378</v>
      </c>
      <c r="G13" s="21">
        <v>7.481268482246378</v>
      </c>
      <c r="H13" s="21">
        <v>3.5852335300000009</v>
      </c>
      <c r="I13" s="21">
        <v>3.8852741200000005</v>
      </c>
      <c r="J13" s="22">
        <f t="shared" si="1"/>
        <v>0.15260063646207964</v>
      </c>
      <c r="K13" s="22">
        <f t="shared" si="2"/>
        <v>0.22573113830698999</v>
      </c>
      <c r="L13" s="23">
        <f t="shared" si="3"/>
        <v>0.30498177674466032</v>
      </c>
      <c r="M13" s="4"/>
    </row>
    <row r="14" spans="1:13" x14ac:dyDescent="0.25">
      <c r="A14" s="17"/>
      <c r="B14" s="18">
        <v>441</v>
      </c>
      <c r="C14" s="19" t="s">
        <v>207</v>
      </c>
      <c r="D14" s="20">
        <v>31.400082999999995</v>
      </c>
      <c r="E14" s="21">
        <v>49.388176999999999</v>
      </c>
      <c r="F14" s="21">
        <f t="shared" si="0"/>
        <v>18.226046725081762</v>
      </c>
      <c r="G14" s="21">
        <v>10.828977375081763</v>
      </c>
      <c r="H14" s="21">
        <v>4.2993541299999993</v>
      </c>
      <c r="I14" s="21">
        <v>3.0977152199999995</v>
      </c>
      <c r="J14" s="22">
        <f t="shared" si="1"/>
        <v>0.21926254486132912</v>
      </c>
      <c r="K14" s="22">
        <f t="shared" si="2"/>
        <v>0.30631483938112886</v>
      </c>
      <c r="L14" s="23">
        <f t="shared" si="3"/>
        <v>0.36903663654323104</v>
      </c>
      <c r="M14" s="4"/>
    </row>
    <row r="15" spans="1:13" x14ac:dyDescent="0.25">
      <c r="A15" s="17"/>
      <c r="B15" s="18">
        <v>442</v>
      </c>
      <c r="C15" s="19" t="s">
        <v>208</v>
      </c>
      <c r="D15" s="20">
        <v>36.915505999999993</v>
      </c>
      <c r="E15" s="21">
        <v>54.214484999999989</v>
      </c>
      <c r="F15" s="21">
        <f t="shared" si="0"/>
        <v>24.168449232407344</v>
      </c>
      <c r="G15" s="21">
        <v>14.907061012407341</v>
      </c>
      <c r="H15" s="21">
        <v>4.1107987200000018</v>
      </c>
      <c r="I15" s="21">
        <v>5.1505894999999988</v>
      </c>
      <c r="J15" s="22">
        <f t="shared" si="1"/>
        <v>0.27496454153179439</v>
      </c>
      <c r="K15" s="22">
        <f t="shared" si="2"/>
        <v>0.35078927213653971</v>
      </c>
      <c r="L15" s="23">
        <f t="shared" si="3"/>
        <v>0.445793208815086</v>
      </c>
      <c r="M15" s="4"/>
    </row>
    <row r="16" spans="1:13" x14ac:dyDescent="0.25">
      <c r="A16" s="17"/>
      <c r="B16" s="18">
        <v>443</v>
      </c>
      <c r="C16" s="19" t="s">
        <v>209</v>
      </c>
      <c r="D16" s="20">
        <v>23.230769000000009</v>
      </c>
      <c r="E16" s="21">
        <v>31.555545000000002</v>
      </c>
      <c r="F16" s="21">
        <f t="shared" si="0"/>
        <v>11.878836857709466</v>
      </c>
      <c r="G16" s="21">
        <v>5.6546291777094666</v>
      </c>
      <c r="H16" s="21">
        <v>3.9458468899999999</v>
      </c>
      <c r="I16" s="21">
        <v>2.2783607899999998</v>
      </c>
      <c r="J16" s="22">
        <f t="shared" si="1"/>
        <v>0.17919605501060007</v>
      </c>
      <c r="K16" s="22">
        <f t="shared" si="2"/>
        <v>0.30424054053604416</v>
      </c>
      <c r="L16" s="23">
        <f t="shared" si="3"/>
        <v>0.37644213901897322</v>
      </c>
      <c r="M16" s="4"/>
    </row>
    <row r="17" spans="1:13" x14ac:dyDescent="0.25">
      <c r="A17" s="17"/>
      <c r="B17" s="18">
        <v>444</v>
      </c>
      <c r="C17" s="19" t="s">
        <v>210</v>
      </c>
      <c r="D17" s="20">
        <v>52.965359000000021</v>
      </c>
      <c r="E17" s="21">
        <v>74.182449000000005</v>
      </c>
      <c r="F17" s="21">
        <f t="shared" si="0"/>
        <v>25.531375964552009</v>
      </c>
      <c r="G17" s="21">
        <v>13.492633764552011</v>
      </c>
      <c r="H17" s="21">
        <v>5.832068819999999</v>
      </c>
      <c r="I17" s="21">
        <v>6.206673379999998</v>
      </c>
      <c r="J17" s="22">
        <f t="shared" si="1"/>
        <v>0.18188444768859019</v>
      </c>
      <c r="K17" s="22">
        <f t="shared" si="2"/>
        <v>0.26050235392676252</v>
      </c>
      <c r="L17" s="23">
        <f t="shared" si="3"/>
        <v>0.3441700335958443</v>
      </c>
      <c r="M17" s="4"/>
    </row>
    <row r="18" spans="1:13" x14ac:dyDescent="0.25">
      <c r="A18" s="17"/>
      <c r="B18" s="18">
        <v>445</v>
      </c>
      <c r="C18" s="19" t="s">
        <v>211</v>
      </c>
      <c r="D18" s="20">
        <v>55.787460999999993</v>
      </c>
      <c r="E18" s="21">
        <v>85.644689000000028</v>
      </c>
      <c r="F18" s="21">
        <f t="shared" si="0"/>
        <v>31.189663657293458</v>
      </c>
      <c r="G18" s="21">
        <v>17.978268487293462</v>
      </c>
      <c r="H18" s="21">
        <v>6.1340130400000001</v>
      </c>
      <c r="I18" s="21">
        <v>7.0773821299999984</v>
      </c>
      <c r="J18" s="22">
        <f t="shared" si="1"/>
        <v>0.20991691016933292</v>
      </c>
      <c r="K18" s="22">
        <f t="shared" si="2"/>
        <v>0.28153854966177128</v>
      </c>
      <c r="L18" s="23">
        <f t="shared" si="3"/>
        <v>0.36417510556075983</v>
      </c>
      <c r="M18" s="4"/>
    </row>
    <row r="19" spans="1:13" x14ac:dyDescent="0.25">
      <c r="A19" s="17"/>
      <c r="B19" s="18">
        <v>446</v>
      </c>
      <c r="C19" s="19" t="s">
        <v>212</v>
      </c>
      <c r="D19" s="20">
        <v>35.021273999999991</v>
      </c>
      <c r="E19" s="21">
        <v>45.048852999999987</v>
      </c>
      <c r="F19" s="21">
        <f t="shared" si="0"/>
        <v>22.43185436631903</v>
      </c>
      <c r="G19" s="21">
        <v>12.453744666319032</v>
      </c>
      <c r="H19" s="21">
        <v>6.0795872699999993</v>
      </c>
      <c r="I19" s="21">
        <v>3.8985224300000016</v>
      </c>
      <c r="J19" s="22">
        <f t="shared" si="1"/>
        <v>0.27644976146937716</v>
      </c>
      <c r="K19" s="22">
        <f t="shared" si="2"/>
        <v>0.41140519019028154</v>
      </c>
      <c r="L19" s="23">
        <f t="shared" si="3"/>
        <v>0.49794507234887947</v>
      </c>
      <c r="M19" s="4"/>
    </row>
    <row r="20" spans="1:13" x14ac:dyDescent="0.25">
      <c r="A20" s="17"/>
      <c r="B20" s="18">
        <v>447</v>
      </c>
      <c r="C20" s="19" t="s">
        <v>213</v>
      </c>
      <c r="D20" s="20">
        <v>61.438238000000034</v>
      </c>
      <c r="E20" s="21">
        <v>73.043679000000012</v>
      </c>
      <c r="F20" s="21">
        <f t="shared" si="0"/>
        <v>26.307557921939214</v>
      </c>
      <c r="G20" s="21">
        <v>10.876841051939209</v>
      </c>
      <c r="H20" s="21">
        <v>7.4776236900000006</v>
      </c>
      <c r="I20" s="21">
        <v>7.9530931800000033</v>
      </c>
      <c r="J20" s="22">
        <f t="shared" si="1"/>
        <v>0.14890872421608456</v>
      </c>
      <c r="K20" s="22">
        <f t="shared" si="2"/>
        <v>0.251280671965321</v>
      </c>
      <c r="L20" s="23">
        <f t="shared" si="3"/>
        <v>0.36016200555751321</v>
      </c>
      <c r="M20" s="4"/>
    </row>
    <row r="21" spans="1:13" x14ac:dyDescent="0.25">
      <c r="A21" s="17"/>
      <c r="B21" s="18">
        <v>448</v>
      </c>
      <c r="C21" s="19" t="s">
        <v>214</v>
      </c>
      <c r="D21" s="20">
        <v>40.091541999999997</v>
      </c>
      <c r="E21" s="21">
        <v>54.914506999999986</v>
      </c>
      <c r="F21" s="21">
        <f t="shared" si="0"/>
        <v>20.208361511773418</v>
      </c>
      <c r="G21" s="21">
        <v>8.7662501517734199</v>
      </c>
      <c r="H21" s="21">
        <v>6.8958982999999998</v>
      </c>
      <c r="I21" s="21">
        <v>4.5462130600000004</v>
      </c>
      <c r="J21" s="22">
        <f t="shared" si="1"/>
        <v>0.15963450517316713</v>
      </c>
      <c r="K21" s="22">
        <f t="shared" si="2"/>
        <v>0.28520967058437624</v>
      </c>
      <c r="L21" s="23">
        <f t="shared" si="3"/>
        <v>0.36799677563841959</v>
      </c>
      <c r="M21" s="4"/>
    </row>
    <row r="22" spans="1:13" x14ac:dyDescent="0.25">
      <c r="A22" s="17"/>
      <c r="B22" s="18">
        <v>449</v>
      </c>
      <c r="C22" s="19" t="s">
        <v>215</v>
      </c>
      <c r="D22" s="20">
        <v>23.495217</v>
      </c>
      <c r="E22" s="21">
        <v>29.654094000000008</v>
      </c>
      <c r="F22" s="21">
        <f t="shared" si="0"/>
        <v>11.682059344767572</v>
      </c>
      <c r="G22" s="21">
        <v>5.4774362747675696</v>
      </c>
      <c r="H22" s="21">
        <v>2.7714283400000008</v>
      </c>
      <c r="I22" s="21">
        <v>3.4331947300000016</v>
      </c>
      <c r="J22" s="22">
        <f t="shared" si="1"/>
        <v>0.18471096351038641</v>
      </c>
      <c r="K22" s="22">
        <f t="shared" si="2"/>
        <v>0.27816950383874711</v>
      </c>
      <c r="L22" s="23">
        <f t="shared" si="3"/>
        <v>0.39394423396538664</v>
      </c>
      <c r="M22" s="4"/>
    </row>
    <row r="23" spans="1:13" x14ac:dyDescent="0.25">
      <c r="A23" s="17"/>
      <c r="B23" s="18">
        <v>450</v>
      </c>
      <c r="C23" s="19" t="s">
        <v>216</v>
      </c>
      <c r="D23" s="20">
        <v>36.691174000000004</v>
      </c>
      <c r="E23" s="21">
        <v>50.964359000000016</v>
      </c>
      <c r="F23" s="21">
        <f t="shared" si="0"/>
        <v>17.164758679868008</v>
      </c>
      <c r="G23" s="21">
        <v>10.272026019868008</v>
      </c>
      <c r="H23" s="21">
        <v>3.2998431099999994</v>
      </c>
      <c r="I23" s="21">
        <v>3.5928895500000011</v>
      </c>
      <c r="J23" s="22">
        <f t="shared" si="1"/>
        <v>0.20155312892031085</v>
      </c>
      <c r="K23" s="22">
        <f t="shared" si="2"/>
        <v>0.26630118373249828</v>
      </c>
      <c r="L23" s="23">
        <f t="shared" si="3"/>
        <v>0.33679926553904077</v>
      </c>
      <c r="M23" s="4"/>
    </row>
    <row r="24" spans="1:13" x14ac:dyDescent="0.25">
      <c r="A24" s="17"/>
      <c r="B24" s="18">
        <v>451</v>
      </c>
      <c r="C24" s="19" t="s">
        <v>217</v>
      </c>
      <c r="D24" s="20">
        <v>55.08141100000001</v>
      </c>
      <c r="E24" s="21">
        <v>70.662310999999974</v>
      </c>
      <c r="F24" s="21">
        <f t="shared" si="0"/>
        <v>26.420789403806275</v>
      </c>
      <c r="G24" s="21">
        <v>15.320508313806272</v>
      </c>
      <c r="H24" s="21">
        <v>5.4615361500000006</v>
      </c>
      <c r="I24" s="21">
        <v>5.6387449400000005</v>
      </c>
      <c r="J24" s="22">
        <f t="shared" si="1"/>
        <v>0.21681300960856315</v>
      </c>
      <c r="K24" s="22">
        <f t="shared" si="2"/>
        <v>0.29410366247158659</v>
      </c>
      <c r="L24" s="23">
        <f t="shared" si="3"/>
        <v>0.37390214146557255</v>
      </c>
      <c r="M24" s="4"/>
    </row>
    <row r="25" spans="1:13" x14ac:dyDescent="0.25">
      <c r="A25" s="17"/>
      <c r="B25" s="18">
        <v>452</v>
      </c>
      <c r="C25" s="19" t="s">
        <v>218</v>
      </c>
      <c r="D25" s="20">
        <v>23.865874999999996</v>
      </c>
      <c r="E25" s="21">
        <v>32.821209999999994</v>
      </c>
      <c r="F25" s="21">
        <f t="shared" si="0"/>
        <v>14.901542079801033</v>
      </c>
      <c r="G25" s="21">
        <v>9.743073719801032</v>
      </c>
      <c r="H25" s="21">
        <v>2.4665074699999994</v>
      </c>
      <c r="I25" s="21">
        <v>2.6919608900000003</v>
      </c>
      <c r="J25" s="22">
        <f t="shared" si="1"/>
        <v>0.29685297159370522</v>
      </c>
      <c r="K25" s="22">
        <f t="shared" si="2"/>
        <v>0.37200277472405907</v>
      </c>
      <c r="L25" s="23">
        <f t="shared" si="3"/>
        <v>0.45402171582952106</v>
      </c>
      <c r="M25" s="4"/>
    </row>
    <row r="26" spans="1:13" x14ac:dyDescent="0.25">
      <c r="A26" s="17"/>
      <c r="B26" s="18">
        <v>453</v>
      </c>
      <c r="C26" s="19" t="s">
        <v>219</v>
      </c>
      <c r="D26" s="20">
        <v>26.874912999999996</v>
      </c>
      <c r="E26" s="21">
        <v>48.106125999999982</v>
      </c>
      <c r="F26" s="21">
        <f t="shared" si="0"/>
        <v>15.698317441861205</v>
      </c>
      <c r="G26" s="21">
        <v>6.9456398718612036</v>
      </c>
      <c r="H26" s="21">
        <v>4.1660358099999995</v>
      </c>
      <c r="I26" s="21">
        <v>4.5866417600000009</v>
      </c>
      <c r="J26" s="22">
        <f t="shared" si="1"/>
        <v>0.14438160894230406</v>
      </c>
      <c r="K26" s="22">
        <f t="shared" si="2"/>
        <v>0.23098255057705558</v>
      </c>
      <c r="L26" s="23">
        <f t="shared" si="3"/>
        <v>0.32632678511383789</v>
      </c>
      <c r="M26" s="4"/>
    </row>
    <row r="27" spans="1:13" x14ac:dyDescent="0.25">
      <c r="A27" s="17"/>
      <c r="B27" s="18">
        <v>454</v>
      </c>
      <c r="C27" s="19" t="s">
        <v>220</v>
      </c>
      <c r="D27" s="20">
        <v>5.8968489999999996</v>
      </c>
      <c r="E27" s="21">
        <v>8.467232000000001</v>
      </c>
      <c r="F27" s="21">
        <f t="shared" si="0"/>
        <v>2.3900139020080133</v>
      </c>
      <c r="G27" s="21">
        <v>1.1883622620080132</v>
      </c>
      <c r="H27" s="21">
        <v>0.61502286000000006</v>
      </c>
      <c r="I27" s="21">
        <v>0.58662878000000007</v>
      </c>
      <c r="J27" s="22">
        <f t="shared" si="1"/>
        <v>0.14034837618811119</v>
      </c>
      <c r="K27" s="22">
        <f t="shared" si="2"/>
        <v>0.21298402146156065</v>
      </c>
      <c r="L27" s="23">
        <f t="shared" si="3"/>
        <v>0.28226625915151649</v>
      </c>
      <c r="M27" s="4"/>
    </row>
    <row r="28" spans="1:13" x14ac:dyDescent="0.25">
      <c r="A28" s="17"/>
      <c r="B28" s="18">
        <v>455</v>
      </c>
      <c r="C28" s="19" t="s">
        <v>221</v>
      </c>
      <c r="D28" s="20">
        <v>18.584657999999997</v>
      </c>
      <c r="E28" s="21">
        <v>22.324783999999987</v>
      </c>
      <c r="F28" s="21">
        <f t="shared" si="0"/>
        <v>8.6005414609767801</v>
      </c>
      <c r="G28" s="21">
        <v>4.3020522609767795</v>
      </c>
      <c r="H28" s="21">
        <v>2.0575343700000004</v>
      </c>
      <c r="I28" s="21">
        <v>2.2409548299999997</v>
      </c>
      <c r="J28" s="22">
        <f t="shared" si="1"/>
        <v>0.19270297356412416</v>
      </c>
      <c r="K28" s="22">
        <f t="shared" si="2"/>
        <v>0.28486665900000574</v>
      </c>
      <c r="L28" s="23">
        <f t="shared" si="3"/>
        <v>0.3852463459882427</v>
      </c>
      <c r="M28" s="4"/>
    </row>
    <row r="29" spans="1:13" x14ac:dyDescent="0.25">
      <c r="A29" s="17"/>
      <c r="B29" s="18">
        <v>456</v>
      </c>
      <c r="C29" s="19" t="s">
        <v>222</v>
      </c>
      <c r="D29" s="20">
        <v>12.238859999999999</v>
      </c>
      <c r="E29" s="21">
        <v>15.648109000000005</v>
      </c>
      <c r="F29" s="21">
        <f t="shared" si="0"/>
        <v>4.764946246631828</v>
      </c>
      <c r="G29" s="21">
        <v>2.6629756666318283</v>
      </c>
      <c r="H29" s="21">
        <v>1.3552990999999999</v>
      </c>
      <c r="I29" s="21">
        <v>0.74667147999999983</v>
      </c>
      <c r="J29" s="22">
        <f t="shared" si="1"/>
        <v>0.1701787523739659</v>
      </c>
      <c r="K29" s="22">
        <f t="shared" si="2"/>
        <v>0.25678979911450173</v>
      </c>
      <c r="L29" s="23">
        <f t="shared" si="3"/>
        <v>0.30450620241920773</v>
      </c>
      <c r="M29" s="4"/>
    </row>
    <row r="30" spans="1:13" x14ac:dyDescent="0.25">
      <c r="A30" s="17"/>
      <c r="B30" s="18">
        <v>457</v>
      </c>
      <c r="C30" s="19" t="s">
        <v>223</v>
      </c>
      <c r="D30" s="20">
        <v>58.248139000000016</v>
      </c>
      <c r="E30" s="21">
        <v>77.07554300000001</v>
      </c>
      <c r="F30" s="21">
        <f t="shared" si="0"/>
        <v>31.264413321155935</v>
      </c>
      <c r="G30" s="21">
        <v>16.723391901155935</v>
      </c>
      <c r="H30" s="21">
        <v>7.5264400599999988</v>
      </c>
      <c r="I30" s="21">
        <v>7.0145813600000011</v>
      </c>
      <c r="J30" s="22">
        <f t="shared" si="1"/>
        <v>0.21697403936753235</v>
      </c>
      <c r="K30" s="22">
        <f t="shared" si="2"/>
        <v>0.31462421174452099</v>
      </c>
      <c r="L30" s="23">
        <f t="shared" si="3"/>
        <v>0.4056333838758156</v>
      </c>
      <c r="M30" s="4"/>
    </row>
    <row r="31" spans="1:13" x14ac:dyDescent="0.25">
      <c r="A31" s="17"/>
      <c r="B31" s="18">
        <v>458</v>
      </c>
      <c r="C31" s="19" t="s">
        <v>224</v>
      </c>
      <c r="D31" s="20">
        <v>57.257976000000021</v>
      </c>
      <c r="E31" s="21">
        <v>75.989284000000069</v>
      </c>
      <c r="F31" s="21">
        <f t="shared" si="0"/>
        <v>25.400717941883794</v>
      </c>
      <c r="G31" s="21">
        <v>14.093703281883791</v>
      </c>
      <c r="H31" s="21">
        <v>4.8387890900000015</v>
      </c>
      <c r="I31" s="21">
        <v>6.4682255700000004</v>
      </c>
      <c r="J31" s="22">
        <f t="shared" si="1"/>
        <v>0.18546961545109147</v>
      </c>
      <c r="K31" s="22">
        <f t="shared" si="2"/>
        <v>0.24914687144418646</v>
      </c>
      <c r="L31" s="23">
        <f t="shared" si="3"/>
        <v>0.33426710458126929</v>
      </c>
      <c r="M31" s="4"/>
    </row>
    <row r="32" spans="1:13" x14ac:dyDescent="0.25">
      <c r="A32" s="17"/>
      <c r="B32" s="18">
        <v>459</v>
      </c>
      <c r="C32" s="19" t="s">
        <v>225</v>
      </c>
      <c r="D32" s="20">
        <v>29.473310000000001</v>
      </c>
      <c r="E32" s="21">
        <v>44.632487999999981</v>
      </c>
      <c r="F32" s="21">
        <f t="shared" si="0"/>
        <v>18.187332514357184</v>
      </c>
      <c r="G32" s="21">
        <v>9.5295707043571838</v>
      </c>
      <c r="H32" s="21">
        <v>5.0277590200000004</v>
      </c>
      <c r="I32" s="21">
        <v>3.6300027900000003</v>
      </c>
      <c r="J32" s="22">
        <f t="shared" si="1"/>
        <v>0.21351197594804008</v>
      </c>
      <c r="K32" s="22">
        <f t="shared" si="2"/>
        <v>0.32615994260407782</v>
      </c>
      <c r="L32" s="23">
        <f t="shared" si="3"/>
        <v>0.40749089574296626</v>
      </c>
      <c r="M32" s="4"/>
    </row>
    <row r="33" spans="1:13" x14ac:dyDescent="0.25">
      <c r="A33" s="17"/>
      <c r="B33" s="18">
        <v>460</v>
      </c>
      <c r="C33" s="19" t="s">
        <v>226</v>
      </c>
      <c r="D33" s="20">
        <v>15.825277999999999</v>
      </c>
      <c r="E33" s="21">
        <v>19.617258</v>
      </c>
      <c r="F33" s="21">
        <f t="shared" si="0"/>
        <v>8.1798313722694225</v>
      </c>
      <c r="G33" s="21">
        <v>3.6154246322694235</v>
      </c>
      <c r="H33" s="21">
        <v>1.21596996</v>
      </c>
      <c r="I33" s="21">
        <v>3.3484367800000001</v>
      </c>
      <c r="J33" s="22">
        <f t="shared" si="1"/>
        <v>0.18429816400790688</v>
      </c>
      <c r="K33" s="22">
        <f t="shared" si="2"/>
        <v>0.24628286951567968</v>
      </c>
      <c r="L33" s="23">
        <f t="shared" si="3"/>
        <v>0.4169711879340845</v>
      </c>
      <c r="M33" s="4"/>
    </row>
    <row r="34" spans="1:13" x14ac:dyDescent="0.25">
      <c r="A34" s="17"/>
      <c r="B34" s="18">
        <v>461</v>
      </c>
      <c r="C34" s="19" t="s">
        <v>227</v>
      </c>
      <c r="D34" s="20">
        <v>13.515907</v>
      </c>
      <c r="E34" s="21">
        <v>16.468665000000001</v>
      </c>
      <c r="F34" s="21">
        <f t="shared" si="0"/>
        <v>7.8075555589686942</v>
      </c>
      <c r="G34" s="21">
        <v>4.2189111589686945</v>
      </c>
      <c r="H34" s="21">
        <v>1.577291</v>
      </c>
      <c r="I34" s="21">
        <v>2.0113534</v>
      </c>
      <c r="J34" s="22">
        <f t="shared" si="1"/>
        <v>0.25617809087553206</v>
      </c>
      <c r="K34" s="22">
        <f t="shared" si="2"/>
        <v>0.35195337077830496</v>
      </c>
      <c r="L34" s="23">
        <f t="shared" si="3"/>
        <v>0.47408551688729433</v>
      </c>
      <c r="M34" s="4"/>
    </row>
    <row r="35" spans="1:13" x14ac:dyDescent="0.25">
      <c r="A35" s="17"/>
      <c r="B35" s="18">
        <v>462</v>
      </c>
      <c r="C35" s="19" t="s">
        <v>228</v>
      </c>
      <c r="D35" s="20">
        <v>21.349314999999994</v>
      </c>
      <c r="E35" s="21">
        <v>30.993366000000005</v>
      </c>
      <c r="F35" s="21">
        <f t="shared" si="0"/>
        <v>13.702701838370977</v>
      </c>
      <c r="G35" s="21">
        <v>7.4753528883709786</v>
      </c>
      <c r="H35" s="21">
        <v>3.1010357999999996</v>
      </c>
      <c r="I35" s="21">
        <v>3.1263131499999997</v>
      </c>
      <c r="J35" s="22">
        <f t="shared" si="1"/>
        <v>0.24119203084850407</v>
      </c>
      <c r="K35" s="22">
        <f t="shared" si="2"/>
        <v>0.34124685548420186</v>
      </c>
      <c r="L35" s="23">
        <f t="shared" si="3"/>
        <v>0.44211725303960125</v>
      </c>
      <c r="M35" s="4"/>
    </row>
    <row r="36" spans="1:13" x14ac:dyDescent="0.25">
      <c r="A36" s="17"/>
      <c r="B36" s="18">
        <v>463</v>
      </c>
      <c r="C36" s="19" t="s">
        <v>229</v>
      </c>
      <c r="D36" s="20">
        <v>33.421310999999996</v>
      </c>
      <c r="E36" s="21">
        <v>44.817719999999994</v>
      </c>
      <c r="F36" s="21">
        <f t="shared" si="0"/>
        <v>17.823963292493083</v>
      </c>
      <c r="G36" s="21">
        <v>9.3376164924930798</v>
      </c>
      <c r="H36" s="21">
        <v>3.8133426999999993</v>
      </c>
      <c r="I36" s="21">
        <v>4.6730041000000018</v>
      </c>
      <c r="J36" s="22">
        <f t="shared" si="1"/>
        <v>0.20834653107059176</v>
      </c>
      <c r="K36" s="22">
        <f t="shared" si="2"/>
        <v>0.29343213337253837</v>
      </c>
      <c r="L36" s="23">
        <f t="shared" si="3"/>
        <v>0.39769901932746882</v>
      </c>
      <c r="M36" s="4"/>
    </row>
    <row r="37" spans="1:13" x14ac:dyDescent="0.25">
      <c r="A37" s="17"/>
      <c r="B37" s="18">
        <v>464</v>
      </c>
      <c r="C37" s="19" t="s">
        <v>230</v>
      </c>
      <c r="D37" s="20">
        <v>22.499898000000002</v>
      </c>
      <c r="E37" s="21">
        <v>31.585130000000003</v>
      </c>
      <c r="F37" s="21">
        <f t="shared" si="0"/>
        <v>11.022759554137014</v>
      </c>
      <c r="G37" s="21">
        <v>6.3732068241370143</v>
      </c>
      <c r="H37" s="21">
        <v>2.7025851800000007</v>
      </c>
      <c r="I37" s="21">
        <v>1.9469675499999997</v>
      </c>
      <c r="J37" s="22">
        <f t="shared" si="1"/>
        <v>0.20177871118899982</v>
      </c>
      <c r="K37" s="22">
        <f t="shared" si="2"/>
        <v>0.28734382299952582</v>
      </c>
      <c r="L37" s="23">
        <f t="shared" si="3"/>
        <v>0.34898572695876234</v>
      </c>
      <c r="M37" s="4"/>
    </row>
    <row r="38" spans="1:13" ht="15.75" thickBot="1" x14ac:dyDescent="0.3">
      <c r="A38" s="41" t="s">
        <v>232</v>
      </c>
      <c r="B38" s="58"/>
      <c r="C38" s="43"/>
      <c r="D38" s="44">
        <v>84.735670999999982</v>
      </c>
      <c r="E38" s="45">
        <v>147.88883199999967</v>
      </c>
      <c r="F38" s="45">
        <f t="shared" si="0"/>
        <v>20.923128872655369</v>
      </c>
      <c r="G38" s="45">
        <v>8.0094717526553723</v>
      </c>
      <c r="H38" s="45">
        <v>6.9858315200000023</v>
      </c>
      <c r="I38" s="45">
        <v>5.9278255999999931</v>
      </c>
      <c r="J38" s="46">
        <f t="shared" si="1"/>
        <v>5.4158732909969767E-2</v>
      </c>
      <c r="K38" s="46">
        <f t="shared" si="2"/>
        <v>0.10139577863902129</v>
      </c>
      <c r="L38" s="47">
        <f t="shared" si="3"/>
        <v>0.14147876205185944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workbookViewId="0">
      <selection activeCell="A26" sqref="A26:S2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30</v>
      </c>
      <c r="B1" s="49" t="s">
        <v>19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506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4209.2621859999999</v>
      </c>
      <c r="I6" s="14">
        <v>4556.1547819999996</v>
      </c>
      <c r="J6" s="14">
        <v>1961.5433499131746</v>
      </c>
      <c r="K6" s="14">
        <v>1146.2130406331746</v>
      </c>
      <c r="L6" s="14">
        <v>343.59014285999996</v>
      </c>
      <c r="M6" s="14">
        <v>471.74016641999998</v>
      </c>
      <c r="N6" s="15">
        <v>0.2515746491233174</v>
      </c>
      <c r="O6" s="15">
        <v>0.3269869560575378</v>
      </c>
      <c r="P6" s="16">
        <v>0.43052605623993367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3997.5320360000001</v>
      </c>
      <c r="I7" s="38">
        <f ca="1">SUM(I8:OFFSET(I6,MATCH("PROYECTOS",$A$8:$A$50,0),0))</f>
        <v>4166.5171539999983</v>
      </c>
      <c r="J7" s="38">
        <f ca="1">SUM(J8:OFFSET(J6,MATCH("PROYECTOS",$A$8:$A$50,0),0))</f>
        <v>1800.3955717870147</v>
      </c>
      <c r="K7" s="38">
        <f ca="1">SUM(K8:OFFSET(K6,MATCH("PROYECTOS",$A$8:$A$50,0),0))</f>
        <v>1115.1859871370145</v>
      </c>
      <c r="L7" s="38">
        <f ca="1">SUM(L8:OFFSET(L6,MATCH("PROYECTOS",$A$8:$A$50,0),0))</f>
        <v>326.87446924000005</v>
      </c>
      <c r="M7" s="38">
        <f ca="1">SUM(M8:OFFSET(M6,MATCH("PROYECTOS",$A$8:$A$50,0),0))</f>
        <v>358.33511540999996</v>
      </c>
      <c r="N7" s="39">
        <f ca="1">IFERROR(K7/I7,0)</f>
        <v>0.26765424116072534</v>
      </c>
      <c r="O7" s="39">
        <f ca="1">IFERROR(SUM(K7,L7)/I7,0)</f>
        <v>0.34610692889925759</v>
      </c>
      <c r="P7" s="40">
        <f ca="1">IFERROR(SUM(K7,L7,M7)/I7,0)</f>
        <v>0.43211044266518223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38.026312999999995</v>
      </c>
      <c r="I8" s="21">
        <v>44.056562000000007</v>
      </c>
      <c r="J8" s="21">
        <f t="shared" ref="J8:J26" si="0">SUM(K8,L8,M8)</f>
        <v>13.893792818023154</v>
      </c>
      <c r="K8" s="21">
        <v>6.682660428023155</v>
      </c>
      <c r="L8" s="21">
        <v>3.1371857300000001</v>
      </c>
      <c r="M8" s="21">
        <v>4.0739466599999998</v>
      </c>
      <c r="N8" s="22">
        <f t="shared" ref="N8:N27" si="1">IFERROR(K8/I8,0)</f>
        <v>0.15168365675068232</v>
      </c>
      <c r="O8" s="22">
        <f t="shared" ref="O8:O27" si="2">IFERROR(SUM(K8,L8)/I8,0)</f>
        <v>0.22289179437158882</v>
      </c>
      <c r="P8" s="23">
        <f t="shared" ref="P8:P27" si="3">IFERROR(SUM(K8,L8,M8)/I8,0)</f>
        <v>0.3153626199434979</v>
      </c>
      <c r="Q8" s="70">
        <v>10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4.272861999999999</v>
      </c>
      <c r="I9" s="21">
        <v>4.253362000000001</v>
      </c>
      <c r="J9" s="21">
        <f t="shared" si="0"/>
        <v>0.37812239190512864</v>
      </c>
      <c r="K9" s="21">
        <v>0.14534407190512866</v>
      </c>
      <c r="L9" s="21">
        <v>0.11737157999999998</v>
      </c>
      <c r="M9" s="21">
        <v>0.11540674000000001</v>
      </c>
      <c r="N9" s="22">
        <f t="shared" si="1"/>
        <v>3.4171573429472642E-2</v>
      </c>
      <c r="O9" s="22">
        <f t="shared" si="2"/>
        <v>6.1766586503835923E-2</v>
      </c>
      <c r="P9" s="23">
        <f t="shared" si="3"/>
        <v>8.8899649713597984E-2</v>
      </c>
      <c r="Q9" s="70">
        <v>0</v>
      </c>
      <c r="R9" s="21">
        <v>0</v>
      </c>
      <c r="S9" s="23">
        <f t="shared" ref="S9:S26" si="4">IFERROR(R9/Q9,0)</f>
        <v>0</v>
      </c>
    </row>
    <row r="10" spans="1:19" x14ac:dyDescent="0.25">
      <c r="A10" s="17"/>
      <c r="B10" s="19">
        <v>5003046</v>
      </c>
      <c r="C10" s="19" t="s">
        <v>514</v>
      </c>
      <c r="D10" s="68">
        <v>3000355</v>
      </c>
      <c r="E10" s="19" t="s">
        <v>507</v>
      </c>
      <c r="F10" s="69">
        <v>520</v>
      </c>
      <c r="G10" s="19" t="s">
        <v>532</v>
      </c>
      <c r="H10" s="20">
        <v>2186.2218020000005</v>
      </c>
      <c r="I10" s="21">
        <v>2261.0870539999992</v>
      </c>
      <c r="J10" s="21">
        <f t="shared" si="0"/>
        <v>1522.3813370664402</v>
      </c>
      <c r="K10" s="21">
        <v>966.91000558644009</v>
      </c>
      <c r="L10" s="21">
        <v>268.12861005000002</v>
      </c>
      <c r="M10" s="21">
        <v>287.34272142999998</v>
      </c>
      <c r="N10" s="22">
        <f t="shared" si="1"/>
        <v>0.42763059647611446</v>
      </c>
      <c r="O10" s="22">
        <f t="shared" si="2"/>
        <v>0.54621453581434753</v>
      </c>
      <c r="P10" s="23">
        <f t="shared" si="3"/>
        <v>0.67329620696083148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5003048</v>
      </c>
      <c r="C11" s="19" t="s">
        <v>515</v>
      </c>
      <c r="D11" s="68">
        <v>3000355</v>
      </c>
      <c r="E11" s="19" t="s">
        <v>507</v>
      </c>
      <c r="F11" s="69">
        <v>36</v>
      </c>
      <c r="G11" s="19" t="s">
        <v>533</v>
      </c>
      <c r="H11" s="20">
        <v>2.9060820000000001</v>
      </c>
      <c r="I11" s="21">
        <v>3.5012300000000001</v>
      </c>
      <c r="J11" s="21">
        <f t="shared" si="0"/>
        <v>1.4615831739190532</v>
      </c>
      <c r="K11" s="21">
        <v>0.46322968391905306</v>
      </c>
      <c r="L11" s="21">
        <v>0.52497780000000005</v>
      </c>
      <c r="M11" s="21">
        <v>0.47337569000000007</v>
      </c>
      <c r="N11" s="22">
        <f t="shared" si="1"/>
        <v>0.13230484256077238</v>
      </c>
      <c r="O11" s="22">
        <f t="shared" si="2"/>
        <v>0.28224580616499145</v>
      </c>
      <c r="P11" s="23">
        <f t="shared" si="3"/>
        <v>0.4174484892220886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5004156</v>
      </c>
      <c r="C12" s="19" t="s">
        <v>516</v>
      </c>
      <c r="D12" s="68">
        <v>3000355</v>
      </c>
      <c r="E12" s="19" t="s">
        <v>507</v>
      </c>
      <c r="F12" s="69">
        <v>520</v>
      </c>
      <c r="G12" s="19" t="s">
        <v>532</v>
      </c>
      <c r="H12" s="20">
        <v>426.83314799999965</v>
      </c>
      <c r="I12" s="21">
        <v>502.05296599999991</v>
      </c>
      <c r="J12" s="21">
        <f t="shared" si="0"/>
        <v>181.92941098849863</v>
      </c>
      <c r="K12" s="21">
        <v>101.48175738849864</v>
      </c>
      <c r="L12" s="21">
        <v>40.83135539000002</v>
      </c>
      <c r="M12" s="21">
        <v>39.616298209999975</v>
      </c>
      <c r="N12" s="22">
        <f t="shared" si="1"/>
        <v>0.20213356809149624</v>
      </c>
      <c r="O12" s="22">
        <f t="shared" si="2"/>
        <v>0.28346234842978435</v>
      </c>
      <c r="P12" s="23">
        <f t="shared" si="3"/>
        <v>0.36237095149139836</v>
      </c>
      <c r="Q12" s="70">
        <v>34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5004157</v>
      </c>
      <c r="C13" s="19" t="s">
        <v>517</v>
      </c>
      <c r="D13" s="68">
        <v>3000520</v>
      </c>
      <c r="E13" s="19" t="s">
        <v>510</v>
      </c>
      <c r="F13" s="69">
        <v>42</v>
      </c>
      <c r="G13" s="19" t="s">
        <v>534</v>
      </c>
      <c r="H13" s="20">
        <v>3.2518720000000001</v>
      </c>
      <c r="I13" s="21">
        <v>3.2518720000000001</v>
      </c>
      <c r="J13" s="21">
        <f t="shared" si="0"/>
        <v>0.39238720160098883</v>
      </c>
      <c r="K13" s="21">
        <v>0.14153968160098884</v>
      </c>
      <c r="L13" s="21">
        <v>0.18834139999999999</v>
      </c>
      <c r="M13" s="21">
        <v>6.2506119999999998E-2</v>
      </c>
      <c r="N13" s="22">
        <f t="shared" si="1"/>
        <v>4.3525600515945534E-2</v>
      </c>
      <c r="O13" s="22">
        <f t="shared" si="2"/>
        <v>0.10144343984049459</v>
      </c>
      <c r="P13" s="23">
        <f t="shared" si="3"/>
        <v>0.12066502051771681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5004158</v>
      </c>
      <c r="C14" s="19" t="s">
        <v>518</v>
      </c>
      <c r="D14" s="68">
        <v>3000520</v>
      </c>
      <c r="E14" s="19" t="s">
        <v>510</v>
      </c>
      <c r="F14" s="69">
        <v>447</v>
      </c>
      <c r="G14" s="19" t="s">
        <v>535</v>
      </c>
      <c r="H14" s="20">
        <v>19.336497999999999</v>
      </c>
      <c r="I14" s="21">
        <v>19.336497999999999</v>
      </c>
      <c r="J14" s="21">
        <f t="shared" si="0"/>
        <v>1.58480694</v>
      </c>
      <c r="K14" s="21">
        <v>0</v>
      </c>
      <c r="L14" s="21">
        <v>1.58480694</v>
      </c>
      <c r="M14" s="21">
        <v>0</v>
      </c>
      <c r="N14" s="22">
        <f t="shared" si="1"/>
        <v>0</v>
      </c>
      <c r="O14" s="22">
        <f t="shared" si="2"/>
        <v>8.1959356859758165E-2</v>
      </c>
      <c r="P14" s="23">
        <f t="shared" si="3"/>
        <v>8.1959356859758165E-2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5004159</v>
      </c>
      <c r="C15" s="19" t="s">
        <v>519</v>
      </c>
      <c r="D15" s="68">
        <v>3000520</v>
      </c>
      <c r="E15" s="19" t="s">
        <v>510</v>
      </c>
      <c r="F15" s="69">
        <v>447</v>
      </c>
      <c r="G15" s="19" t="s">
        <v>535</v>
      </c>
      <c r="H15" s="20">
        <v>7.4512149999999995</v>
      </c>
      <c r="I15" s="21">
        <v>7.4269149999999993</v>
      </c>
      <c r="J15" s="21">
        <f t="shared" si="0"/>
        <v>0.14305564034297258</v>
      </c>
      <c r="K15" s="21">
        <v>2.8657750342972577E-2</v>
      </c>
      <c r="L15" s="21">
        <v>0.10375963000000001</v>
      </c>
      <c r="M15" s="21">
        <v>1.063826E-2</v>
      </c>
      <c r="N15" s="22">
        <f t="shared" si="1"/>
        <v>3.8586344859167744E-3</v>
      </c>
      <c r="O15" s="22">
        <f t="shared" si="2"/>
        <v>1.7829392196217753E-2</v>
      </c>
      <c r="P15" s="23">
        <f t="shared" si="3"/>
        <v>1.9261785053817447E-2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5004163</v>
      </c>
      <c r="C16" s="19" t="s">
        <v>520</v>
      </c>
      <c r="D16" s="68">
        <v>3000659</v>
      </c>
      <c r="E16" s="19" t="s">
        <v>511</v>
      </c>
      <c r="F16" s="69">
        <v>42</v>
      </c>
      <c r="G16" s="19" t="s">
        <v>534</v>
      </c>
      <c r="H16" s="20">
        <v>3.2060500000000003</v>
      </c>
      <c r="I16" s="21">
        <v>3.1843310000000002</v>
      </c>
      <c r="J16" s="21">
        <f t="shared" si="0"/>
        <v>0.54821922788158539</v>
      </c>
      <c r="K16" s="21">
        <v>0.25913959788158536</v>
      </c>
      <c r="L16" s="21">
        <v>0.18239229000000004</v>
      </c>
      <c r="M16" s="21">
        <v>0.10668734000000001</v>
      </c>
      <c r="N16" s="22">
        <f t="shared" si="1"/>
        <v>8.1379604658430721E-2</v>
      </c>
      <c r="O16" s="22">
        <f t="shared" si="2"/>
        <v>0.13865766086552728</v>
      </c>
      <c r="P16" s="23">
        <f t="shared" si="3"/>
        <v>0.17216150829847315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5004164</v>
      </c>
      <c r="C17" s="19" t="s">
        <v>521</v>
      </c>
      <c r="D17" s="68">
        <v>3000659</v>
      </c>
      <c r="E17" s="19" t="s">
        <v>511</v>
      </c>
      <c r="F17" s="69">
        <v>575</v>
      </c>
      <c r="G17" s="19" t="s">
        <v>536</v>
      </c>
      <c r="H17" s="20">
        <v>7.2836099999999995</v>
      </c>
      <c r="I17" s="21">
        <v>7.5553289999999995</v>
      </c>
      <c r="J17" s="21">
        <f t="shared" si="0"/>
        <v>1.1692198935311153</v>
      </c>
      <c r="K17" s="21">
        <v>0.2776270835311152</v>
      </c>
      <c r="L17" s="21">
        <v>0.37205801999999999</v>
      </c>
      <c r="M17" s="21">
        <v>0.51953479000000002</v>
      </c>
      <c r="N17" s="22">
        <f t="shared" si="1"/>
        <v>3.6745862891095174E-2</v>
      </c>
      <c r="O17" s="22">
        <f t="shared" si="2"/>
        <v>8.5990312735701541E-2</v>
      </c>
      <c r="P17" s="23">
        <f t="shared" si="3"/>
        <v>0.15475433214504827</v>
      </c>
      <c r="Q17" s="70">
        <v>0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5004165</v>
      </c>
      <c r="C18" s="19" t="s">
        <v>522</v>
      </c>
      <c r="D18" s="68">
        <v>3000356</v>
      </c>
      <c r="E18" s="19" t="s">
        <v>508</v>
      </c>
      <c r="F18" s="69">
        <v>524</v>
      </c>
      <c r="G18" s="19" t="s">
        <v>537</v>
      </c>
      <c r="H18" s="20">
        <v>4.9706549999999989</v>
      </c>
      <c r="I18" s="21">
        <v>4.9706549999999998</v>
      </c>
      <c r="J18" s="21">
        <f t="shared" si="0"/>
        <v>1.1182057965992385</v>
      </c>
      <c r="K18" s="21">
        <v>0.7232593865992385</v>
      </c>
      <c r="L18" s="21">
        <v>0.18739927000000001</v>
      </c>
      <c r="M18" s="21">
        <v>0.20754713999999999</v>
      </c>
      <c r="N18" s="22">
        <f t="shared" si="1"/>
        <v>0.14550585116030754</v>
      </c>
      <c r="O18" s="22">
        <f t="shared" si="2"/>
        <v>0.18320697304464673</v>
      </c>
      <c r="P18" s="23">
        <f t="shared" si="3"/>
        <v>0.22496145811753954</v>
      </c>
      <c r="Q18" s="70">
        <v>0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5004166</v>
      </c>
      <c r="C19" s="19" t="s">
        <v>523</v>
      </c>
      <c r="D19" s="68">
        <v>3000356</v>
      </c>
      <c r="E19" s="19" t="s">
        <v>508</v>
      </c>
      <c r="F19" s="69">
        <v>86</v>
      </c>
      <c r="G19" s="19" t="s">
        <v>500</v>
      </c>
      <c r="H19" s="20">
        <v>18.049923</v>
      </c>
      <c r="I19" s="21">
        <v>18.114023000000003</v>
      </c>
      <c r="J19" s="21">
        <f t="shared" si="0"/>
        <v>7.3697928999145814</v>
      </c>
      <c r="K19" s="21">
        <v>4.0258321899145812</v>
      </c>
      <c r="L19" s="21">
        <v>1.6389387799999997</v>
      </c>
      <c r="M19" s="21">
        <v>1.70502193</v>
      </c>
      <c r="N19" s="22">
        <f t="shared" si="1"/>
        <v>0.22224947985958615</v>
      </c>
      <c r="O19" s="22">
        <f t="shared" si="2"/>
        <v>0.31272848499279154</v>
      </c>
      <c r="P19" s="23">
        <f t="shared" si="3"/>
        <v>0.40685566645877508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5004167</v>
      </c>
      <c r="C20" s="19" t="s">
        <v>524</v>
      </c>
      <c r="D20" s="68">
        <v>3000356</v>
      </c>
      <c r="E20" s="19" t="s">
        <v>508</v>
      </c>
      <c r="F20" s="69">
        <v>1</v>
      </c>
      <c r="G20" s="19" t="s">
        <v>531</v>
      </c>
      <c r="H20" s="20">
        <v>11.155019000000003</v>
      </c>
      <c r="I20" s="21">
        <v>18.304421000000001</v>
      </c>
      <c r="J20" s="21">
        <f t="shared" si="0"/>
        <v>8.1570847774013426</v>
      </c>
      <c r="K20" s="21">
        <v>4.2853563074013437</v>
      </c>
      <c r="L20" s="21">
        <v>1.9513813899999999</v>
      </c>
      <c r="M20" s="21">
        <v>1.9203470799999998</v>
      </c>
      <c r="N20" s="22">
        <f t="shared" si="1"/>
        <v>0.23411591699083753</v>
      </c>
      <c r="O20" s="22">
        <f t="shared" si="2"/>
        <v>0.34072302518617459</v>
      </c>
      <c r="P20" s="23">
        <f t="shared" si="3"/>
        <v>0.44563467904291221</v>
      </c>
      <c r="Q20" s="70">
        <v>12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5004168</v>
      </c>
      <c r="C21" s="19" t="s">
        <v>525</v>
      </c>
      <c r="D21" s="68">
        <v>3000356</v>
      </c>
      <c r="E21" s="19" t="s">
        <v>508</v>
      </c>
      <c r="F21" s="69">
        <v>447</v>
      </c>
      <c r="G21" s="19" t="s">
        <v>535</v>
      </c>
      <c r="H21" s="20">
        <v>6.3941439999999989</v>
      </c>
      <c r="I21" s="21">
        <v>6.711943999999999</v>
      </c>
      <c r="J21" s="21">
        <f t="shared" si="0"/>
        <v>0.55896342108737418</v>
      </c>
      <c r="K21" s="21">
        <v>0.16441170108737424</v>
      </c>
      <c r="L21" s="21">
        <v>0.27239281999999998</v>
      </c>
      <c r="M21" s="21">
        <v>0.1221589</v>
      </c>
      <c r="N21" s="22">
        <f t="shared" si="1"/>
        <v>2.4495392257053137E-2</v>
      </c>
      <c r="O21" s="22">
        <f t="shared" si="2"/>
        <v>6.5078689733909317E-2</v>
      </c>
      <c r="P21" s="23">
        <f t="shared" si="3"/>
        <v>8.3278916076679754E-2</v>
      </c>
      <c r="Q21" s="70">
        <v>0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5004186</v>
      </c>
      <c r="C22" s="19" t="s">
        <v>526</v>
      </c>
      <c r="D22" s="68">
        <v>3000520</v>
      </c>
      <c r="E22" s="19" t="s">
        <v>510</v>
      </c>
      <c r="F22" s="69">
        <v>447</v>
      </c>
      <c r="G22" s="19" t="s">
        <v>535</v>
      </c>
      <c r="H22" s="20">
        <v>33.933535999999997</v>
      </c>
      <c r="I22" s="21">
        <v>35.365423</v>
      </c>
      <c r="J22" s="21">
        <f t="shared" si="0"/>
        <v>1.9469190455220777</v>
      </c>
      <c r="K22" s="21">
        <v>0.77775401552207768</v>
      </c>
      <c r="L22" s="21">
        <v>0.54833604000000002</v>
      </c>
      <c r="M22" s="21">
        <v>0.62082898999999991</v>
      </c>
      <c r="N22" s="22">
        <f t="shared" si="1"/>
        <v>2.1991933067563696E-2</v>
      </c>
      <c r="O22" s="22">
        <f t="shared" si="2"/>
        <v>3.7496796108506258E-2</v>
      </c>
      <c r="P22" s="23">
        <f t="shared" si="3"/>
        <v>5.5051484765842547E-2</v>
      </c>
      <c r="Q22" s="70">
        <v>0</v>
      </c>
      <c r="R22" s="21">
        <v>0</v>
      </c>
      <c r="S22" s="23">
        <f t="shared" si="4"/>
        <v>0</v>
      </c>
    </row>
    <row r="23" spans="1:19" ht="25.5" x14ac:dyDescent="0.25">
      <c r="A23" s="17"/>
      <c r="B23" s="19">
        <v>5004964</v>
      </c>
      <c r="C23" s="19" t="s">
        <v>527</v>
      </c>
      <c r="D23" s="68">
        <v>3000355</v>
      </c>
      <c r="E23" s="19" t="s">
        <v>507</v>
      </c>
      <c r="F23" s="69">
        <v>421</v>
      </c>
      <c r="G23" s="19" t="s">
        <v>538</v>
      </c>
      <c r="H23" s="20">
        <v>24.019642999999999</v>
      </c>
      <c r="I23" s="21">
        <v>24.453875999999998</v>
      </c>
      <c r="J23" s="21">
        <f t="shared" si="0"/>
        <v>0.96094592572630444</v>
      </c>
      <c r="K23" s="21">
        <v>0.39842777572630439</v>
      </c>
      <c r="L23" s="21">
        <v>0.35156632000000004</v>
      </c>
      <c r="M23" s="21">
        <v>0.21095182999999998</v>
      </c>
      <c r="N23" s="22">
        <f t="shared" si="1"/>
        <v>1.6293031653808354E-2</v>
      </c>
      <c r="O23" s="22">
        <f t="shared" si="2"/>
        <v>3.0669743141181569E-2</v>
      </c>
      <c r="P23" s="23">
        <f t="shared" si="3"/>
        <v>3.9296262307304763E-2</v>
      </c>
      <c r="Q23" s="70">
        <v>0</v>
      </c>
      <c r="R23" s="21">
        <v>0</v>
      </c>
      <c r="S23" s="23">
        <f t="shared" si="4"/>
        <v>0</v>
      </c>
    </row>
    <row r="24" spans="1:19" ht="38.25" x14ac:dyDescent="0.25">
      <c r="A24" s="17"/>
      <c r="B24" s="19">
        <v>5004965</v>
      </c>
      <c r="C24" s="19" t="s">
        <v>528</v>
      </c>
      <c r="D24" s="68">
        <v>3000422</v>
      </c>
      <c r="E24" s="19" t="s">
        <v>509</v>
      </c>
      <c r="F24" s="69">
        <v>82</v>
      </c>
      <c r="G24" s="19" t="s">
        <v>539</v>
      </c>
      <c r="H24" s="20">
        <v>14.486383999999999</v>
      </c>
      <c r="I24" s="21">
        <v>14.492623999999999</v>
      </c>
      <c r="J24" s="21">
        <f t="shared" si="0"/>
        <v>5.5207199746013753</v>
      </c>
      <c r="K24" s="21">
        <v>0.4329577546013752</v>
      </c>
      <c r="L24" s="21">
        <v>0.7267370700000001</v>
      </c>
      <c r="M24" s="21">
        <v>4.3610251499999997</v>
      </c>
      <c r="N24" s="22">
        <f t="shared" si="1"/>
        <v>2.9874352263701536E-2</v>
      </c>
      <c r="O24" s="22">
        <f t="shared" si="2"/>
        <v>8.0019658593321344E-2</v>
      </c>
      <c r="P24" s="23">
        <f t="shared" si="3"/>
        <v>0.38093308531300996</v>
      </c>
      <c r="Q24" s="70">
        <v>0</v>
      </c>
      <c r="R24" s="21">
        <v>0</v>
      </c>
      <c r="S24" s="23">
        <f t="shared" si="4"/>
        <v>0</v>
      </c>
    </row>
    <row r="25" spans="1:19" ht="38.25" x14ac:dyDescent="0.25">
      <c r="A25" s="17"/>
      <c r="B25" s="19">
        <v>5004966</v>
      </c>
      <c r="C25" s="19" t="s">
        <v>529</v>
      </c>
      <c r="D25" s="68">
        <v>3000422</v>
      </c>
      <c r="E25" s="19" t="s">
        <v>509</v>
      </c>
      <c r="F25" s="69">
        <v>82</v>
      </c>
      <c r="G25" s="19" t="s">
        <v>539</v>
      </c>
      <c r="H25" s="20">
        <v>1176.7833010000004</v>
      </c>
      <c r="I25" s="21">
        <v>1178.5480900000002</v>
      </c>
      <c r="J25" s="21">
        <f t="shared" si="0"/>
        <v>50.356696975707962</v>
      </c>
      <c r="K25" s="21">
        <v>27.805841125707957</v>
      </c>
      <c r="L25" s="21">
        <v>5.8497376700000006</v>
      </c>
      <c r="M25" s="21">
        <v>16.701118180000002</v>
      </c>
      <c r="N25" s="22">
        <f t="shared" si="1"/>
        <v>2.3593302099117527E-2</v>
      </c>
      <c r="O25" s="22">
        <f t="shared" si="2"/>
        <v>2.8556814169295335E-2</v>
      </c>
      <c r="P25" s="23">
        <f t="shared" si="3"/>
        <v>4.2727740516475619E-2</v>
      </c>
      <c r="Q25" s="70">
        <v>0</v>
      </c>
      <c r="R25" s="21">
        <v>0</v>
      </c>
      <c r="S25" s="23">
        <f t="shared" si="4"/>
        <v>0</v>
      </c>
    </row>
    <row r="26" spans="1:19" ht="38.25" x14ac:dyDescent="0.25">
      <c r="A26" s="17"/>
      <c r="B26" s="19">
        <v>5004967</v>
      </c>
      <c r="C26" s="19" t="s">
        <v>530</v>
      </c>
      <c r="D26" s="68">
        <v>3000659</v>
      </c>
      <c r="E26" s="19" t="s">
        <v>511</v>
      </c>
      <c r="F26" s="69">
        <v>421</v>
      </c>
      <c r="G26" s="19" t="s">
        <v>538</v>
      </c>
      <c r="H26" s="20">
        <v>8.9499790000000008</v>
      </c>
      <c r="I26" s="21">
        <v>9.8499789999999994</v>
      </c>
      <c r="J26" s="21">
        <f t="shared" si="0"/>
        <v>0.52430762831155631</v>
      </c>
      <c r="K26" s="21">
        <v>0.18218560831155628</v>
      </c>
      <c r="L26" s="21">
        <v>0.17712105</v>
      </c>
      <c r="M26" s="21">
        <v>0.16500097</v>
      </c>
      <c r="N26" s="22">
        <f t="shared" si="1"/>
        <v>1.8496040276995137E-2</v>
      </c>
      <c r="O26" s="22">
        <f t="shared" si="2"/>
        <v>3.6477911101288264E-2</v>
      </c>
      <c r="P26" s="23">
        <f t="shared" si="3"/>
        <v>5.3229314327630173E-2</v>
      </c>
      <c r="Q26" s="70">
        <v>0</v>
      </c>
      <c r="R26" s="21">
        <v>0</v>
      </c>
      <c r="S26" s="23">
        <f t="shared" si="4"/>
        <v>0</v>
      </c>
    </row>
    <row r="27" spans="1:19" ht="15.75" thickBot="1" x14ac:dyDescent="0.3">
      <c r="A27" s="41" t="s">
        <v>293</v>
      </c>
      <c r="B27" s="43"/>
      <c r="C27" s="43"/>
      <c r="D27" s="65"/>
      <c r="E27" s="43"/>
      <c r="F27" s="66"/>
      <c r="G27" s="43"/>
      <c r="H27" s="44">
        <f ca="1">OFFSET(H27,-MATCH("PROYECTOS",$A$8:$A$50,0)-1,0)-(OFFSET(H27,-MATCH("PROYECTOS",$A$8:$A$50,0),0))</f>
        <v>211.73014999999987</v>
      </c>
      <c r="I27" s="45">
        <f t="shared" ref="I27:M27" ca="1" si="5">OFFSET(I27,-MATCH("PROYECTOS",$A$8:$A$50,0)-1,0)-(OFFSET(I27,-MATCH("PROYECTOS",$A$8:$A$50,0),0))</f>
        <v>389.63762800000131</v>
      </c>
      <c r="J27" s="45">
        <f t="shared" ca="1" si="5"/>
        <v>161.14777812615989</v>
      </c>
      <c r="K27" s="45">
        <f t="shared" ca="1" si="5"/>
        <v>31.027053496160079</v>
      </c>
      <c r="L27" s="45">
        <f t="shared" ca="1" si="5"/>
        <v>16.715673619999905</v>
      </c>
      <c r="M27" s="45">
        <f t="shared" ca="1" si="5"/>
        <v>113.40505101000002</v>
      </c>
      <c r="N27" s="46">
        <f t="shared" ca="1" si="1"/>
        <v>7.9630536854002135E-2</v>
      </c>
      <c r="O27" s="46">
        <f t="shared" ca="1" si="2"/>
        <v>0.1225310998868924</v>
      </c>
      <c r="P27" s="47">
        <f t="shared" ca="1" si="3"/>
        <v>0.41358371611419281</v>
      </c>
      <c r="Q27" s="67"/>
      <c r="R27" s="45"/>
      <c r="S2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127</v>
      </c>
      <c r="B1" s="51" t="s">
        <v>87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2035</v>
      </c>
      <c r="N2" s="72" t="s">
        <v>2050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310.36976900000002</v>
      </c>
      <c r="E6" s="14">
        <f ca="1">SUM(E7:OFFSET(E7,50,0))</f>
        <v>297.76509000000004</v>
      </c>
      <c r="F6" s="14">
        <f ca="1">SUM(F7:OFFSET(F7,50,0))</f>
        <v>62.647417709875135</v>
      </c>
      <c r="G6" s="14">
        <f ca="1">SUM(G7:OFFSET(G7,50,0))</f>
        <v>37.43824939987514</v>
      </c>
      <c r="H6" s="14">
        <f ca="1">SUM(H7:OFFSET(H7,50,0))</f>
        <v>11.37048763</v>
      </c>
      <c r="I6" s="14">
        <f ca="1">SUM(I7:OFFSET(I7,50,0))</f>
        <v>13.83868068</v>
      </c>
      <c r="J6" s="15">
        <f ca="1">IFERROR(G6/E6,0)</f>
        <v>0.12573082156768323</v>
      </c>
      <c r="K6" s="15">
        <f ca="1">IFERROR(SUM(G6,H6)/E6,0)</f>
        <v>0.16391692199335769</v>
      </c>
      <c r="L6" s="16">
        <f ca="1">IFERROR(SUM(G6,H6,I6)/E6,0)</f>
        <v>0.21039208360481457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20.884978999999998</v>
      </c>
      <c r="E7" s="21">
        <v>14.379656000000001</v>
      </c>
      <c r="F7" s="21">
        <f t="shared" ref="F7:F32" si="0">SUM(G7,H7,I7)</f>
        <v>0.73940612332890931</v>
      </c>
      <c r="G7" s="21">
        <v>0.37633171332890925</v>
      </c>
      <c r="H7" s="21">
        <v>0.22482564000000002</v>
      </c>
      <c r="I7" s="21">
        <v>0.13824876999999999</v>
      </c>
      <c r="J7" s="22">
        <f t="shared" ref="J7:J32" si="1">IFERROR(G7/E7,0)</f>
        <v>2.6171120736748446E-2</v>
      </c>
      <c r="K7" s="22">
        <f t="shared" ref="K7:K32" si="2">IFERROR(SUM(G7,H7)/E7,0)</f>
        <v>4.1806101156307861E-2</v>
      </c>
      <c r="L7" s="23">
        <f t="shared" ref="L7:L32" si="3">IFERROR(SUM(G7,H7,I7)/E7,0)</f>
        <v>5.1420292900533175E-2</v>
      </c>
      <c r="M7" s="4"/>
      <c r="N7" t="s">
        <v>257</v>
      </c>
      <c r="O7" s="5">
        <v>6.9099999382160604E-3</v>
      </c>
      <c r="P7" s="71">
        <v>0.99999999105876425</v>
      </c>
    </row>
    <row r="8" spans="1:16" x14ac:dyDescent="0.25">
      <c r="A8" s="17"/>
      <c r="B8" s="55">
        <v>2</v>
      </c>
      <c r="C8" s="19" t="s">
        <v>250</v>
      </c>
      <c r="D8" s="20">
        <v>13.064291000000001</v>
      </c>
      <c r="E8" s="21">
        <v>6.1973450000000003</v>
      </c>
      <c r="F8" s="21">
        <f t="shared" si="0"/>
        <v>0.30279298392964726</v>
      </c>
      <c r="G8" s="21">
        <v>0.25244942392964731</v>
      </c>
      <c r="H8" s="21">
        <v>3.9317659999999997E-2</v>
      </c>
      <c r="I8" s="21">
        <v>1.10259E-2</v>
      </c>
      <c r="J8" s="22">
        <f t="shared" si="1"/>
        <v>4.0735092838892671E-2</v>
      </c>
      <c r="K8" s="22">
        <f t="shared" si="2"/>
        <v>4.7079367685621383E-2</v>
      </c>
      <c r="L8" s="23">
        <f t="shared" si="3"/>
        <v>4.88585005239578E-2</v>
      </c>
      <c r="M8" s="4"/>
      <c r="N8" t="s">
        <v>258</v>
      </c>
      <c r="O8" s="5">
        <v>1.1101166061206684</v>
      </c>
      <c r="P8" s="71">
        <v>0.49510857621760201</v>
      </c>
    </row>
    <row r="9" spans="1:16" x14ac:dyDescent="0.25">
      <c r="A9" s="17"/>
      <c r="B9" s="55">
        <v>3</v>
      </c>
      <c r="C9" s="19" t="s">
        <v>251</v>
      </c>
      <c r="D9" s="20">
        <v>7.2538999999999992E-2</v>
      </c>
      <c r="E9" s="21">
        <v>8.8874000000000009E-2</v>
      </c>
      <c r="F9" s="21">
        <f t="shared" si="0"/>
        <v>2.7128599964371322E-2</v>
      </c>
      <c r="G9" s="21">
        <v>9.8564999643713236E-3</v>
      </c>
      <c r="H9" s="21">
        <v>3.9924999999999995E-3</v>
      </c>
      <c r="I9" s="21">
        <v>1.3279600000000001E-2</v>
      </c>
      <c r="J9" s="22">
        <f t="shared" si="1"/>
        <v>0.11090420105285373</v>
      </c>
      <c r="K9" s="22">
        <f t="shared" si="2"/>
        <v>0.15582735068041634</v>
      </c>
      <c r="L9" s="23">
        <f t="shared" si="3"/>
        <v>0.305247878618846</v>
      </c>
      <c r="M9" s="4"/>
      <c r="N9" t="s">
        <v>461</v>
      </c>
      <c r="O9" s="5">
        <v>22.061706582723083</v>
      </c>
      <c r="P9" s="71">
        <v>0.3987868234960375</v>
      </c>
    </row>
    <row r="10" spans="1:16" x14ac:dyDescent="0.25">
      <c r="A10" s="17"/>
      <c r="B10" s="55">
        <v>4</v>
      </c>
      <c r="C10" s="19" t="s">
        <v>252</v>
      </c>
      <c r="D10" s="20">
        <v>27.932458</v>
      </c>
      <c r="E10" s="21">
        <v>25.073713999999992</v>
      </c>
      <c r="F10" s="21">
        <f t="shared" si="0"/>
        <v>2.834489794696875</v>
      </c>
      <c r="G10" s="21">
        <v>1.2112126846968749</v>
      </c>
      <c r="H10" s="21">
        <v>0.61526493000000015</v>
      </c>
      <c r="I10" s="21">
        <v>1.0080121799999997</v>
      </c>
      <c r="J10" s="22">
        <f t="shared" si="1"/>
        <v>4.8306074030232432E-2</v>
      </c>
      <c r="K10" s="22">
        <f t="shared" si="2"/>
        <v>7.2844318743400985E-2</v>
      </c>
      <c r="L10" s="23">
        <f t="shared" si="3"/>
        <v>0.1130462680836543</v>
      </c>
      <c r="M10" s="4"/>
      <c r="N10" t="s">
        <v>253</v>
      </c>
      <c r="O10" s="5">
        <v>1.2471399020943885</v>
      </c>
      <c r="P10" s="71">
        <v>0.39553834026829154</v>
      </c>
    </row>
    <row r="11" spans="1:16" x14ac:dyDescent="0.25">
      <c r="A11" s="17"/>
      <c r="B11" s="55">
        <v>5</v>
      </c>
      <c r="C11" s="19" t="s">
        <v>253</v>
      </c>
      <c r="D11" s="20">
        <v>3.6734940000000003</v>
      </c>
      <c r="E11" s="21">
        <v>3.1530190000000005</v>
      </c>
      <c r="F11" s="21">
        <f t="shared" si="0"/>
        <v>1.2471399020943885</v>
      </c>
      <c r="G11" s="21">
        <v>0.74903887209438835</v>
      </c>
      <c r="H11" s="21">
        <v>0.34002867999999997</v>
      </c>
      <c r="I11" s="21">
        <v>0.15807235</v>
      </c>
      <c r="J11" s="22">
        <f t="shared" si="1"/>
        <v>0.23756243527057344</v>
      </c>
      <c r="K11" s="22">
        <f t="shared" si="2"/>
        <v>0.34540469058207018</v>
      </c>
      <c r="L11" s="23">
        <f t="shared" si="3"/>
        <v>0.39553834026829154</v>
      </c>
      <c r="M11" s="4"/>
      <c r="N11" t="s">
        <v>270</v>
      </c>
      <c r="O11" s="5">
        <v>1.8591635489297778</v>
      </c>
      <c r="P11" s="71">
        <v>0.30753160340047725</v>
      </c>
    </row>
    <row r="12" spans="1:16" x14ac:dyDescent="0.25">
      <c r="A12" s="17"/>
      <c r="B12" s="55">
        <v>6</v>
      </c>
      <c r="C12" s="19" t="s">
        <v>254</v>
      </c>
      <c r="D12" s="20">
        <v>2.4245939999999999</v>
      </c>
      <c r="E12" s="21">
        <v>2.0436429999999999</v>
      </c>
      <c r="F12" s="21">
        <f t="shared" si="0"/>
        <v>0.55753782336138702</v>
      </c>
      <c r="G12" s="21">
        <v>0.30983957336138701</v>
      </c>
      <c r="H12" s="21">
        <v>0.11827535</v>
      </c>
      <c r="I12" s="21">
        <v>0.12942290000000001</v>
      </c>
      <c r="J12" s="22">
        <f t="shared" si="1"/>
        <v>0.15161139854729375</v>
      </c>
      <c r="K12" s="22">
        <f t="shared" si="2"/>
        <v>0.20948615945220719</v>
      </c>
      <c r="L12" s="23">
        <f t="shared" si="3"/>
        <v>0.27281566465443674</v>
      </c>
      <c r="M12" s="4"/>
      <c r="N12" t="s">
        <v>251</v>
      </c>
      <c r="O12" s="5">
        <v>2.7128599964371322E-2</v>
      </c>
      <c r="P12" s="71">
        <v>0.305247878618846</v>
      </c>
    </row>
    <row r="13" spans="1:16" x14ac:dyDescent="0.25">
      <c r="A13" s="17"/>
      <c r="B13" s="55">
        <v>7</v>
      </c>
      <c r="C13" s="19" t="s">
        <v>255</v>
      </c>
      <c r="D13" s="20">
        <v>0.32816299999999998</v>
      </c>
      <c r="E13" s="21">
        <v>0.43677300000000008</v>
      </c>
      <c r="F13" s="21">
        <f t="shared" si="0"/>
        <v>5.9894440327488183E-2</v>
      </c>
      <c r="G13" s="21">
        <v>2.0474760327488184E-2</v>
      </c>
      <c r="H13" s="21">
        <v>1.8167900000000001E-2</v>
      </c>
      <c r="I13" s="21">
        <v>2.1251779999999998E-2</v>
      </c>
      <c r="J13" s="22">
        <f t="shared" si="1"/>
        <v>4.6877348937521733E-2</v>
      </c>
      <c r="K13" s="22">
        <f t="shared" si="2"/>
        <v>8.8473097758991925E-2</v>
      </c>
      <c r="L13" s="23">
        <f t="shared" si="3"/>
        <v>0.13712944785389247</v>
      </c>
      <c r="M13" s="4"/>
      <c r="N13" t="s">
        <v>254</v>
      </c>
      <c r="O13" s="5">
        <v>0.55753782336138702</v>
      </c>
      <c r="P13" s="71">
        <v>0.27281566465443674</v>
      </c>
    </row>
    <row r="14" spans="1:16" x14ac:dyDescent="0.25">
      <c r="A14" s="17"/>
      <c r="B14" s="55">
        <v>8</v>
      </c>
      <c r="C14" s="19" t="s">
        <v>256</v>
      </c>
      <c r="D14" s="20">
        <v>15.409877000000002</v>
      </c>
      <c r="E14" s="21">
        <v>14.287218000000001</v>
      </c>
      <c r="F14" s="21">
        <f t="shared" si="0"/>
        <v>2.9210486522174777</v>
      </c>
      <c r="G14" s="21">
        <v>1.0451228922174778</v>
      </c>
      <c r="H14" s="21">
        <v>0.7804360199999999</v>
      </c>
      <c r="I14" s="21">
        <v>1.0954897400000001</v>
      </c>
      <c r="J14" s="22">
        <f t="shared" si="1"/>
        <v>7.315090259121669E-2</v>
      </c>
      <c r="K14" s="22">
        <f t="shared" si="2"/>
        <v>0.12777567418775843</v>
      </c>
      <c r="L14" s="23">
        <f t="shared" si="3"/>
        <v>0.20445188504980308</v>
      </c>
      <c r="M14" s="4"/>
      <c r="N14" t="s">
        <v>261</v>
      </c>
      <c r="O14" s="5">
        <v>0.81563715867272113</v>
      </c>
      <c r="P14" s="71">
        <v>0.25428094665541046</v>
      </c>
    </row>
    <row r="15" spans="1:16" x14ac:dyDescent="0.25">
      <c r="A15" s="17"/>
      <c r="B15" s="55">
        <v>9</v>
      </c>
      <c r="C15" s="19" t="s">
        <v>257</v>
      </c>
      <c r="D15" s="20">
        <v>0.2</v>
      </c>
      <c r="E15" s="21">
        <v>6.9099999999999995E-3</v>
      </c>
      <c r="F15" s="21">
        <f t="shared" si="0"/>
        <v>6.9099999382160604E-3</v>
      </c>
      <c r="G15" s="21">
        <v>6.9099999382160604E-3</v>
      </c>
      <c r="H15" s="21">
        <v>0</v>
      </c>
      <c r="I15" s="21">
        <v>0</v>
      </c>
      <c r="J15" s="22">
        <f t="shared" si="1"/>
        <v>0.99999999105876425</v>
      </c>
      <c r="K15" s="22">
        <f t="shared" si="2"/>
        <v>0.99999999105876425</v>
      </c>
      <c r="L15" s="23">
        <f t="shared" si="3"/>
        <v>0.99999999105876425</v>
      </c>
      <c r="M15" s="4"/>
      <c r="N15" t="s">
        <v>267</v>
      </c>
      <c r="O15" s="5">
        <v>0.2525404498277069</v>
      </c>
      <c r="P15" s="71">
        <v>0.24218347358005582</v>
      </c>
    </row>
    <row r="16" spans="1:16" x14ac:dyDescent="0.25">
      <c r="A16" s="17"/>
      <c r="B16" s="55">
        <v>10</v>
      </c>
      <c r="C16" s="19" t="s">
        <v>258</v>
      </c>
      <c r="D16" s="20">
        <v>2.8040640000000003</v>
      </c>
      <c r="E16" s="21">
        <v>2.2421680000000004</v>
      </c>
      <c r="F16" s="21">
        <f t="shared" si="0"/>
        <v>1.1101166061206684</v>
      </c>
      <c r="G16" s="21">
        <v>0.4007610161206685</v>
      </c>
      <c r="H16" s="21">
        <v>0.34126019000000002</v>
      </c>
      <c r="I16" s="21">
        <v>0.36809539999999996</v>
      </c>
      <c r="J16" s="22">
        <f t="shared" si="1"/>
        <v>0.17873817489174246</v>
      </c>
      <c r="K16" s="22">
        <f t="shared" si="2"/>
        <v>0.33093916518328176</v>
      </c>
      <c r="L16" s="23">
        <f t="shared" si="3"/>
        <v>0.49510857621760201</v>
      </c>
      <c r="M16" s="4"/>
      <c r="N16" t="s">
        <v>263</v>
      </c>
      <c r="O16" s="5">
        <v>24.069881435708094</v>
      </c>
      <c r="P16" s="71">
        <v>0.24102669502165364</v>
      </c>
    </row>
    <row r="17" spans="1:16" x14ac:dyDescent="0.25">
      <c r="A17" s="17"/>
      <c r="B17" s="55">
        <v>11</v>
      </c>
      <c r="C17" s="19" t="s">
        <v>259</v>
      </c>
      <c r="D17" s="20">
        <v>13.198547</v>
      </c>
      <c r="E17" s="21">
        <v>7.1093139999999995</v>
      </c>
      <c r="F17" s="21">
        <f t="shared" si="0"/>
        <v>0.17211337765283161</v>
      </c>
      <c r="G17" s="21">
        <v>0.1324973676528316</v>
      </c>
      <c r="H17" s="21">
        <v>3.961601E-2</v>
      </c>
      <c r="I17" s="21">
        <v>0</v>
      </c>
      <c r="J17" s="22">
        <f t="shared" si="1"/>
        <v>1.863715228400822E-2</v>
      </c>
      <c r="K17" s="22">
        <f t="shared" si="2"/>
        <v>2.4209561942661644E-2</v>
      </c>
      <c r="L17" s="23">
        <f t="shared" si="3"/>
        <v>2.4209561942661644E-2</v>
      </c>
      <c r="M17" s="4"/>
      <c r="N17" t="s">
        <v>264</v>
      </c>
      <c r="O17" s="5">
        <v>0.31152849848096875</v>
      </c>
      <c r="P17" s="71">
        <v>0.21930286966996271</v>
      </c>
    </row>
    <row r="18" spans="1:16" x14ac:dyDescent="0.25">
      <c r="A18" s="17"/>
      <c r="B18" s="55">
        <v>12</v>
      </c>
      <c r="C18" s="19" t="s">
        <v>260</v>
      </c>
      <c r="D18" s="20">
        <v>2.4122460000000001</v>
      </c>
      <c r="E18" s="21">
        <v>2.133562</v>
      </c>
      <c r="F18" s="21">
        <f t="shared" si="0"/>
        <v>0.35056847274151637</v>
      </c>
      <c r="G18" s="21">
        <v>0.27594999274151633</v>
      </c>
      <c r="H18" s="21">
        <v>3.7771160000000005E-2</v>
      </c>
      <c r="I18" s="21">
        <v>3.6847320000000003E-2</v>
      </c>
      <c r="J18" s="22">
        <f t="shared" si="1"/>
        <v>0.12933769571332651</v>
      </c>
      <c r="K18" s="22">
        <f t="shared" si="2"/>
        <v>0.14704102938724833</v>
      </c>
      <c r="L18" s="23">
        <f t="shared" si="3"/>
        <v>0.1643113594737422</v>
      </c>
      <c r="M18" s="4"/>
      <c r="N18" t="s">
        <v>268</v>
      </c>
      <c r="O18" s="5">
        <v>0.3658796700251406</v>
      </c>
      <c r="P18" s="71">
        <v>0.21425829076046338</v>
      </c>
    </row>
    <row r="19" spans="1:16" x14ac:dyDescent="0.25">
      <c r="A19" s="17"/>
      <c r="B19" s="55">
        <v>13</v>
      </c>
      <c r="C19" s="19" t="s">
        <v>261</v>
      </c>
      <c r="D19" s="20">
        <v>2.2871189999999997</v>
      </c>
      <c r="E19" s="21">
        <v>3.2076220000000002</v>
      </c>
      <c r="F19" s="21">
        <f t="shared" si="0"/>
        <v>0.81563715867272113</v>
      </c>
      <c r="G19" s="21">
        <v>0.41327845867272117</v>
      </c>
      <c r="H19" s="21">
        <v>0.1757985</v>
      </c>
      <c r="I19" s="21">
        <v>0.22656020000000004</v>
      </c>
      <c r="J19" s="22">
        <f t="shared" si="1"/>
        <v>0.12884263129281479</v>
      </c>
      <c r="K19" s="22">
        <f t="shared" si="2"/>
        <v>0.18364912033672331</v>
      </c>
      <c r="L19" s="23">
        <f t="shared" si="3"/>
        <v>0.25428094665541046</v>
      </c>
      <c r="M19" s="4"/>
      <c r="N19" t="s">
        <v>256</v>
      </c>
      <c r="O19" s="5">
        <v>2.9210486522174777</v>
      </c>
      <c r="P19" s="71">
        <v>0.20445188504980308</v>
      </c>
    </row>
    <row r="20" spans="1:16" x14ac:dyDescent="0.25">
      <c r="A20" s="17"/>
      <c r="B20" s="55">
        <v>14</v>
      </c>
      <c r="C20" s="19" t="s">
        <v>262</v>
      </c>
      <c r="D20" s="20">
        <v>14.919269</v>
      </c>
      <c r="E20" s="21">
        <v>6.4351130000000003</v>
      </c>
      <c r="F20" s="21">
        <f t="shared" si="0"/>
        <v>0.63539939947847635</v>
      </c>
      <c r="G20" s="21">
        <v>0.49802682947847643</v>
      </c>
      <c r="H20" s="21">
        <v>3.5846889999999999E-2</v>
      </c>
      <c r="I20" s="21">
        <v>0.10152568000000001</v>
      </c>
      <c r="J20" s="22">
        <f t="shared" si="1"/>
        <v>7.7392087672504953E-2</v>
      </c>
      <c r="K20" s="22">
        <f t="shared" si="2"/>
        <v>8.2962602129671437E-2</v>
      </c>
      <c r="L20" s="23">
        <f t="shared" si="3"/>
        <v>9.8739431534221128E-2</v>
      </c>
      <c r="M20" s="4"/>
      <c r="N20" t="s">
        <v>271</v>
      </c>
      <c r="O20" s="5">
        <v>0.11598264984789967</v>
      </c>
      <c r="P20" s="71">
        <v>0.17531133730850748</v>
      </c>
    </row>
    <row r="21" spans="1:16" x14ac:dyDescent="0.25">
      <c r="A21" s="17"/>
      <c r="B21" s="55">
        <v>15</v>
      </c>
      <c r="C21" s="19" t="s">
        <v>263</v>
      </c>
      <c r="D21" s="20">
        <v>99.067025000000001</v>
      </c>
      <c r="E21" s="21">
        <v>99.863965000000007</v>
      </c>
      <c r="F21" s="21">
        <f t="shared" si="0"/>
        <v>24.069881435708094</v>
      </c>
      <c r="G21" s="21">
        <v>16.449728645708092</v>
      </c>
      <c r="H21" s="21">
        <v>3.1977896200000004</v>
      </c>
      <c r="I21" s="21">
        <v>4.4223631700000006</v>
      </c>
      <c r="J21" s="22">
        <f t="shared" si="1"/>
        <v>0.16472136516618471</v>
      </c>
      <c r="K21" s="22">
        <f t="shared" si="2"/>
        <v>0.19674282175465488</v>
      </c>
      <c r="L21" s="23">
        <f t="shared" si="3"/>
        <v>0.24102669502165364</v>
      </c>
      <c r="M21" s="4"/>
      <c r="N21" t="s">
        <v>260</v>
      </c>
      <c r="O21" s="5">
        <v>0.35056847274151637</v>
      </c>
      <c r="P21" s="71">
        <v>0.1643113594737422</v>
      </c>
    </row>
    <row r="22" spans="1:16" x14ac:dyDescent="0.25">
      <c r="A22" s="17"/>
      <c r="B22" s="55">
        <v>16</v>
      </c>
      <c r="C22" s="19" t="s">
        <v>264</v>
      </c>
      <c r="D22" s="20">
        <v>1.2391399999999999</v>
      </c>
      <c r="E22" s="21">
        <v>1.4205399999999997</v>
      </c>
      <c r="F22" s="21">
        <f t="shared" si="0"/>
        <v>0.31152849848096875</v>
      </c>
      <c r="G22" s="21">
        <v>0.22225188848096877</v>
      </c>
      <c r="H22" s="21">
        <v>3.4784000000000002E-2</v>
      </c>
      <c r="I22" s="21">
        <v>5.4492610000000004E-2</v>
      </c>
      <c r="J22" s="22">
        <f t="shared" si="1"/>
        <v>0.15645591710262916</v>
      </c>
      <c r="K22" s="22">
        <f t="shared" si="2"/>
        <v>0.18094237999702142</v>
      </c>
      <c r="L22" s="23">
        <f t="shared" si="3"/>
        <v>0.21930286966996271</v>
      </c>
      <c r="M22" s="4"/>
      <c r="N22" t="s">
        <v>255</v>
      </c>
      <c r="O22" s="5">
        <v>5.9894440327488183E-2</v>
      </c>
      <c r="P22" s="71">
        <v>0.13712944785389247</v>
      </c>
    </row>
    <row r="23" spans="1:16" x14ac:dyDescent="0.25">
      <c r="A23" s="17"/>
      <c r="B23" s="55">
        <v>17</v>
      </c>
      <c r="C23" s="19" t="s">
        <v>265</v>
      </c>
      <c r="D23" s="20">
        <v>0.13848099999999999</v>
      </c>
      <c r="E23" s="21">
        <v>0.10023</v>
      </c>
      <c r="F23" s="21">
        <f t="shared" si="0"/>
        <v>1.093E-2</v>
      </c>
      <c r="G23" s="21">
        <v>0</v>
      </c>
      <c r="H23" s="21">
        <v>1.093E-2</v>
      </c>
      <c r="I23" s="21">
        <v>0</v>
      </c>
      <c r="J23" s="22">
        <f t="shared" si="1"/>
        <v>0</v>
      </c>
      <c r="K23" s="22">
        <f t="shared" si="2"/>
        <v>0.10904918687019854</v>
      </c>
      <c r="L23" s="23">
        <f t="shared" si="3"/>
        <v>0.10904918687019854</v>
      </c>
      <c r="M23" s="4"/>
      <c r="N23" t="s">
        <v>252</v>
      </c>
      <c r="O23" s="5">
        <v>2.834489794696875</v>
      </c>
      <c r="P23" s="71">
        <v>0.1130462680836543</v>
      </c>
    </row>
    <row r="24" spans="1:16" x14ac:dyDescent="0.25">
      <c r="A24" s="17"/>
      <c r="B24" s="55">
        <v>18</v>
      </c>
      <c r="C24" s="19" t="s">
        <v>266</v>
      </c>
      <c r="D24" s="20">
        <v>2.8659189999999999</v>
      </c>
      <c r="E24" s="21">
        <v>2.3709160000000002</v>
      </c>
      <c r="F24" s="21">
        <f t="shared" si="0"/>
        <v>0.18434340807874827</v>
      </c>
      <c r="G24" s="21">
        <v>0.10638142807874829</v>
      </c>
      <c r="H24" s="21">
        <v>3.7340419999999999E-2</v>
      </c>
      <c r="I24" s="21">
        <v>4.0621560000000001E-2</v>
      </c>
      <c r="J24" s="22">
        <f t="shared" si="1"/>
        <v>4.4869336610300944E-2</v>
      </c>
      <c r="K24" s="22">
        <f t="shared" si="2"/>
        <v>6.061870099098756E-2</v>
      </c>
      <c r="L24" s="23">
        <f t="shared" si="3"/>
        <v>7.7751977749843632E-2</v>
      </c>
      <c r="M24" s="4"/>
      <c r="N24" t="s">
        <v>265</v>
      </c>
      <c r="O24" s="5">
        <v>1.093E-2</v>
      </c>
      <c r="P24" s="71">
        <v>0.10904918687019854</v>
      </c>
    </row>
    <row r="25" spans="1:16" x14ac:dyDescent="0.25">
      <c r="A25" s="17"/>
      <c r="B25" s="55">
        <v>19</v>
      </c>
      <c r="C25" s="19" t="s">
        <v>267</v>
      </c>
      <c r="D25" s="20">
        <v>0.88800800000000002</v>
      </c>
      <c r="E25" s="21">
        <v>1.0427649999999999</v>
      </c>
      <c r="F25" s="21">
        <f t="shared" si="0"/>
        <v>0.2525404498277069</v>
      </c>
      <c r="G25" s="21">
        <v>8.3123929827706888E-2</v>
      </c>
      <c r="H25" s="21">
        <v>9.5397120000000002E-2</v>
      </c>
      <c r="I25" s="21">
        <v>7.4019399999999999E-2</v>
      </c>
      <c r="J25" s="22">
        <f t="shared" si="1"/>
        <v>7.9714921221662502E-2</v>
      </c>
      <c r="K25" s="22">
        <f t="shared" si="2"/>
        <v>0.17119969487632103</v>
      </c>
      <c r="L25" s="23">
        <f t="shared" si="3"/>
        <v>0.24218347358005582</v>
      </c>
      <c r="M25" s="4"/>
      <c r="N25" t="s">
        <v>269</v>
      </c>
      <c r="O25" s="5">
        <v>0.92503801262684293</v>
      </c>
      <c r="P25" s="71">
        <v>9.9650871373554092E-2</v>
      </c>
    </row>
    <row r="26" spans="1:16" x14ac:dyDescent="0.25">
      <c r="A26" s="17"/>
      <c r="B26" s="55">
        <v>20</v>
      </c>
      <c r="C26" s="19" t="s">
        <v>268</v>
      </c>
      <c r="D26" s="20">
        <v>1.8847790000000004</v>
      </c>
      <c r="E26" s="21">
        <v>1.707657</v>
      </c>
      <c r="F26" s="21">
        <f t="shared" si="0"/>
        <v>0.3658796700251406</v>
      </c>
      <c r="G26" s="21">
        <v>0.23164450002514059</v>
      </c>
      <c r="H26" s="21">
        <v>6.7450800000000005E-2</v>
      </c>
      <c r="I26" s="21">
        <v>6.6784369999999996E-2</v>
      </c>
      <c r="J26" s="22">
        <f t="shared" si="1"/>
        <v>0.13565048486033238</v>
      </c>
      <c r="K26" s="22">
        <f t="shared" si="2"/>
        <v>0.17514951774574206</v>
      </c>
      <c r="L26" s="23">
        <f t="shared" si="3"/>
        <v>0.21425829076046338</v>
      </c>
      <c r="M26" s="4"/>
      <c r="N26" t="s">
        <v>262</v>
      </c>
      <c r="O26" s="5">
        <v>0.63539939947847635</v>
      </c>
      <c r="P26" s="71">
        <v>9.8739431534221128E-2</v>
      </c>
    </row>
    <row r="27" spans="1:16" x14ac:dyDescent="0.25">
      <c r="A27" s="17"/>
      <c r="B27" s="55">
        <v>21</v>
      </c>
      <c r="C27" s="19" t="s">
        <v>269</v>
      </c>
      <c r="D27" s="20">
        <v>14.811585999999997</v>
      </c>
      <c r="E27" s="21">
        <v>9.2827890000000011</v>
      </c>
      <c r="F27" s="21">
        <f t="shared" si="0"/>
        <v>0.92503801262684293</v>
      </c>
      <c r="G27" s="21">
        <v>0.43119843262684299</v>
      </c>
      <c r="H27" s="21">
        <v>0.13400752999999999</v>
      </c>
      <c r="I27" s="21">
        <v>0.35983204999999996</v>
      </c>
      <c r="J27" s="22">
        <f t="shared" si="1"/>
        <v>4.6451387899352548E-2</v>
      </c>
      <c r="K27" s="22">
        <f t="shared" si="2"/>
        <v>6.0887515877700429E-2</v>
      </c>
      <c r="L27" s="23">
        <f t="shared" si="3"/>
        <v>9.9650871373554092E-2</v>
      </c>
      <c r="M27" s="4"/>
      <c r="N27" t="s">
        <v>266</v>
      </c>
      <c r="O27" s="5">
        <v>0.18434340807874827</v>
      </c>
      <c r="P27" s="71">
        <v>7.7751977749843632E-2</v>
      </c>
    </row>
    <row r="28" spans="1:16" x14ac:dyDescent="0.25">
      <c r="A28" s="17"/>
      <c r="B28" s="55">
        <v>22</v>
      </c>
      <c r="C28" s="19" t="s">
        <v>270</v>
      </c>
      <c r="D28" s="20">
        <v>2.2700719999999999</v>
      </c>
      <c r="E28" s="21">
        <v>6.045439</v>
      </c>
      <c r="F28" s="21">
        <f t="shared" si="0"/>
        <v>1.8591635489297778</v>
      </c>
      <c r="G28" s="21">
        <v>1.0335516189297778</v>
      </c>
      <c r="H28" s="21">
        <v>0.38228175000000003</v>
      </c>
      <c r="I28" s="21">
        <v>0.44333018000000002</v>
      </c>
      <c r="J28" s="22">
        <f t="shared" si="1"/>
        <v>0.17096386530900035</v>
      </c>
      <c r="K28" s="22">
        <f t="shared" si="2"/>
        <v>0.23419860310058174</v>
      </c>
      <c r="L28" s="23">
        <f t="shared" si="3"/>
        <v>0.30753160340047725</v>
      </c>
      <c r="M28" s="4"/>
      <c r="N28" t="s">
        <v>272</v>
      </c>
      <c r="O28" s="5">
        <v>0.28906302900200892</v>
      </c>
      <c r="P28" s="71">
        <v>5.4586489674168744E-2</v>
      </c>
    </row>
    <row r="29" spans="1:16" x14ac:dyDescent="0.25">
      <c r="A29" s="17"/>
      <c r="B29" s="55">
        <v>23</v>
      </c>
      <c r="C29" s="19" t="s">
        <v>271</v>
      </c>
      <c r="D29" s="20">
        <v>0.24529999999999999</v>
      </c>
      <c r="E29" s="21">
        <v>0.66158099999999997</v>
      </c>
      <c r="F29" s="21">
        <f t="shared" si="0"/>
        <v>0.11598264984789967</v>
      </c>
      <c r="G29" s="21">
        <v>4.4895019847899675E-2</v>
      </c>
      <c r="H29" s="21">
        <v>4.7000920000000002E-2</v>
      </c>
      <c r="I29" s="21">
        <v>2.4086710000000001E-2</v>
      </c>
      <c r="J29" s="22">
        <f t="shared" si="1"/>
        <v>6.786020131760083E-2</v>
      </c>
      <c r="K29" s="22">
        <f t="shared" si="2"/>
        <v>0.13890353539158423</v>
      </c>
      <c r="L29" s="23">
        <f t="shared" si="3"/>
        <v>0.17531133730850748</v>
      </c>
      <c r="M29" s="4"/>
      <c r="N29" t="s">
        <v>249</v>
      </c>
      <c r="O29" s="5">
        <v>0.73940612332890931</v>
      </c>
      <c r="P29" s="71">
        <v>5.1420292900533175E-2</v>
      </c>
    </row>
    <row r="30" spans="1:16" x14ac:dyDescent="0.25">
      <c r="A30" s="17"/>
      <c r="B30" s="55">
        <v>24</v>
      </c>
      <c r="C30" s="19" t="s">
        <v>272</v>
      </c>
      <c r="D30" s="20">
        <v>4.0353349999999999</v>
      </c>
      <c r="E30" s="21">
        <v>5.2955049999999995</v>
      </c>
      <c r="F30" s="21">
        <f t="shared" si="0"/>
        <v>0.28906302900200892</v>
      </c>
      <c r="G30" s="21">
        <v>0.16192823900200892</v>
      </c>
      <c r="H30" s="21">
        <v>7.3139219999999991E-2</v>
      </c>
      <c r="I30" s="21">
        <v>5.399557E-2</v>
      </c>
      <c r="J30" s="22">
        <f t="shared" si="1"/>
        <v>3.0578431896865162E-2</v>
      </c>
      <c r="K30" s="22">
        <f t="shared" si="2"/>
        <v>4.4389998499106118E-2</v>
      </c>
      <c r="L30" s="23">
        <f t="shared" si="3"/>
        <v>5.4586489674168744E-2</v>
      </c>
      <c r="M30" s="4"/>
      <c r="N30" t="s">
        <v>250</v>
      </c>
      <c r="O30" s="5">
        <v>0.30279298392964726</v>
      </c>
      <c r="P30" s="71">
        <v>4.88585005239578E-2</v>
      </c>
    </row>
    <row r="31" spans="1:16" x14ac:dyDescent="0.25">
      <c r="A31" s="17"/>
      <c r="B31" s="55">
        <v>25</v>
      </c>
      <c r="C31" s="19" t="s">
        <v>273</v>
      </c>
      <c r="D31" s="20">
        <v>8.3124839999999995</v>
      </c>
      <c r="E31" s="21">
        <v>27.856717</v>
      </c>
      <c r="F31" s="21">
        <f t="shared" si="0"/>
        <v>0.42117709009989485</v>
      </c>
      <c r="G31" s="21">
        <v>0.14007951009989483</v>
      </c>
      <c r="H31" s="21">
        <v>3.5764999999999998E-2</v>
      </c>
      <c r="I31" s="21">
        <v>0.24533258000000002</v>
      </c>
      <c r="J31" s="22">
        <f t="shared" si="1"/>
        <v>5.0285721070395641E-3</v>
      </c>
      <c r="K31" s="22">
        <f t="shared" si="2"/>
        <v>6.3124635289899681E-3</v>
      </c>
      <c r="L31" s="23">
        <f t="shared" si="3"/>
        <v>1.5119408726444499E-2</v>
      </c>
      <c r="M31" s="4"/>
      <c r="N31" t="s">
        <v>259</v>
      </c>
      <c r="O31" s="5">
        <v>0.17211337765283161</v>
      </c>
      <c r="P31" s="71">
        <v>2.4209561942661644E-2</v>
      </c>
    </row>
    <row r="32" spans="1:16" ht="15.75" thickBot="1" x14ac:dyDescent="0.3">
      <c r="A32" s="24"/>
      <c r="B32" s="56">
        <v>98</v>
      </c>
      <c r="C32" s="26" t="s">
        <v>461</v>
      </c>
      <c r="D32" s="27">
        <v>55</v>
      </c>
      <c r="E32" s="28">
        <v>55.322055000000013</v>
      </c>
      <c r="F32" s="28">
        <f t="shared" si="0"/>
        <v>22.061706582723083</v>
      </c>
      <c r="G32" s="28">
        <v>12.831716102723083</v>
      </c>
      <c r="H32" s="28">
        <v>4.4839998200000002</v>
      </c>
      <c r="I32" s="28">
        <v>4.7459906599999986</v>
      </c>
      <c r="J32" s="29">
        <f t="shared" si="1"/>
        <v>0.2319457601985877</v>
      </c>
      <c r="K32" s="29">
        <f t="shared" si="2"/>
        <v>0.31299842210711587</v>
      </c>
      <c r="L32" s="30">
        <f t="shared" si="3"/>
        <v>0.3987868234960375</v>
      </c>
      <c r="M32" s="4"/>
      <c r="N32" t="s">
        <v>273</v>
      </c>
      <c r="O32" s="5">
        <v>0.42117709009989485</v>
      </c>
      <c r="P32" s="71">
        <v>1.5119408726444499E-2</v>
      </c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28515625" customWidth="1"/>
    <col min="6" max="6" width="13.5703125" customWidth="1"/>
    <col min="7" max="9" width="0" hidden="1" customWidth="1"/>
  </cols>
  <sheetData>
    <row r="1" spans="1:13" ht="15.75" x14ac:dyDescent="0.25">
      <c r="A1" s="50">
        <v>127</v>
      </c>
      <c r="B1" s="49" t="s">
        <v>87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2036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310.36976900000002</v>
      </c>
      <c r="E6" s="14">
        <v>297.76509000000004</v>
      </c>
      <c r="F6" s="14">
        <v>62.647417709875135</v>
      </c>
      <c r="G6" s="14">
        <v>37.43824939987514</v>
      </c>
      <c r="H6" s="14">
        <v>11.37048763</v>
      </c>
      <c r="I6" s="14">
        <v>13.83868068</v>
      </c>
      <c r="J6" s="15">
        <v>0.12573082156768323</v>
      </c>
      <c r="K6" s="15">
        <v>0.16391692199335769</v>
      </c>
      <c r="L6" s="16">
        <v>0.21039208360481457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147.88625700000006</v>
      </c>
      <c r="E7" s="38">
        <f ca="1">SUM(E8:OFFSET(E6,MATCH("PROYECTOS",$A$8:$A$50,0),0))</f>
        <v>161.02921800000001</v>
      </c>
      <c r="F7" s="38">
        <f ca="1">SUM(F8:OFFSET(F6,MATCH("PROYECTOS",$A$8:$A$50,0),0))</f>
        <v>47.804844605448181</v>
      </c>
      <c r="G7" s="38">
        <f ca="1">SUM(G8:OFFSET(G6,MATCH("PROYECTOS",$A$8:$A$50,0),0))</f>
        <v>30.097697555448185</v>
      </c>
      <c r="H7" s="38">
        <f ca="1">SUM(H8:OFFSET(H6,MATCH("PROYECTOS",$A$8:$A$50,0),0))</f>
        <v>7.8342873500000003</v>
      </c>
      <c r="I7" s="38">
        <f ca="1">SUM(I8:OFFSET(I6,MATCH("PROYECTOS",$A$8:$A$50,0),0))</f>
        <v>9.8728596999999993</v>
      </c>
      <c r="J7" s="39">
        <f ca="1">IFERROR(G7/E7,0)</f>
        <v>0.18690830104787681</v>
      </c>
      <c r="K7" s="39">
        <f ca="1">IFERROR(SUM(G7,H7)/E7,0)</f>
        <v>0.23555964176295127</v>
      </c>
      <c r="L7" s="40">
        <f ca="1">IFERROR(SUM(G7,H7,I7)/E7,0)</f>
        <v>0.29687062509021306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13.288574000000001</v>
      </c>
      <c r="E8" s="21">
        <v>21.893055999999998</v>
      </c>
      <c r="F8" s="21">
        <f t="shared" ref="F8:F10" si="0">SUM(G8,H8,I8)</f>
        <v>9.0956480707874352</v>
      </c>
      <c r="G8" s="21">
        <v>7.3855040907874354</v>
      </c>
      <c r="H8" s="21">
        <v>0.34555910000000001</v>
      </c>
      <c r="I8" s="21">
        <v>1.36458488</v>
      </c>
      <c r="J8" s="22">
        <f t="shared" ref="J8:J11" si="1">IFERROR(G8/E8,0)</f>
        <v>0.33734459413923007</v>
      </c>
      <c r="K8" s="22">
        <f t="shared" ref="K8:K11" si="2">IFERROR(SUM(G8,H8)/E8,0)</f>
        <v>0.35312855321739622</v>
      </c>
      <c r="L8" s="23">
        <f t="shared" ref="L8:L11" si="3">IFERROR(SUM(G8,H8,I8)/E8,0)</f>
        <v>0.41545812840324514</v>
      </c>
      <c r="M8" s="4"/>
    </row>
    <row r="9" spans="1:13" ht="51" x14ac:dyDescent="0.25">
      <c r="A9" s="17"/>
      <c r="B9" s="19">
        <v>3000664</v>
      </c>
      <c r="C9" s="19" t="s">
        <v>2038</v>
      </c>
      <c r="D9" s="20">
        <v>41.058328000000003</v>
      </c>
      <c r="E9" s="21">
        <v>44.032178000000002</v>
      </c>
      <c r="F9" s="21">
        <f t="shared" si="0"/>
        <v>7.3126901093635182</v>
      </c>
      <c r="G9" s="21">
        <v>5.5487897093635183</v>
      </c>
      <c r="H9" s="21">
        <v>1.0077402100000001</v>
      </c>
      <c r="I9" s="21">
        <v>0.75616019000000012</v>
      </c>
      <c r="J9" s="22">
        <f t="shared" si="1"/>
        <v>0.12601669872799656</v>
      </c>
      <c r="K9" s="22">
        <f t="shared" si="2"/>
        <v>0.14890314804240476</v>
      </c>
      <c r="L9" s="23">
        <f t="shared" si="3"/>
        <v>0.16607604805202955</v>
      </c>
      <c r="M9" s="4"/>
    </row>
    <row r="10" spans="1:13" ht="25.5" x14ac:dyDescent="0.25">
      <c r="A10" s="17"/>
      <c r="B10" s="19">
        <v>3000665</v>
      </c>
      <c r="C10" s="19" t="s">
        <v>2039</v>
      </c>
      <c r="D10" s="20">
        <v>93.539355000000043</v>
      </c>
      <c r="E10" s="21">
        <v>95.103984000000025</v>
      </c>
      <c r="F10" s="21">
        <f t="shared" si="0"/>
        <v>31.396506425297233</v>
      </c>
      <c r="G10" s="21">
        <v>17.163403755297232</v>
      </c>
      <c r="H10" s="21">
        <v>6.4809880399999997</v>
      </c>
      <c r="I10" s="21">
        <v>7.7521146299999995</v>
      </c>
      <c r="J10" s="22">
        <f t="shared" si="1"/>
        <v>0.18046987132838965</v>
      </c>
      <c r="K10" s="22">
        <f t="shared" si="2"/>
        <v>0.24861620723793468</v>
      </c>
      <c r="L10" s="23">
        <f t="shared" si="3"/>
        <v>0.33012819342349764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162.48351199999996</v>
      </c>
      <c r="E11" s="45">
        <f t="shared" ref="E11:I11" ca="1" si="4">OFFSET(E11,-MATCH("PROYECTOS",$A$8:$A$50,0)-1,0)-(OFFSET(E11,-MATCH("PROYECTOS",$A$8:$A$50,0),0))</f>
        <v>136.73587200000003</v>
      </c>
      <c r="F11" s="45">
        <f t="shared" ca="1" si="4"/>
        <v>14.842573104426954</v>
      </c>
      <c r="G11" s="45">
        <f t="shared" ca="1" si="4"/>
        <v>7.3405518444269546</v>
      </c>
      <c r="H11" s="45">
        <f t="shared" ca="1" si="4"/>
        <v>3.5362002799999992</v>
      </c>
      <c r="I11" s="45">
        <f t="shared" ca="1" si="4"/>
        <v>3.9658209800000002</v>
      </c>
      <c r="J11" s="46">
        <f t="shared" ca="1" si="1"/>
        <v>5.368417034285599E-2</v>
      </c>
      <c r="K11" s="46">
        <f t="shared" ca="1" si="2"/>
        <v>7.9545710758526858E-2</v>
      </c>
      <c r="L11" s="47">
        <f t="shared" ca="1" si="3"/>
        <v>0.10854922623689379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2051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83"/>
      <c r="B16" s="84"/>
      <c r="C16" s="84"/>
      <c r="D16" s="103"/>
    </row>
    <row r="17" spans="1:4" ht="51.75" thickBot="1" x14ac:dyDescent="0.3">
      <c r="A17" s="73"/>
      <c r="B17" s="74">
        <v>3000664</v>
      </c>
      <c r="C17" s="74" t="s">
        <v>2038</v>
      </c>
      <c r="D17" s="75">
        <v>0.16607604805202955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H9" sqref="H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127</v>
      </c>
      <c r="B1" s="49" t="s">
        <v>87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2037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310.36976900000002</v>
      </c>
      <c r="I6" s="14">
        <v>297.76509000000004</v>
      </c>
      <c r="J6" s="14">
        <v>62.647417709875135</v>
      </c>
      <c r="K6" s="14">
        <v>37.43824939987514</v>
      </c>
      <c r="L6" s="14">
        <v>11.37048763</v>
      </c>
      <c r="M6" s="14">
        <v>13.83868068</v>
      </c>
      <c r="N6" s="15">
        <v>0.12573082156768323</v>
      </c>
      <c r="O6" s="15">
        <v>0.16391692199335769</v>
      </c>
      <c r="P6" s="16">
        <v>0.21039208360481457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147.886257</v>
      </c>
      <c r="I7" s="37">
        <f ca="1">SUM(I8:OFFSET(I6,MATCH("PROYECTOS",$A$8:$A$18,0),0))</f>
        <v>161.02921800000001</v>
      </c>
      <c r="J7" s="37">
        <f ca="1">SUM(J8:OFFSET(J6,MATCH("PROYECTOS",$A$8:$A$18,0),0))</f>
        <v>47.804844605448181</v>
      </c>
      <c r="K7" s="38">
        <f ca="1">SUM(K8:OFFSET(K6,MATCH("PROYECTOS",$A$8:$A$18,0),0))</f>
        <v>30.097697555448185</v>
      </c>
      <c r="L7" s="38">
        <f ca="1">SUM(L8:OFFSET(L6,MATCH("PROYECTOS",$A$8:$A$18,0),0))</f>
        <v>7.8342873500000003</v>
      </c>
      <c r="M7" s="38">
        <f ca="1">SUM(M8:OFFSET(M6,MATCH("PROYECTOS",$A$8:$A$18,0),0))</f>
        <v>9.8728596999999993</v>
      </c>
      <c r="N7" s="39">
        <f ca="1">IFERROR(K7/I7,0)</f>
        <v>0.18690830104787681</v>
      </c>
      <c r="O7" s="39">
        <f ca="1">IFERROR(SUM(K7,L7)/I7,0)</f>
        <v>0.23555964176295127</v>
      </c>
      <c r="P7" s="40">
        <f ca="1">IFERROR(SUM(K7,L7,M7)/I7,0)</f>
        <v>0.29687062509021306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13.288573999999999</v>
      </c>
      <c r="I8" s="21">
        <v>21.893055999999998</v>
      </c>
      <c r="J8" s="21">
        <f t="shared" ref="J8:J17" si="0">SUM(K8,L8,M8)</f>
        <v>9.0956480707874352</v>
      </c>
      <c r="K8" s="21">
        <v>7.3855040907874354</v>
      </c>
      <c r="L8" s="21">
        <v>0.34555910000000012</v>
      </c>
      <c r="M8" s="21">
        <v>1.3645848800000004</v>
      </c>
      <c r="N8" s="22">
        <f t="shared" ref="N8:N17" si="1">IFERROR(K8/I8,0)</f>
        <v>0.33734459413923007</v>
      </c>
      <c r="O8" s="22">
        <f t="shared" ref="O8:O17" si="2">IFERROR(SUM(K8,L8)/I8,0)</f>
        <v>0.35312855321739622</v>
      </c>
      <c r="P8" s="23">
        <f t="shared" ref="P8:P17" si="3">IFERROR(SUM(K8,L8,M8)/I8,0)</f>
        <v>0.41545812840324514</v>
      </c>
      <c r="Q8" s="70">
        <v>5059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5005043</v>
      </c>
      <c r="C9" s="19" t="s">
        <v>2040</v>
      </c>
      <c r="D9" s="68">
        <v>3000664</v>
      </c>
      <c r="E9" s="19" t="s">
        <v>2038</v>
      </c>
      <c r="F9" s="69">
        <v>86</v>
      </c>
      <c r="G9" s="19" t="s">
        <v>500</v>
      </c>
      <c r="H9" s="20">
        <v>2.1708059999999998</v>
      </c>
      <c r="I9" s="21">
        <v>5.8498260000000002</v>
      </c>
      <c r="J9" s="21">
        <f t="shared" si="0"/>
        <v>6.0240019888241292E-2</v>
      </c>
      <c r="K9" s="21">
        <v>4.999999888241291E-3</v>
      </c>
      <c r="L9" s="21">
        <v>9.2390000000000007E-3</v>
      </c>
      <c r="M9" s="21">
        <v>4.6001020000000004E-2</v>
      </c>
      <c r="N9" s="22">
        <f t="shared" si="1"/>
        <v>8.5472625822396954E-4</v>
      </c>
      <c r="O9" s="22">
        <f t="shared" si="2"/>
        <v>2.4340894734717392E-3</v>
      </c>
      <c r="P9" s="23">
        <f t="shared" si="3"/>
        <v>1.0297745589055348E-2</v>
      </c>
      <c r="Q9" s="70">
        <v>200</v>
      </c>
      <c r="R9" s="21">
        <v>0</v>
      </c>
      <c r="S9" s="23">
        <f t="shared" ref="S9:S17" si="4">IFERROR(R9/Q9,0)</f>
        <v>0</v>
      </c>
    </row>
    <row r="10" spans="1:19" ht="51" x14ac:dyDescent="0.25">
      <c r="A10" s="17"/>
      <c r="B10" s="19">
        <v>5005044</v>
      </c>
      <c r="C10" s="19" t="s">
        <v>2041</v>
      </c>
      <c r="D10" s="68">
        <v>3000664</v>
      </c>
      <c r="E10" s="19" t="s">
        <v>2038</v>
      </c>
      <c r="F10" s="69">
        <v>86</v>
      </c>
      <c r="G10" s="19" t="s">
        <v>500</v>
      </c>
      <c r="H10" s="20">
        <v>2.9950970000000003</v>
      </c>
      <c r="I10" s="21">
        <v>2.2450970000000003</v>
      </c>
      <c r="J10" s="21">
        <f t="shared" si="0"/>
        <v>0.13059629037316678</v>
      </c>
      <c r="K10" s="21">
        <v>1.75698003731668E-2</v>
      </c>
      <c r="L10" s="21">
        <v>5.7005480000000004E-2</v>
      </c>
      <c r="M10" s="21">
        <v>5.6021009999999996E-2</v>
      </c>
      <c r="N10" s="22">
        <f t="shared" si="1"/>
        <v>7.8258535703209248E-3</v>
      </c>
      <c r="O10" s="22">
        <f t="shared" si="2"/>
        <v>3.3216952484978059E-2</v>
      </c>
      <c r="P10" s="23">
        <f t="shared" si="3"/>
        <v>5.8169553642077272E-2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5005045</v>
      </c>
      <c r="C11" s="19" t="s">
        <v>2042</v>
      </c>
      <c r="D11" s="68">
        <v>3000664</v>
      </c>
      <c r="E11" s="19" t="s">
        <v>2038</v>
      </c>
      <c r="F11" s="69">
        <v>86</v>
      </c>
      <c r="G11" s="19" t="s">
        <v>500</v>
      </c>
      <c r="H11" s="20">
        <v>12.144770999999995</v>
      </c>
      <c r="I11" s="21">
        <v>12.144810999999997</v>
      </c>
      <c r="J11" s="21">
        <f t="shared" si="0"/>
        <v>2.369499630296056</v>
      </c>
      <c r="K11" s="21">
        <v>1.0685764402960558</v>
      </c>
      <c r="L11" s="21">
        <v>0.79753624000000012</v>
      </c>
      <c r="M11" s="21">
        <v>0.50338695000000011</v>
      </c>
      <c r="N11" s="22">
        <f t="shared" si="1"/>
        <v>8.798625522423166E-2</v>
      </c>
      <c r="O11" s="22">
        <f t="shared" si="2"/>
        <v>0.1536551437726002</v>
      </c>
      <c r="P11" s="23">
        <f t="shared" si="3"/>
        <v>0.19510387031103707</v>
      </c>
      <c r="Q11" s="70">
        <v>102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5005046</v>
      </c>
      <c r="C12" s="19" t="s">
        <v>2043</v>
      </c>
      <c r="D12" s="68">
        <v>3000664</v>
      </c>
      <c r="E12" s="19" t="s">
        <v>2038</v>
      </c>
      <c r="F12" s="69">
        <v>65</v>
      </c>
      <c r="G12" s="19" t="s">
        <v>1012</v>
      </c>
      <c r="H12" s="20">
        <v>9.726756</v>
      </c>
      <c r="I12" s="21">
        <v>9.7267560000000017</v>
      </c>
      <c r="J12" s="21">
        <f t="shared" si="0"/>
        <v>4.5853692793987744</v>
      </c>
      <c r="K12" s="21">
        <v>4.3790183993987739</v>
      </c>
      <c r="L12" s="21">
        <v>0.11733333999999999</v>
      </c>
      <c r="M12" s="21">
        <v>8.9017540000000048E-2</v>
      </c>
      <c r="N12" s="22">
        <f t="shared" si="1"/>
        <v>0.45020337709702735</v>
      </c>
      <c r="O12" s="22">
        <f t="shared" si="2"/>
        <v>0.46226632388010691</v>
      </c>
      <c r="P12" s="23">
        <f t="shared" si="3"/>
        <v>0.4714181459264295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5005047</v>
      </c>
      <c r="C13" s="19" t="s">
        <v>2044</v>
      </c>
      <c r="D13" s="68">
        <v>3000664</v>
      </c>
      <c r="E13" s="19" t="s">
        <v>2038</v>
      </c>
      <c r="F13" s="69">
        <v>603</v>
      </c>
      <c r="G13" s="19" t="s">
        <v>2049</v>
      </c>
      <c r="H13" s="20">
        <v>4.919999999999999</v>
      </c>
      <c r="I13" s="21">
        <v>4.980999999999999</v>
      </c>
      <c r="J13" s="21">
        <f t="shared" si="0"/>
        <v>1.36448E-2</v>
      </c>
      <c r="K13" s="21">
        <v>0</v>
      </c>
      <c r="L13" s="21">
        <v>0</v>
      </c>
      <c r="M13" s="21">
        <v>1.36448E-2</v>
      </c>
      <c r="N13" s="22">
        <f t="shared" si="1"/>
        <v>0</v>
      </c>
      <c r="O13" s="22">
        <f t="shared" si="2"/>
        <v>0</v>
      </c>
      <c r="P13" s="23">
        <f t="shared" si="3"/>
        <v>2.7393696044970897E-3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5005048</v>
      </c>
      <c r="C14" s="19" t="s">
        <v>2045</v>
      </c>
      <c r="D14" s="68">
        <v>3000664</v>
      </c>
      <c r="E14" s="19" t="s">
        <v>2038</v>
      </c>
      <c r="F14" s="69">
        <v>46</v>
      </c>
      <c r="G14" s="19" t="s">
        <v>736</v>
      </c>
      <c r="H14" s="20">
        <v>0.49</v>
      </c>
      <c r="I14" s="21">
        <v>0.49000000000000005</v>
      </c>
      <c r="J14" s="21">
        <f t="shared" si="0"/>
        <v>0.11597852954961591</v>
      </c>
      <c r="K14" s="21">
        <v>5.6159509549615905E-2</v>
      </c>
      <c r="L14" s="21">
        <v>1.9996150000000001E-2</v>
      </c>
      <c r="M14" s="21">
        <v>3.9822869999999996E-2</v>
      </c>
      <c r="N14" s="22">
        <f t="shared" si="1"/>
        <v>0.11461124397880795</v>
      </c>
      <c r="O14" s="22">
        <f t="shared" si="2"/>
        <v>0.15541971336656307</v>
      </c>
      <c r="P14" s="23">
        <f t="shared" si="3"/>
        <v>0.23669087663186916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5005049</v>
      </c>
      <c r="C15" s="19" t="s">
        <v>2046</v>
      </c>
      <c r="D15" s="68">
        <v>3000664</v>
      </c>
      <c r="E15" s="19" t="s">
        <v>2038</v>
      </c>
      <c r="F15" s="69">
        <v>14</v>
      </c>
      <c r="G15" s="19" t="s">
        <v>690</v>
      </c>
      <c r="H15" s="20">
        <v>8.6108980000000006</v>
      </c>
      <c r="I15" s="21">
        <v>8.5946879999999979</v>
      </c>
      <c r="J15" s="21">
        <f t="shared" si="0"/>
        <v>3.7361559857664629E-2</v>
      </c>
      <c r="K15" s="21">
        <v>2.246555985766463E-2</v>
      </c>
      <c r="L15" s="21">
        <v>6.6299999999999996E-3</v>
      </c>
      <c r="M15" s="21">
        <v>8.265999999999999E-3</v>
      </c>
      <c r="N15" s="22">
        <f t="shared" si="1"/>
        <v>2.6138889343818687E-3</v>
      </c>
      <c r="O15" s="22">
        <f t="shared" si="2"/>
        <v>3.3852956451315788E-3</v>
      </c>
      <c r="P15" s="23">
        <f t="shared" si="3"/>
        <v>4.3470524884282758E-3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5005050</v>
      </c>
      <c r="C16" s="19" t="s">
        <v>2047</v>
      </c>
      <c r="D16" s="68">
        <v>3000665</v>
      </c>
      <c r="E16" s="19" t="s">
        <v>2039</v>
      </c>
      <c r="F16" s="69">
        <v>14</v>
      </c>
      <c r="G16" s="19" t="s">
        <v>690</v>
      </c>
      <c r="H16" s="20">
        <v>38.529919</v>
      </c>
      <c r="I16" s="21">
        <v>39.985955999999987</v>
      </c>
      <c r="J16" s="21">
        <f t="shared" si="0"/>
        <v>9.4804222107572613</v>
      </c>
      <c r="K16" s="21">
        <v>4.4154081907572618</v>
      </c>
      <c r="L16" s="21">
        <v>2.0413192699999998</v>
      </c>
      <c r="M16" s="21">
        <v>3.0236947499999998</v>
      </c>
      <c r="N16" s="22">
        <f t="shared" si="1"/>
        <v>0.11042397462642292</v>
      </c>
      <c r="O16" s="22">
        <f t="shared" si="2"/>
        <v>0.16147488034942228</v>
      </c>
      <c r="P16" s="23">
        <f t="shared" si="3"/>
        <v>0.23709379890172599</v>
      </c>
      <c r="Q16" s="70">
        <v>6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5005051</v>
      </c>
      <c r="C17" s="19" t="s">
        <v>2048</v>
      </c>
      <c r="D17" s="68">
        <v>3000665</v>
      </c>
      <c r="E17" s="19" t="s">
        <v>2039</v>
      </c>
      <c r="F17" s="69">
        <v>14</v>
      </c>
      <c r="G17" s="19" t="s">
        <v>690</v>
      </c>
      <c r="H17" s="20">
        <v>55.009436000000001</v>
      </c>
      <c r="I17" s="21">
        <v>55.118028000000017</v>
      </c>
      <c r="J17" s="21">
        <f t="shared" si="0"/>
        <v>21.916084214539964</v>
      </c>
      <c r="K17" s="21">
        <v>12.747995564539968</v>
      </c>
      <c r="L17" s="21">
        <v>4.4396687699999999</v>
      </c>
      <c r="M17" s="21">
        <v>4.7284198799999988</v>
      </c>
      <c r="N17" s="22">
        <f t="shared" si="1"/>
        <v>0.23128540746305301</v>
      </c>
      <c r="O17" s="22">
        <f t="shared" si="2"/>
        <v>0.31183380389697474</v>
      </c>
      <c r="P17" s="23">
        <f t="shared" si="3"/>
        <v>0.39762097828572457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162.48351200000002</v>
      </c>
      <c r="I18" s="44">
        <f t="shared" ref="I18:J18" ca="1" si="5">OFFSET(I18,-MATCH("PROYECTOS",$A$8:$A$18,0)-1,0)-(OFFSET(I18,-MATCH("PROYECTOS",$A$8:$A$18,0),0))</f>
        <v>136.73587200000003</v>
      </c>
      <c r="J18" s="44">
        <f t="shared" ca="1" si="5"/>
        <v>14.842573104426954</v>
      </c>
      <c r="K18" s="45">
        <f ca="1">OFFSET(K18,-MATCH("PROYECTOS",$A$8:$A$18,0)-1,0)-(OFFSET(K18,-MATCH("PROYECTOS",$A$8:$A$18,0),0))</f>
        <v>7.3405518444269546</v>
      </c>
      <c r="L18" s="45">
        <f t="shared" ref="L18:M18" ca="1" si="6">OFFSET(L18,-MATCH("PROYECTOS",$A$8:$A$18,0)-1,0)-(OFFSET(L18,-MATCH("PROYECTOS",$A$8:$A$18,0),0))</f>
        <v>3.5362002799999992</v>
      </c>
      <c r="M18" s="45">
        <f t="shared" ca="1" si="6"/>
        <v>3.9658209800000002</v>
      </c>
      <c r="N18" s="46">
        <f ca="1">IFERROR(K18/I18,0)</f>
        <v>5.368417034285599E-2</v>
      </c>
      <c r="O18" s="46">
        <f ca="1">IFERROR(SUM(K18,L18)/I18,0)</f>
        <v>7.9545710758526858E-2</v>
      </c>
      <c r="P18" s="47">
        <f ca="1">IFERROR(SUM(K18,L18,M18)/I18,0)</f>
        <v>0.10854922623689379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128</v>
      </c>
      <c r="B1" s="50" t="s">
        <v>88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2052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29.988216000000001</v>
      </c>
      <c r="E6" s="14">
        <v>43.912520000000001</v>
      </c>
      <c r="F6" s="14">
        <v>4.5124547681429217</v>
      </c>
      <c r="G6" s="14">
        <v>1.9135663481429219</v>
      </c>
      <c r="H6" s="14">
        <v>0.56617781</v>
      </c>
      <c r="I6" s="14">
        <v>2.0327106100000001</v>
      </c>
      <c r="J6" s="15">
        <v>4.3576782843319443E-2</v>
      </c>
      <c r="K6" s="15">
        <v>5.6470094591312955E-2</v>
      </c>
      <c r="L6" s="16">
        <v>0.10276009593944783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29.988216000000001</v>
      </c>
      <c r="E7" s="38">
        <f ca="1">SUM(E8:OFFSET(E6,MATCH("GOBIERNOS REGIONALES",$A$8:$A$50,0),0))</f>
        <v>43.912519999999994</v>
      </c>
      <c r="F7" s="38">
        <f ca="1">SUM(F8:OFFSET(F6,MATCH("GOBIERNOS REGIONALES",$A$8:$A$50,0),0))</f>
        <v>4.5124547681429208</v>
      </c>
      <c r="G7" s="38">
        <f ca="1">SUM(G8:OFFSET(G6,MATCH("GOBIERNOS REGIONALES",$A$8:$A$50,0),0))</f>
        <v>1.9135663481429219</v>
      </c>
      <c r="H7" s="38">
        <f ca="1">SUM(H8:OFFSET(H6,MATCH("GOBIERNOS REGIONALES",$A$8:$A$50,0),0))</f>
        <v>0.56617781</v>
      </c>
      <c r="I7" s="38">
        <f ca="1">SUM(I8:OFFSET(I6,MATCH("GOBIERNOS REGIONALES",$A$8:$A$50,0),0))</f>
        <v>2.0327106100000001</v>
      </c>
      <c r="J7" s="39">
        <f ca="1">IFERROR(G7/E7,0)</f>
        <v>4.357678284331945E-2</v>
      </c>
      <c r="K7" s="39">
        <f ca="1">IFERROR(SUM(G7,H7)/E7,0)</f>
        <v>5.6470094591312962E-2</v>
      </c>
      <c r="L7" s="40">
        <f ca="1">IFERROR(SUM(G7,H7,I7)/E7,0)</f>
        <v>0.10276009593944785</v>
      </c>
      <c r="M7" s="4"/>
    </row>
    <row r="8" spans="1:13" x14ac:dyDescent="0.25">
      <c r="A8" s="17"/>
      <c r="B8" s="18">
        <v>1</v>
      </c>
      <c r="C8" s="19" t="s">
        <v>100</v>
      </c>
      <c r="D8" s="20">
        <v>1.5750000000000002</v>
      </c>
      <c r="E8" s="21">
        <v>1.575</v>
      </c>
      <c r="F8" s="21">
        <f t="shared" ref="F8:F14" si="0">SUM(G8,H8,I8)</f>
        <v>0.16811524002031003</v>
      </c>
      <c r="G8" s="21">
        <v>1.8152970020310022E-2</v>
      </c>
      <c r="H8" s="21">
        <v>0.10736583</v>
      </c>
      <c r="I8" s="21">
        <v>4.2596439999999999E-2</v>
      </c>
      <c r="J8" s="22">
        <f t="shared" ref="J8:J14" si="1">IFERROR(G8/E8,0)</f>
        <v>1.1525695250990491E-2</v>
      </c>
      <c r="K8" s="22">
        <f t="shared" ref="K8:K14" si="2">IFERROR(SUM(G8,H8)/E8,0)</f>
        <v>7.9694476203371445E-2</v>
      </c>
      <c r="L8" s="23">
        <f t="shared" ref="L8:L14" si="3">IFERROR(SUM(G8,H8,I8)/E8,0)</f>
        <v>0.10673983493353018</v>
      </c>
      <c r="M8" s="4"/>
    </row>
    <row r="9" spans="1:13" x14ac:dyDescent="0.25">
      <c r="A9" s="17"/>
      <c r="B9" s="18">
        <v>7</v>
      </c>
      <c r="C9" s="19" t="s">
        <v>107</v>
      </c>
      <c r="D9" s="20">
        <v>26.013866</v>
      </c>
      <c r="E9" s="21">
        <v>30.48743</v>
      </c>
      <c r="F9" s="21">
        <f t="shared" si="0"/>
        <v>3.3625701282662961</v>
      </c>
      <c r="G9" s="21">
        <v>1.7731226682662964</v>
      </c>
      <c r="H9" s="21">
        <v>0.27033073999999996</v>
      </c>
      <c r="I9" s="21">
        <v>1.31911672</v>
      </c>
      <c r="J9" s="22">
        <f t="shared" si="1"/>
        <v>5.8159138643903284E-2</v>
      </c>
      <c r="K9" s="22">
        <f t="shared" si="2"/>
        <v>6.7026095944010253E-2</v>
      </c>
      <c r="L9" s="23">
        <f t="shared" si="3"/>
        <v>0.11029365637793334</v>
      </c>
      <c r="M9" s="4"/>
    </row>
    <row r="10" spans="1:13" x14ac:dyDescent="0.25">
      <c r="A10" s="17"/>
      <c r="B10" s="18">
        <v>26</v>
      </c>
      <c r="C10" s="19" t="s">
        <v>119</v>
      </c>
      <c r="D10" s="20">
        <v>0.19800000000000001</v>
      </c>
      <c r="E10" s="21">
        <v>9.6487400000000001</v>
      </c>
      <c r="F10" s="21">
        <f t="shared" si="0"/>
        <v>0.68707880999999993</v>
      </c>
      <c r="G10" s="21">
        <v>0</v>
      </c>
      <c r="H10" s="21">
        <v>0.110432</v>
      </c>
      <c r="I10" s="21">
        <v>0.57664680999999995</v>
      </c>
      <c r="J10" s="22">
        <f t="shared" si="1"/>
        <v>0</v>
      </c>
      <c r="K10" s="22">
        <f t="shared" si="2"/>
        <v>1.1445224972379814E-2</v>
      </c>
      <c r="L10" s="23">
        <f t="shared" si="3"/>
        <v>7.1209174462157743E-2</v>
      </c>
      <c r="M10" s="4"/>
    </row>
    <row r="11" spans="1:13" ht="25.5" x14ac:dyDescent="0.25">
      <c r="A11" s="17"/>
      <c r="B11" s="18">
        <v>50</v>
      </c>
      <c r="C11" s="19" t="s">
        <v>128</v>
      </c>
      <c r="D11" s="20">
        <v>0.99999999999999989</v>
      </c>
      <c r="E11" s="21">
        <v>0.99999999999999978</v>
      </c>
      <c r="F11" s="21">
        <f t="shared" si="0"/>
        <v>0.1957347798620577</v>
      </c>
      <c r="G11" s="21">
        <v>7.4613809862057678E-2</v>
      </c>
      <c r="H11" s="21">
        <v>6.7754450000000008E-2</v>
      </c>
      <c r="I11" s="21">
        <v>5.3366520000000001E-2</v>
      </c>
      <c r="J11" s="22">
        <f t="shared" si="1"/>
        <v>7.4613809862057692E-2</v>
      </c>
      <c r="K11" s="22">
        <f t="shared" si="2"/>
        <v>0.14236825986205773</v>
      </c>
      <c r="L11" s="23">
        <f t="shared" si="3"/>
        <v>0.19573477986205776</v>
      </c>
      <c r="M11" s="4"/>
    </row>
    <row r="12" spans="1:13" ht="38.25" x14ac:dyDescent="0.25">
      <c r="A12" s="17"/>
      <c r="B12" s="18">
        <v>72</v>
      </c>
      <c r="C12" s="19" t="s">
        <v>138</v>
      </c>
      <c r="D12" s="20">
        <v>1.2013499999999997</v>
      </c>
      <c r="E12" s="21">
        <v>1.2013500000000001</v>
      </c>
      <c r="F12" s="21">
        <f t="shared" si="0"/>
        <v>9.8955809994257848E-2</v>
      </c>
      <c r="G12" s="21">
        <v>4.7676899994257838E-2</v>
      </c>
      <c r="H12" s="21">
        <v>1.029479E-2</v>
      </c>
      <c r="I12" s="21">
        <v>4.0984120000000006E-2</v>
      </c>
      <c r="J12" s="22">
        <f t="shared" si="1"/>
        <v>3.9686103129194517E-2</v>
      </c>
      <c r="K12" s="22">
        <f t="shared" si="2"/>
        <v>4.8255454275821223E-2</v>
      </c>
      <c r="L12" s="23">
        <f t="shared" si="3"/>
        <v>8.2370508173519652E-2</v>
      </c>
      <c r="M12" s="4"/>
    </row>
    <row r="13" spans="1:13" ht="15.75" thickBot="1" x14ac:dyDescent="0.3">
      <c r="A13" s="41" t="s">
        <v>205</v>
      </c>
      <c r="B13" s="58"/>
      <c r="C13" s="43"/>
      <c r="D13" s="44">
        <f ca="1">SUM(D14:OFFSET(D12,(MATCH("GOBIERNOS LOCALES",$A$8:$A$50,0)-MATCH("GOBIERNOS REGIONALES",$A$8:$A$50,0)),0))</f>
        <v>0</v>
      </c>
      <c r="E13" s="45">
        <f ca="1">SUM(E14:OFFSET(E12,(MATCH("GOBIERNOS LOCALES",$A$8:$A$50,0)-MATCH("GOBIERNOS REGIONALES",$A$8:$A$50,0)),0))</f>
        <v>0</v>
      </c>
      <c r="F13" s="45">
        <f ca="1">SUM(F14:OFFSET(F12,(MATCH("GOBIERNOS LOCALES",$A$8:$A$50,0)-MATCH("GOBIERNOS REGIONALES",$A$8:$A$50,0)),0))</f>
        <v>0</v>
      </c>
      <c r="G13" s="45">
        <f ca="1">SUM(G14:OFFSET(G12,(MATCH("GOBIERNOS LOCALES",$A$8:$A$50,0)-MATCH("GOBIERNOS REGIONALES",$A$8:$A$50,0)),0))</f>
        <v>0</v>
      </c>
      <c r="H13" s="45">
        <f ca="1">SUM(H14:OFFSET(H12,(MATCH("GOBIERNOS LOCALES",$A$8:$A$50,0)-MATCH("GOBIERNOS REGIONALES",$A$8:$A$50,0)),0))</f>
        <v>0</v>
      </c>
      <c r="I13" s="45">
        <f ca="1">SUM(I14:OFFSET(I12,(MATCH("GOBIERNOS LOCALES",$A$8:$A$50,0)-MATCH("GOBIERNOS REGIONALES",$A$8:$A$50,0)),0))</f>
        <v>0</v>
      </c>
      <c r="J13" s="46">
        <f ca="1">IFERROR(G13/E13,0)</f>
        <v>0</v>
      </c>
      <c r="K13" s="46">
        <f ca="1">IFERROR(SUM(G13,H13)/E13,0)</f>
        <v>0</v>
      </c>
      <c r="L13" s="47">
        <f ca="1">IFERROR(SUM(G13,H13,I13)/E13,0)</f>
        <v>0</v>
      </c>
      <c r="M13" s="4"/>
    </row>
    <row r="14" spans="1:13" x14ac:dyDescent="0.25">
      <c r="A14" t="s">
        <v>232</v>
      </c>
      <c r="D14" s="5"/>
      <c r="E14" s="5"/>
      <c r="F14" s="5">
        <f t="shared" si="0"/>
        <v>0</v>
      </c>
      <c r="G14" s="5"/>
      <c r="H14" s="5"/>
      <c r="I14" s="5"/>
      <c r="J14" s="4">
        <f t="shared" si="1"/>
        <v>0</v>
      </c>
      <c r="K14" s="4">
        <f t="shared" si="2"/>
        <v>0</v>
      </c>
      <c r="L14" s="4">
        <f t="shared" si="3"/>
        <v>0</v>
      </c>
      <c r="M14" s="4"/>
    </row>
    <row r="15" spans="1:13" x14ac:dyDescent="0.25">
      <c r="D15" s="5"/>
      <c r="E15" s="5"/>
      <c r="F15" s="5"/>
      <c r="G15" s="5"/>
      <c r="H15" s="5"/>
      <c r="I15" s="5"/>
      <c r="J15" s="4"/>
      <c r="K15" s="4"/>
      <c r="L15" s="4"/>
      <c r="M1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128</v>
      </c>
      <c r="B1" s="51" t="s">
        <v>88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2053</v>
      </c>
      <c r="N2" s="72" t="s">
        <v>2068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29.988216000000001</v>
      </c>
      <c r="E6" s="14">
        <f ca="1">SUM(E7:OFFSET(E7,50,0))</f>
        <v>43.912520000000001</v>
      </c>
      <c r="F6" s="14">
        <f ca="1">SUM(F7:OFFSET(F7,50,0))</f>
        <v>4.5124547681429217</v>
      </c>
      <c r="G6" s="14">
        <f ca="1">SUM(G7:OFFSET(G7,50,0))</f>
        <v>1.9135663481429219</v>
      </c>
      <c r="H6" s="14">
        <f ca="1">SUM(H7:OFFSET(H7,50,0))</f>
        <v>0.56617781</v>
      </c>
      <c r="I6" s="14">
        <f ca="1">SUM(I7:OFFSET(I7,50,0))</f>
        <v>2.0327106100000001</v>
      </c>
      <c r="J6" s="15">
        <f ca="1">IFERROR(G6/E6,0)</f>
        <v>4.3576782843319443E-2</v>
      </c>
      <c r="K6" s="15">
        <f ca="1">IFERROR(SUM(G6,H6)/E6,0)</f>
        <v>5.6470094591312955E-2</v>
      </c>
      <c r="L6" s="16">
        <f ca="1">IFERROR(SUM(G6,H6,I6)/E6,0)</f>
        <v>0.10276009593944783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1.1975E-2</v>
      </c>
      <c r="E7" s="21">
        <v>3.6764999999999999E-2</v>
      </c>
      <c r="F7" s="21">
        <f t="shared" ref="F7:F20" si="0">SUM(G7,H7,I7)</f>
        <v>7.5713000000000004E-3</v>
      </c>
      <c r="G7" s="21">
        <v>0</v>
      </c>
      <c r="H7" s="21">
        <v>3.4627E-3</v>
      </c>
      <c r="I7" s="21">
        <v>4.1086000000000004E-3</v>
      </c>
      <c r="J7" s="22">
        <f t="shared" ref="J7:J20" si="1">IFERROR(G7/E7,0)</f>
        <v>0</v>
      </c>
      <c r="K7" s="22">
        <f t="shared" ref="K7:K20" si="2">IFERROR(SUM(G7,H7)/E7,0)</f>
        <v>9.4184686522507818E-2</v>
      </c>
      <c r="L7" s="23">
        <f t="shared" ref="L7:L20" si="3">IFERROR(SUM(G7,H7,I7)/E7,0)</f>
        <v>0.20593771249830004</v>
      </c>
      <c r="M7" s="4"/>
      <c r="N7" t="s">
        <v>261</v>
      </c>
      <c r="O7" s="5">
        <v>0.34316249999999998</v>
      </c>
      <c r="P7" s="71">
        <v>0.50348457616549902</v>
      </c>
    </row>
    <row r="8" spans="1:16" x14ac:dyDescent="0.25">
      <c r="A8" s="17"/>
      <c r="B8" s="55">
        <v>4</v>
      </c>
      <c r="C8" s="19" t="s">
        <v>252</v>
      </c>
      <c r="D8" s="20">
        <v>5.6488740000000002</v>
      </c>
      <c r="E8" s="21">
        <v>3.9804439999999999</v>
      </c>
      <c r="F8" s="21">
        <f t="shared" si="0"/>
        <v>0.55891498521804805</v>
      </c>
      <c r="G8" s="21">
        <v>0.5561249852180481</v>
      </c>
      <c r="H8" s="21">
        <v>2.7899999999999999E-3</v>
      </c>
      <c r="I8" s="21">
        <v>0</v>
      </c>
      <c r="J8" s="22">
        <f t="shared" si="1"/>
        <v>0.13971430956397027</v>
      </c>
      <c r="K8" s="22">
        <f t="shared" si="2"/>
        <v>0.14041523639524839</v>
      </c>
      <c r="L8" s="23">
        <f t="shared" si="3"/>
        <v>0.14041523639524839</v>
      </c>
      <c r="M8" s="4"/>
      <c r="N8" t="s">
        <v>259</v>
      </c>
      <c r="O8" s="5">
        <v>4.1500000327196907E-3</v>
      </c>
      <c r="P8" s="71">
        <v>0.40766208572884977</v>
      </c>
    </row>
    <row r="9" spans="1:16" x14ac:dyDescent="0.25">
      <c r="A9" s="17"/>
      <c r="B9" s="55">
        <v>5</v>
      </c>
      <c r="C9" s="19" t="s">
        <v>253</v>
      </c>
      <c r="D9" s="20">
        <v>0.82169999999999999</v>
      </c>
      <c r="E9" s="21">
        <v>0.82169999999999999</v>
      </c>
      <c r="F9" s="21">
        <f t="shared" si="0"/>
        <v>0.1573175</v>
      </c>
      <c r="G9" s="21">
        <v>0</v>
      </c>
      <c r="H9" s="21">
        <v>0.1133175</v>
      </c>
      <c r="I9" s="21">
        <v>4.3999999999999997E-2</v>
      </c>
      <c r="J9" s="22">
        <f t="shared" si="1"/>
        <v>0</v>
      </c>
      <c r="K9" s="22">
        <f t="shared" si="2"/>
        <v>0.1379061701350858</v>
      </c>
      <c r="L9" s="23">
        <f t="shared" si="3"/>
        <v>0.1914536935621273</v>
      </c>
      <c r="M9" s="4"/>
      <c r="N9" t="s">
        <v>258</v>
      </c>
      <c r="O9" s="5">
        <v>7.5979499840063039E-2</v>
      </c>
      <c r="P9" s="71">
        <v>0.31539850494007071</v>
      </c>
    </row>
    <row r="10" spans="1:16" x14ac:dyDescent="0.25">
      <c r="A10" s="17"/>
      <c r="B10" s="55">
        <v>7</v>
      </c>
      <c r="C10" s="19" t="s">
        <v>255</v>
      </c>
      <c r="D10" s="20">
        <v>8.508538999999999</v>
      </c>
      <c r="E10" s="21">
        <v>12.704871000000001</v>
      </c>
      <c r="F10" s="21">
        <f t="shared" si="0"/>
        <v>0.75569631000000004</v>
      </c>
      <c r="G10" s="21">
        <v>0</v>
      </c>
      <c r="H10" s="21">
        <v>0.17894450000000001</v>
      </c>
      <c r="I10" s="21">
        <v>0.57675180999999998</v>
      </c>
      <c r="J10" s="22">
        <f t="shared" si="1"/>
        <v>0</v>
      </c>
      <c r="K10" s="22">
        <f t="shared" si="2"/>
        <v>1.4084716011677725E-2</v>
      </c>
      <c r="L10" s="23">
        <f t="shared" si="3"/>
        <v>5.9480832981302995E-2</v>
      </c>
      <c r="M10" s="4"/>
      <c r="N10" t="s">
        <v>256</v>
      </c>
      <c r="O10" s="5">
        <v>1.0480149971961974</v>
      </c>
      <c r="P10" s="71">
        <v>0.21655005513810288</v>
      </c>
    </row>
    <row r="11" spans="1:16" x14ac:dyDescent="0.25">
      <c r="A11" s="17"/>
      <c r="B11" s="55">
        <v>8</v>
      </c>
      <c r="C11" s="19" t="s">
        <v>256</v>
      </c>
      <c r="D11" s="20">
        <v>5.9943610000000005</v>
      </c>
      <c r="E11" s="21">
        <v>4.8395970000000004</v>
      </c>
      <c r="F11" s="21">
        <f t="shared" si="0"/>
        <v>1.0480149971961974</v>
      </c>
      <c r="G11" s="21">
        <v>0.78462749719619751</v>
      </c>
      <c r="H11" s="21">
        <v>0</v>
      </c>
      <c r="I11" s="21">
        <v>0.2633875</v>
      </c>
      <c r="J11" s="22">
        <f t="shared" si="1"/>
        <v>0.16212661864122105</v>
      </c>
      <c r="K11" s="22">
        <f t="shared" si="2"/>
        <v>0.16212661864122105</v>
      </c>
      <c r="L11" s="23">
        <f t="shared" si="3"/>
        <v>0.21655005513810288</v>
      </c>
      <c r="M11" s="4"/>
      <c r="N11" t="s">
        <v>250</v>
      </c>
      <c r="O11" s="5">
        <v>7.5713000000000004E-3</v>
      </c>
      <c r="P11" s="71">
        <v>0.20593771249830004</v>
      </c>
    </row>
    <row r="12" spans="1:16" x14ac:dyDescent="0.25">
      <c r="A12" s="17"/>
      <c r="B12" s="55">
        <v>10</v>
      </c>
      <c r="C12" s="19" t="s">
        <v>258</v>
      </c>
      <c r="D12" s="20">
        <v>3.1134999999999999E-2</v>
      </c>
      <c r="E12" s="21">
        <v>0.2409</v>
      </c>
      <c r="F12" s="21">
        <f t="shared" si="0"/>
        <v>7.5979499840063039E-2</v>
      </c>
      <c r="G12" s="21">
        <v>4.2318999840063043E-2</v>
      </c>
      <c r="H12" s="21">
        <v>2.4064499999999999E-2</v>
      </c>
      <c r="I12" s="21">
        <v>9.5959999999999986E-3</v>
      </c>
      <c r="J12" s="22">
        <f t="shared" si="1"/>
        <v>0.17567040199278972</v>
      </c>
      <c r="K12" s="22">
        <f t="shared" si="2"/>
        <v>0.27556454894173121</v>
      </c>
      <c r="L12" s="23">
        <f t="shared" si="3"/>
        <v>0.31539850494007071</v>
      </c>
      <c r="M12" s="4"/>
      <c r="N12" t="s">
        <v>253</v>
      </c>
      <c r="O12" s="5">
        <v>0.1573175</v>
      </c>
      <c r="P12" s="71">
        <v>0.1914536935621273</v>
      </c>
    </row>
    <row r="13" spans="1:16" x14ac:dyDescent="0.25">
      <c r="A13" s="17"/>
      <c r="B13" s="55">
        <v>11</v>
      </c>
      <c r="C13" s="19" t="s">
        <v>259</v>
      </c>
      <c r="D13" s="20">
        <v>2.1992000000000001E-2</v>
      </c>
      <c r="E13" s="21">
        <v>1.018E-2</v>
      </c>
      <c r="F13" s="21">
        <f t="shared" si="0"/>
        <v>4.1500000327196907E-3</v>
      </c>
      <c r="G13" s="21">
        <v>1.9450000327196904E-3</v>
      </c>
      <c r="H13" s="21">
        <v>0</v>
      </c>
      <c r="I13" s="21">
        <v>2.2050000000000004E-3</v>
      </c>
      <c r="J13" s="22">
        <f t="shared" si="1"/>
        <v>0.1910609069469244</v>
      </c>
      <c r="K13" s="22">
        <f t="shared" si="2"/>
        <v>0.1910609069469244</v>
      </c>
      <c r="L13" s="23">
        <f t="shared" si="3"/>
        <v>0.40766208572884977</v>
      </c>
      <c r="M13" s="4"/>
      <c r="N13" t="s">
        <v>252</v>
      </c>
      <c r="O13" s="5">
        <v>0.55891498521804805</v>
      </c>
      <c r="P13" s="71">
        <v>0.14041523639524839</v>
      </c>
    </row>
    <row r="14" spans="1:16" x14ac:dyDescent="0.25">
      <c r="A14" s="17"/>
      <c r="B14" s="55">
        <v>13</v>
      </c>
      <c r="C14" s="19" t="s">
        <v>261</v>
      </c>
      <c r="D14" s="20">
        <v>0.7851999999999999</v>
      </c>
      <c r="E14" s="21">
        <v>0.68157500000000004</v>
      </c>
      <c r="F14" s="21">
        <f t="shared" si="0"/>
        <v>0.34316249999999998</v>
      </c>
      <c r="G14" s="21">
        <v>0</v>
      </c>
      <c r="H14" s="21">
        <v>0</v>
      </c>
      <c r="I14" s="21">
        <v>0.34316249999999998</v>
      </c>
      <c r="J14" s="22">
        <f t="shared" si="1"/>
        <v>0</v>
      </c>
      <c r="K14" s="22">
        <f t="shared" si="2"/>
        <v>0</v>
      </c>
      <c r="L14" s="23">
        <f t="shared" si="3"/>
        <v>0.50348457616549902</v>
      </c>
      <c r="M14" s="4"/>
      <c r="N14" t="s">
        <v>263</v>
      </c>
      <c r="O14" s="5">
        <v>1.5616476758558937</v>
      </c>
      <c r="P14" s="71">
        <v>9.8558908756958899E-2</v>
      </c>
    </row>
    <row r="15" spans="1:16" x14ac:dyDescent="0.25">
      <c r="A15" s="17"/>
      <c r="B15" s="55">
        <v>15</v>
      </c>
      <c r="C15" s="19" t="s">
        <v>263</v>
      </c>
      <c r="D15" s="20">
        <v>7.5785009999999993</v>
      </c>
      <c r="E15" s="21">
        <v>15.844815000000001</v>
      </c>
      <c r="F15" s="21">
        <f t="shared" si="0"/>
        <v>1.5616476758558937</v>
      </c>
      <c r="G15" s="21">
        <v>0.52854986585589359</v>
      </c>
      <c r="H15" s="21">
        <v>0.24359860999999999</v>
      </c>
      <c r="I15" s="21">
        <v>0.78949920000000007</v>
      </c>
      <c r="J15" s="22">
        <f t="shared" si="1"/>
        <v>3.3357907041255679E-2</v>
      </c>
      <c r="K15" s="22">
        <f t="shared" si="2"/>
        <v>4.8731933812789459E-2</v>
      </c>
      <c r="L15" s="23">
        <f t="shared" si="3"/>
        <v>9.8558908756958899E-2</v>
      </c>
      <c r="M15" s="4"/>
      <c r="N15" t="s">
        <v>255</v>
      </c>
      <c r="O15" s="5">
        <v>0.75569631000000004</v>
      </c>
      <c r="P15" s="71">
        <v>5.9480832981302995E-2</v>
      </c>
    </row>
    <row r="16" spans="1:16" x14ac:dyDescent="0.25">
      <c r="A16" s="17"/>
      <c r="B16" s="55">
        <v>16</v>
      </c>
      <c r="C16" s="19" t="s">
        <v>264</v>
      </c>
      <c r="D16" s="20">
        <v>3.5802E-2</v>
      </c>
      <c r="E16" s="21">
        <v>0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264</v>
      </c>
      <c r="O16" s="5">
        <v>0</v>
      </c>
      <c r="P16" s="71">
        <v>0</v>
      </c>
    </row>
    <row r="17" spans="1:16" x14ac:dyDescent="0.25">
      <c r="A17" s="17"/>
      <c r="B17" s="55">
        <v>17</v>
      </c>
      <c r="C17" s="19" t="s">
        <v>265</v>
      </c>
      <c r="D17" s="20">
        <v>0.26867000000000002</v>
      </c>
      <c r="E17" s="21">
        <v>4.5231479999999999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  <c r="N17" t="s">
        <v>265</v>
      </c>
      <c r="O17" s="5">
        <v>0</v>
      </c>
      <c r="P17" s="71">
        <v>0</v>
      </c>
    </row>
    <row r="18" spans="1:16" x14ac:dyDescent="0.25">
      <c r="A18" s="17"/>
      <c r="B18" s="55">
        <v>20</v>
      </c>
      <c r="C18" s="19" t="s">
        <v>268</v>
      </c>
      <c r="D18" s="20">
        <v>0.22852500000000001</v>
      </c>
      <c r="E18" s="21">
        <v>0.22852500000000001</v>
      </c>
      <c r="F18" s="21">
        <f t="shared" si="0"/>
        <v>0</v>
      </c>
      <c r="G18" s="21">
        <v>0</v>
      </c>
      <c r="H18" s="21">
        <v>0</v>
      </c>
      <c r="I18" s="21">
        <v>0</v>
      </c>
      <c r="J18" s="22">
        <f t="shared" si="1"/>
        <v>0</v>
      </c>
      <c r="K18" s="22">
        <f t="shared" si="2"/>
        <v>0</v>
      </c>
      <c r="L18" s="23">
        <f t="shared" si="3"/>
        <v>0</v>
      </c>
      <c r="M18" s="4"/>
      <c r="N18" t="s">
        <v>268</v>
      </c>
      <c r="O18" s="5">
        <v>0</v>
      </c>
      <c r="P18" s="71">
        <v>0</v>
      </c>
    </row>
    <row r="19" spans="1:16" x14ac:dyDescent="0.25">
      <c r="A19" s="17"/>
      <c r="B19" s="55">
        <v>21</v>
      </c>
      <c r="C19" s="19" t="s">
        <v>269</v>
      </c>
      <c r="D19" s="20">
        <v>2.6391999999999999E-2</v>
      </c>
      <c r="E19" s="21">
        <v>0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  <c r="N19" t="s">
        <v>269</v>
      </c>
      <c r="O19" s="5">
        <v>0</v>
      </c>
      <c r="P19" s="71">
        <v>0</v>
      </c>
    </row>
    <row r="20" spans="1:16" ht="15.75" thickBot="1" x14ac:dyDescent="0.3">
      <c r="A20" s="24"/>
      <c r="B20" s="56">
        <v>22</v>
      </c>
      <c r="C20" s="26" t="s">
        <v>270</v>
      </c>
      <c r="D20" s="27">
        <v>2.6550000000000001E-2</v>
      </c>
      <c r="E20" s="28">
        <v>0</v>
      </c>
      <c r="F20" s="28">
        <f t="shared" si="0"/>
        <v>0</v>
      </c>
      <c r="G20" s="28">
        <v>0</v>
      </c>
      <c r="H20" s="28">
        <v>0</v>
      </c>
      <c r="I20" s="28">
        <v>0</v>
      </c>
      <c r="J20" s="29">
        <f t="shared" si="1"/>
        <v>0</v>
      </c>
      <c r="K20" s="29">
        <f t="shared" si="2"/>
        <v>0</v>
      </c>
      <c r="L20" s="30">
        <f t="shared" si="3"/>
        <v>0</v>
      </c>
      <c r="M20" s="4"/>
      <c r="N20" t="s">
        <v>270</v>
      </c>
      <c r="O20" s="5">
        <v>0</v>
      </c>
      <c r="P20" s="71">
        <v>0</v>
      </c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7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 x14ac:dyDescent="0.25">
      <c r="A1" s="50">
        <v>128</v>
      </c>
      <c r="B1" s="49" t="s">
        <v>88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2054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29.988216000000001</v>
      </c>
      <c r="E6" s="14">
        <v>43.912520000000001</v>
      </c>
      <c r="F6" s="14">
        <v>4.5124547681429217</v>
      </c>
      <c r="G6" s="14">
        <v>1.9135663481429219</v>
      </c>
      <c r="H6" s="14">
        <v>0.56617781</v>
      </c>
      <c r="I6" s="14">
        <v>2.0327106100000001</v>
      </c>
      <c r="J6" s="15">
        <v>4.3576782843319443E-2</v>
      </c>
      <c r="K6" s="15">
        <v>5.6470094591312955E-2</v>
      </c>
      <c r="L6" s="16">
        <v>0.10276009593944783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29.988216000000001</v>
      </c>
      <c r="E7" s="38">
        <f ca="1">SUM(E8:OFFSET(E6,MATCH("PROYECTOS",$A$8:$A$50,0),0))</f>
        <v>43.912519999999994</v>
      </c>
      <c r="F7" s="38">
        <f ca="1">SUM(F8:OFFSET(F6,MATCH("PROYECTOS",$A$8:$A$50,0),0))</f>
        <v>4.5124547681429217</v>
      </c>
      <c r="G7" s="38">
        <f ca="1">SUM(G8:OFFSET(G6,MATCH("PROYECTOS",$A$8:$A$50,0),0))</f>
        <v>1.9135663481429219</v>
      </c>
      <c r="H7" s="38">
        <f ca="1">SUM(H8:OFFSET(H6,MATCH("PROYECTOS",$A$8:$A$50,0),0))</f>
        <v>0.56617780999999989</v>
      </c>
      <c r="I7" s="38">
        <f ca="1">SUM(I8:OFFSET(I6,MATCH("PROYECTOS",$A$8:$A$50,0),0))</f>
        <v>2.0327106100000001</v>
      </c>
      <c r="J7" s="39">
        <f ca="1">IFERROR(G7/E7,0)</f>
        <v>4.357678284331945E-2</v>
      </c>
      <c r="K7" s="39">
        <f ca="1">IFERROR(SUM(G7,H7)/E7,0)</f>
        <v>5.6470094591312962E-2</v>
      </c>
      <c r="L7" s="40">
        <f ca="1">IFERROR(SUM(G7,H7,I7)/E7,0)</f>
        <v>0.10276009593944785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2.0418000000000003</v>
      </c>
      <c r="E8" s="21">
        <v>2.0418000000000003</v>
      </c>
      <c r="F8" s="21">
        <f t="shared" ref="F8:F11" si="0">SUM(G8,H8,I8)</f>
        <v>0.23886161022942359</v>
      </c>
      <c r="G8" s="21">
        <v>4.3486970229423605E-2</v>
      </c>
      <c r="H8" s="21">
        <v>0.14821345</v>
      </c>
      <c r="I8" s="21">
        <v>4.7161189999999999E-2</v>
      </c>
      <c r="J8" s="22">
        <f t="shared" ref="J8:J12" si="1">IFERROR(G8/E8,0)</f>
        <v>2.1298349607906553E-2</v>
      </c>
      <c r="K8" s="22">
        <f t="shared" ref="K8:K12" si="2">IFERROR(SUM(G8,H8)/E8,0)</f>
        <v>9.3887951919592302E-2</v>
      </c>
      <c r="L8" s="23">
        <f t="shared" ref="L8:L12" si="3">IFERROR(SUM(G8,H8,I8)/E8,0)</f>
        <v>0.11698580185592299</v>
      </c>
      <c r="M8" s="4"/>
    </row>
    <row r="9" spans="1:13" x14ac:dyDescent="0.25">
      <c r="A9" s="17"/>
      <c r="B9" s="19">
        <v>3000677</v>
      </c>
      <c r="C9" s="19" t="s">
        <v>2056</v>
      </c>
      <c r="D9" s="20">
        <v>0.23</v>
      </c>
      <c r="E9" s="21">
        <v>0.23</v>
      </c>
      <c r="F9" s="21">
        <f t="shared" si="0"/>
        <v>5.4952879881544521E-2</v>
      </c>
      <c r="G9" s="21">
        <v>1.3058149881544523E-2</v>
      </c>
      <c r="H9" s="21">
        <v>2.2491879999999999E-2</v>
      </c>
      <c r="I9" s="21">
        <v>1.9402849999999999E-2</v>
      </c>
      <c r="J9" s="22">
        <f t="shared" si="1"/>
        <v>5.677456470236749E-2</v>
      </c>
      <c r="K9" s="22">
        <f t="shared" si="2"/>
        <v>0.15456534731106314</v>
      </c>
      <c r="L9" s="23">
        <f t="shared" si="3"/>
        <v>0.23892556470236748</v>
      </c>
      <c r="M9" s="4"/>
    </row>
    <row r="10" spans="1:13" x14ac:dyDescent="0.25">
      <c r="A10" s="17"/>
      <c r="B10" s="19">
        <v>3000678</v>
      </c>
      <c r="C10" s="19" t="s">
        <v>2057</v>
      </c>
      <c r="D10" s="20">
        <v>1.5415209999999997</v>
      </c>
      <c r="E10" s="21">
        <v>1.5415210000000001</v>
      </c>
      <c r="F10" s="21">
        <f t="shared" si="0"/>
        <v>0.19149543976565742</v>
      </c>
      <c r="G10" s="21">
        <v>8.389855976565741E-2</v>
      </c>
      <c r="H10" s="21">
        <v>3.7213839999999998E-2</v>
      </c>
      <c r="I10" s="21">
        <v>7.0383040000000008E-2</v>
      </c>
      <c r="J10" s="22">
        <f t="shared" si="1"/>
        <v>5.4425829921004906E-2</v>
      </c>
      <c r="K10" s="22">
        <f t="shared" si="2"/>
        <v>7.8566817945170647E-2</v>
      </c>
      <c r="L10" s="23">
        <f t="shared" si="3"/>
        <v>0.12422499580976024</v>
      </c>
      <c r="M10" s="4"/>
    </row>
    <row r="11" spans="1:13" ht="25.5" x14ac:dyDescent="0.25">
      <c r="A11" s="17"/>
      <c r="B11" s="19">
        <v>3000679</v>
      </c>
      <c r="C11" s="19" t="s">
        <v>2058</v>
      </c>
      <c r="D11" s="20">
        <v>26.174894999999999</v>
      </c>
      <c r="E11" s="21">
        <v>40.099198999999992</v>
      </c>
      <c r="F11" s="21">
        <f t="shared" si="0"/>
        <v>4.0271448382662962</v>
      </c>
      <c r="G11" s="21">
        <v>1.7731226682662964</v>
      </c>
      <c r="H11" s="21">
        <v>0.35825863999999996</v>
      </c>
      <c r="I11" s="21">
        <v>1.89576353</v>
      </c>
      <c r="J11" s="22">
        <f t="shared" si="1"/>
        <v>4.4218406164828798E-2</v>
      </c>
      <c r="K11" s="22">
        <f t="shared" si="2"/>
        <v>5.3152715301527514E-2</v>
      </c>
      <c r="L11" s="23">
        <f t="shared" si="3"/>
        <v>0.10042955816315176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2069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0.11698580185592299</v>
      </c>
    </row>
    <row r="19" spans="1:4" x14ac:dyDescent="0.25">
      <c r="A19" s="17"/>
      <c r="B19" s="19">
        <v>3000677</v>
      </c>
      <c r="C19" s="19" t="s">
        <v>2056</v>
      </c>
      <c r="D19" s="23">
        <v>0.23892556470236748</v>
      </c>
    </row>
    <row r="20" spans="1:4" x14ac:dyDescent="0.25">
      <c r="A20" s="17"/>
      <c r="B20" s="19">
        <v>3000678</v>
      </c>
      <c r="C20" s="19" t="s">
        <v>2057</v>
      </c>
      <c r="D20" s="23">
        <v>0.12422499580976024</v>
      </c>
    </row>
    <row r="21" spans="1:4" ht="26.25" thickBot="1" x14ac:dyDescent="0.3">
      <c r="A21" s="24"/>
      <c r="B21" s="26">
        <v>3000679</v>
      </c>
      <c r="C21" s="26" t="s">
        <v>2058</v>
      </c>
      <c r="D21" s="30">
        <v>0.10042955816315176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I9" sqref="I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128</v>
      </c>
      <c r="B1" s="49" t="s">
        <v>88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2055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29.988216000000001</v>
      </c>
      <c r="I6" s="14">
        <v>43.912520000000001</v>
      </c>
      <c r="J6" s="14">
        <v>4.5124547681429217</v>
      </c>
      <c r="K6" s="14">
        <v>1.9135663481429219</v>
      </c>
      <c r="L6" s="14">
        <v>0.56617781</v>
      </c>
      <c r="M6" s="14">
        <v>2.0327106100000001</v>
      </c>
      <c r="N6" s="15">
        <v>4.3576782843319443E-2</v>
      </c>
      <c r="O6" s="15">
        <v>5.6470094591312955E-2</v>
      </c>
      <c r="P6" s="16">
        <v>0.10276009593944783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29.988215999999998</v>
      </c>
      <c r="I7" s="37">
        <f ca="1">SUM(I8:OFFSET(I6,MATCH("PROYECTOS",$A$8:$A$18,0),0))</f>
        <v>43.912519999999994</v>
      </c>
      <c r="J7" s="37">
        <f ca="1">SUM(J8:OFFSET(J6,MATCH("PROYECTOS",$A$8:$A$18,0),0))</f>
        <v>4.5124547681429226</v>
      </c>
      <c r="K7" s="38">
        <f ca="1">SUM(K8:OFFSET(K6,MATCH("PROYECTOS",$A$8:$A$18,0),0))</f>
        <v>1.9135663481429219</v>
      </c>
      <c r="L7" s="38">
        <f ca="1">SUM(L8:OFFSET(L6,MATCH("PROYECTOS",$A$8:$A$18,0),0))</f>
        <v>0.56617781</v>
      </c>
      <c r="M7" s="38">
        <f ca="1">SUM(M8:OFFSET(M6,MATCH("PROYECTOS",$A$8:$A$18,0),0))</f>
        <v>2.0327106100000001</v>
      </c>
      <c r="N7" s="39">
        <f ca="1">IFERROR(K7/I7,0)</f>
        <v>4.357678284331945E-2</v>
      </c>
      <c r="O7" s="39">
        <f ca="1">IFERROR(SUM(K7,L7)/I7,0)</f>
        <v>5.6470094591312962E-2</v>
      </c>
      <c r="P7" s="40">
        <f ca="1">IFERROR(SUM(K7,L7,M7)/I7,0)</f>
        <v>0.10276009593944785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0.54100000000000004</v>
      </c>
      <c r="I8" s="21">
        <v>0.54099999999999993</v>
      </c>
      <c r="J8" s="21">
        <f t="shared" ref="J8:J17" si="0">SUM(K8,L8,M8)</f>
        <v>7.5110640043610177E-2</v>
      </c>
      <c r="K8" s="21">
        <v>2.1033300436101854E-3</v>
      </c>
      <c r="L8" s="21">
        <v>5.8228169999999996E-2</v>
      </c>
      <c r="M8" s="21">
        <v>1.477914E-2</v>
      </c>
      <c r="N8" s="22">
        <f t="shared" ref="N8:N18" si="1">IFERROR(K8/I8,0)</f>
        <v>3.8878559031611565E-3</v>
      </c>
      <c r="O8" s="22">
        <f t="shared" ref="O8:O18" si="2">IFERROR(SUM(K8,L8)/I8,0)</f>
        <v>0.11151848436896523</v>
      </c>
      <c r="P8" s="23">
        <f t="shared" ref="P8:P18" si="3">IFERROR(SUM(K8,L8,M8)/I8,0)</f>
        <v>0.13883667290870644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201</v>
      </c>
      <c r="G9" s="19" t="s">
        <v>625</v>
      </c>
      <c r="H9" s="20">
        <v>1.5007999999999999</v>
      </c>
      <c r="I9" s="21">
        <v>1.5007999999999999</v>
      </c>
      <c r="J9" s="21">
        <f t="shared" si="0"/>
        <v>0.16375097018581342</v>
      </c>
      <c r="K9" s="21">
        <v>4.138364018581342E-2</v>
      </c>
      <c r="L9" s="21">
        <v>8.9985280000000001E-2</v>
      </c>
      <c r="M9" s="21">
        <v>3.2382049999999996E-2</v>
      </c>
      <c r="N9" s="22">
        <f t="shared" si="1"/>
        <v>2.7574387117412995E-2</v>
      </c>
      <c r="O9" s="22">
        <f t="shared" si="2"/>
        <v>8.7532596072636873E-2</v>
      </c>
      <c r="P9" s="23">
        <f t="shared" si="3"/>
        <v>0.10910912192551535</v>
      </c>
      <c r="Q9" s="70">
        <v>0</v>
      </c>
      <c r="R9" s="21">
        <v>0</v>
      </c>
      <c r="S9" s="23">
        <f t="shared" ref="S9:S17" si="4">IFERROR(R9/Q9,0)</f>
        <v>0</v>
      </c>
    </row>
    <row r="10" spans="1:19" ht="51" x14ac:dyDescent="0.25">
      <c r="A10" s="17"/>
      <c r="B10" s="19">
        <v>5005123</v>
      </c>
      <c r="C10" s="19" t="s">
        <v>2059</v>
      </c>
      <c r="D10" s="68">
        <v>3000677</v>
      </c>
      <c r="E10" s="19" t="s">
        <v>2056</v>
      </c>
      <c r="F10" s="69">
        <v>227</v>
      </c>
      <c r="G10" s="19" t="s">
        <v>774</v>
      </c>
      <c r="H10" s="20">
        <v>0.23</v>
      </c>
      <c r="I10" s="21">
        <v>0.22999999999999998</v>
      </c>
      <c r="J10" s="21">
        <f t="shared" si="0"/>
        <v>5.4952879881544521E-2</v>
      </c>
      <c r="K10" s="21">
        <v>1.3058149881544523E-2</v>
      </c>
      <c r="L10" s="21">
        <v>2.2491879999999999E-2</v>
      </c>
      <c r="M10" s="21">
        <v>1.9402849999999999E-2</v>
      </c>
      <c r="N10" s="22">
        <f t="shared" si="1"/>
        <v>5.6774564702367497E-2</v>
      </c>
      <c r="O10" s="22">
        <f t="shared" si="2"/>
        <v>0.15456534731106314</v>
      </c>
      <c r="P10" s="23">
        <f t="shared" si="3"/>
        <v>0.2389255647023675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5005124</v>
      </c>
      <c r="C11" s="19" t="s">
        <v>2060</v>
      </c>
      <c r="D11" s="68">
        <v>3000678</v>
      </c>
      <c r="E11" s="19" t="s">
        <v>2057</v>
      </c>
      <c r="F11" s="69">
        <v>59</v>
      </c>
      <c r="G11" s="19" t="s">
        <v>577</v>
      </c>
      <c r="H11" s="20">
        <v>0.31</v>
      </c>
      <c r="I11" s="21">
        <v>0.31000000000000005</v>
      </c>
      <c r="J11" s="21">
        <f t="shared" si="0"/>
        <v>7.0035529771399568E-2</v>
      </c>
      <c r="K11" s="21">
        <v>3.6221659771399572E-2</v>
      </c>
      <c r="L11" s="21">
        <v>4.4149500000000008E-3</v>
      </c>
      <c r="M11" s="21">
        <v>2.9398920000000002E-2</v>
      </c>
      <c r="N11" s="22">
        <f t="shared" si="1"/>
        <v>0.11684406377870828</v>
      </c>
      <c r="O11" s="22">
        <f t="shared" si="2"/>
        <v>0.13108583797225667</v>
      </c>
      <c r="P11" s="23">
        <f t="shared" si="3"/>
        <v>0.22592106377870824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5005128</v>
      </c>
      <c r="C12" s="19" t="s">
        <v>2061</v>
      </c>
      <c r="D12" s="68">
        <v>3000678</v>
      </c>
      <c r="E12" s="19" t="s">
        <v>2057</v>
      </c>
      <c r="F12" s="69">
        <v>60</v>
      </c>
      <c r="G12" s="19" t="s">
        <v>309</v>
      </c>
      <c r="H12" s="20">
        <v>3.0171E-2</v>
      </c>
      <c r="I12" s="21">
        <v>3.0171E-2</v>
      </c>
      <c r="J12" s="21">
        <f t="shared" si="0"/>
        <v>2.2504099999999999E-2</v>
      </c>
      <c r="K12" s="21">
        <v>0</v>
      </c>
      <c r="L12" s="21">
        <v>2.2504099999999999E-2</v>
      </c>
      <c r="M12" s="21">
        <v>0</v>
      </c>
      <c r="N12" s="22">
        <f t="shared" si="1"/>
        <v>0</v>
      </c>
      <c r="O12" s="22">
        <f t="shared" si="2"/>
        <v>0.74588512147426334</v>
      </c>
      <c r="P12" s="23">
        <f t="shared" si="3"/>
        <v>0.74588512147426334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5005131</v>
      </c>
      <c r="C13" s="19" t="s">
        <v>2062</v>
      </c>
      <c r="D13" s="68">
        <v>3000678</v>
      </c>
      <c r="E13" s="19" t="s">
        <v>2057</v>
      </c>
      <c r="F13" s="69">
        <v>1</v>
      </c>
      <c r="G13" s="19" t="s">
        <v>531</v>
      </c>
      <c r="H13" s="20">
        <v>1.2013499999999997</v>
      </c>
      <c r="I13" s="21">
        <v>1.2013500000000001</v>
      </c>
      <c r="J13" s="21">
        <f t="shared" si="0"/>
        <v>9.8955809994257848E-2</v>
      </c>
      <c r="K13" s="21">
        <v>4.7676899994257838E-2</v>
      </c>
      <c r="L13" s="21">
        <v>1.029479E-2</v>
      </c>
      <c r="M13" s="21">
        <v>4.0984120000000006E-2</v>
      </c>
      <c r="N13" s="22">
        <f t="shared" si="1"/>
        <v>3.9686103129194517E-2</v>
      </c>
      <c r="O13" s="22">
        <f t="shared" si="2"/>
        <v>4.8255454275821223E-2</v>
      </c>
      <c r="P13" s="23">
        <f t="shared" si="3"/>
        <v>8.2370508173519652E-2</v>
      </c>
      <c r="Q13" s="70">
        <v>464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5005132</v>
      </c>
      <c r="C14" s="19" t="s">
        <v>2063</v>
      </c>
      <c r="D14" s="68">
        <v>3000679</v>
      </c>
      <c r="E14" s="19" t="s">
        <v>2058</v>
      </c>
      <c r="F14" s="69">
        <v>444</v>
      </c>
      <c r="G14" s="19" t="s">
        <v>2067</v>
      </c>
      <c r="H14" s="20">
        <v>0.15076400000000001</v>
      </c>
      <c r="I14" s="21">
        <v>0.40076400000000001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5005133</v>
      </c>
      <c r="C15" s="19" t="s">
        <v>2064</v>
      </c>
      <c r="D15" s="68">
        <v>3000679</v>
      </c>
      <c r="E15" s="19" t="s">
        <v>2058</v>
      </c>
      <c r="F15" s="69">
        <v>444</v>
      </c>
      <c r="G15" s="19" t="s">
        <v>2067</v>
      </c>
      <c r="H15" s="20">
        <v>17.317591999999998</v>
      </c>
      <c r="I15" s="21">
        <v>25.489889999999995</v>
      </c>
      <c r="J15" s="21">
        <f t="shared" si="0"/>
        <v>3.9585273382662964</v>
      </c>
      <c r="K15" s="21">
        <v>1.7731226682662964</v>
      </c>
      <c r="L15" s="21">
        <v>0.28974613999999999</v>
      </c>
      <c r="M15" s="21">
        <v>1.89565853</v>
      </c>
      <c r="N15" s="22">
        <f t="shared" si="1"/>
        <v>6.9561801493309566E-2</v>
      </c>
      <c r="O15" s="22">
        <f t="shared" si="2"/>
        <v>8.0928901939800318E-2</v>
      </c>
      <c r="P15" s="23">
        <f t="shared" si="3"/>
        <v>0.15529793727106303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5005134</v>
      </c>
      <c r="C16" s="19" t="s">
        <v>2065</v>
      </c>
      <c r="D16" s="68">
        <v>3000679</v>
      </c>
      <c r="E16" s="19" t="s">
        <v>2058</v>
      </c>
      <c r="F16" s="69">
        <v>448</v>
      </c>
      <c r="G16" s="19" t="s">
        <v>575</v>
      </c>
      <c r="H16" s="20">
        <v>8.7065389999999994</v>
      </c>
      <c r="I16" s="21">
        <v>13.180544999999999</v>
      </c>
      <c r="J16" s="21">
        <f t="shared" si="0"/>
        <v>6.8617499999999998E-2</v>
      </c>
      <c r="K16" s="21">
        <v>0</v>
      </c>
      <c r="L16" s="21">
        <v>6.8512500000000004E-2</v>
      </c>
      <c r="M16" s="21">
        <v>1.05E-4</v>
      </c>
      <c r="N16" s="22">
        <f t="shared" si="1"/>
        <v>0</v>
      </c>
      <c r="O16" s="22">
        <f t="shared" si="2"/>
        <v>5.1980020553019628E-3</v>
      </c>
      <c r="P16" s="23">
        <f t="shared" si="3"/>
        <v>5.2059683419767551E-3</v>
      </c>
      <c r="Q16" s="70">
        <v>0</v>
      </c>
      <c r="R16" s="21">
        <v>0</v>
      </c>
      <c r="S16" s="23">
        <f t="shared" si="4"/>
        <v>0</v>
      </c>
    </row>
    <row r="17" spans="1:19" ht="63.75" x14ac:dyDescent="0.25">
      <c r="A17" s="17"/>
      <c r="B17" s="19">
        <v>5005135</v>
      </c>
      <c r="C17" s="19" t="s">
        <v>2066</v>
      </c>
      <c r="D17" s="68">
        <v>3000679</v>
      </c>
      <c r="E17" s="19" t="s">
        <v>2058</v>
      </c>
      <c r="F17" s="69">
        <v>533</v>
      </c>
      <c r="G17" s="19" t="s">
        <v>906</v>
      </c>
      <c r="H17" s="20">
        <v>0</v>
      </c>
      <c r="I17" s="21">
        <v>1.028</v>
      </c>
      <c r="J17" s="21">
        <f t="shared" si="0"/>
        <v>0</v>
      </c>
      <c r="K17" s="21">
        <v>0</v>
      </c>
      <c r="L17" s="21">
        <v>0</v>
      </c>
      <c r="M17" s="21">
        <v>0</v>
      </c>
      <c r="N17" s="22">
        <f t="shared" si="1"/>
        <v>0</v>
      </c>
      <c r="O17" s="22">
        <f t="shared" si="2"/>
        <v>0</v>
      </c>
      <c r="P17" s="23">
        <f t="shared" si="3"/>
        <v>0</v>
      </c>
      <c r="Q17" s="70">
        <v>3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0</v>
      </c>
      <c r="I18" s="44">
        <f t="shared" ref="I18:J18" ca="1" si="5">OFFSET(I18,-MATCH("PROYECTOS",$A$8:$A$18,0)-1,0)-(OFFSET(I18,-MATCH("PROYECTOS",$A$8:$A$18,0),0))</f>
        <v>0</v>
      </c>
      <c r="J18" s="44">
        <f t="shared" ca="1" si="5"/>
        <v>0</v>
      </c>
      <c r="K18" s="45">
        <f ca="1">OFFSET(K18,-MATCH("PROYECTOS",$A$8:$A$18,0)-1,0)-(OFFSET(K18,-MATCH("PROYECTOS",$A$8:$A$18,0),0))</f>
        <v>0</v>
      </c>
      <c r="L18" s="45">
        <f t="shared" ref="L18:M18" ca="1" si="6">OFFSET(L18,-MATCH("PROYECTOS",$A$8:$A$18,0)-1,0)-(OFFSET(L18,-MATCH("PROYECTOS",$A$8:$A$18,0),0))</f>
        <v>0</v>
      </c>
      <c r="M18" s="45">
        <f t="shared" ca="1" si="6"/>
        <v>0</v>
      </c>
      <c r="N18" s="46">
        <f t="shared" ca="1" si="1"/>
        <v>0</v>
      </c>
      <c r="O18" s="46">
        <f t="shared" ca="1" si="2"/>
        <v>0</v>
      </c>
      <c r="P18" s="47">
        <f t="shared" ca="1" si="3"/>
        <v>0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12" workbookViewId="0">
      <selection activeCell="A35" sqref="A35:L3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129</v>
      </c>
      <c r="B1" s="50" t="s">
        <v>89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2070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48.876338999999987</v>
      </c>
      <c r="E6" s="14">
        <v>53.232290999999982</v>
      </c>
      <c r="F6" s="14">
        <v>15.090020773333599</v>
      </c>
      <c r="G6" s="14">
        <v>7.7802356333336</v>
      </c>
      <c r="H6" s="14">
        <v>3.1487151299999998</v>
      </c>
      <c r="I6" s="14">
        <v>4.1610700099999978</v>
      </c>
      <c r="J6" s="15">
        <v>0.14615631766315679</v>
      </c>
      <c r="K6" s="15">
        <v>0.20530678950739886</v>
      </c>
      <c r="L6" s="16">
        <v>0.28347494518568817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41.771622999999991</v>
      </c>
      <c r="E7" s="38">
        <f ca="1">SUM(E8:OFFSET(E6,MATCH("GOBIERNOS REGIONALES",$A$8:$A$50,0),0))</f>
        <v>37.88571000000001</v>
      </c>
      <c r="F7" s="38">
        <f ca="1">SUM(F8:OFFSET(F6,MATCH("GOBIERNOS REGIONALES",$A$8:$A$50,0),0))</f>
        <v>12.795202746941809</v>
      </c>
      <c r="G7" s="38">
        <f ca="1">SUM(G8:OFFSET(G6,MATCH("GOBIERNOS REGIONALES",$A$8:$A$50,0),0))</f>
        <v>6.5297830769418077</v>
      </c>
      <c r="H7" s="38">
        <f ca="1">SUM(H8:OFFSET(H6,MATCH("GOBIERNOS REGIONALES",$A$8:$A$50,0),0))</f>
        <v>2.7334626599999998</v>
      </c>
      <c r="I7" s="38">
        <f ca="1">SUM(I8:OFFSET(I6,MATCH("GOBIERNOS REGIONALES",$A$8:$A$50,0),0))</f>
        <v>3.5319570099999993</v>
      </c>
      <c r="J7" s="39">
        <f ca="1">IFERROR(G7/E7,0)</f>
        <v>0.17235477642999975</v>
      </c>
      <c r="K7" s="39">
        <f ca="1">IFERROR(SUM(G7,H7)/E7,0)</f>
        <v>0.24450500563251437</v>
      </c>
      <c r="L7" s="40">
        <f ca="1">IFERROR(SUM(G7,H7,I7)/E7,0)</f>
        <v>0.33773163408952356</v>
      </c>
      <c r="M7" s="4"/>
    </row>
    <row r="8" spans="1:13" x14ac:dyDescent="0.25">
      <c r="A8" s="17"/>
      <c r="B8" s="18">
        <v>11</v>
      </c>
      <c r="C8" s="19" t="s">
        <v>111</v>
      </c>
      <c r="D8" s="20">
        <v>11.033753000000001</v>
      </c>
      <c r="E8" s="21">
        <v>1.2197089999999999</v>
      </c>
      <c r="F8" s="21">
        <f t="shared" ref="F8:F36" si="0">SUM(G8,H8,I8)</f>
        <v>0.15849499226566044</v>
      </c>
      <c r="G8" s="21">
        <v>4.8678862265660428E-2</v>
      </c>
      <c r="H8" s="21">
        <v>7.3738999999999999E-2</v>
      </c>
      <c r="I8" s="21">
        <v>3.6077129999999999E-2</v>
      </c>
      <c r="J8" s="22">
        <f t="shared" ref="J8:J36" si="1">IFERROR(G8/E8,0)</f>
        <v>3.9910226345513916E-2</v>
      </c>
      <c r="K8" s="22">
        <f t="shared" ref="K8:K36" si="2">IFERROR(SUM(G8,H8)/E8,0)</f>
        <v>0.10036644992015344</v>
      </c>
      <c r="L8" s="23">
        <f t="shared" ref="L8:L36" si="3">IFERROR(SUM(G8,H8,I8)/E8,0)</f>
        <v>0.12994492314614425</v>
      </c>
      <c r="M8" s="4"/>
    </row>
    <row r="9" spans="1:13" ht="25.5" x14ac:dyDescent="0.25">
      <c r="A9" s="17"/>
      <c r="B9" s="18">
        <v>137</v>
      </c>
      <c r="C9" s="19" t="s">
        <v>146</v>
      </c>
      <c r="D9" s="20">
        <v>30.737869999999994</v>
      </c>
      <c r="E9" s="21">
        <v>36.666001000000009</v>
      </c>
      <c r="F9" s="21">
        <f t="shared" si="0"/>
        <v>12.636707754676149</v>
      </c>
      <c r="G9" s="21">
        <v>6.4811042146761473</v>
      </c>
      <c r="H9" s="21">
        <v>2.65972366</v>
      </c>
      <c r="I9" s="21">
        <v>3.4958798799999995</v>
      </c>
      <c r="J9" s="22">
        <f t="shared" si="1"/>
        <v>0.17676059668127281</v>
      </c>
      <c r="K9" s="22">
        <f t="shared" si="2"/>
        <v>0.24929983159811037</v>
      </c>
      <c r="L9" s="23">
        <f t="shared" si="3"/>
        <v>0.34464374106890322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7.0172659999999993</v>
      </c>
      <c r="E10" s="38">
        <f ca="1">SUM(E11:OFFSET(E9,(MATCH("GOBIERNOS LOCALES",$A$8:$A$50,0)-MATCH("GOBIERNOS REGIONALES",$A$8:$A$50,0)),0))</f>
        <v>15.245730999999999</v>
      </c>
      <c r="F10" s="38">
        <f ca="1">SUM(F11:OFFSET(F9,(MATCH("GOBIERNOS LOCALES",$A$8:$A$50,0)-MATCH("GOBIERNOS REGIONALES",$A$8:$A$50,0)),0))</f>
        <v>2.2886373263631135</v>
      </c>
      <c r="G10" s="38">
        <f ca="1">SUM(G11:OFFSET(G9,(MATCH("GOBIERNOS LOCALES",$A$8:$A$50,0)-MATCH("GOBIERNOS REGIONALES",$A$8:$A$50,0)),0))</f>
        <v>1.2476318563631139</v>
      </c>
      <c r="H10" s="38">
        <f ca="1">SUM(H11:OFFSET(H9,(MATCH("GOBIERNOS LOCALES",$A$8:$A$50,0)-MATCH("GOBIERNOS REGIONALES",$A$8:$A$50,0)),0))</f>
        <v>0.41410247</v>
      </c>
      <c r="I10" s="38">
        <f ca="1">SUM(I11:OFFSET(I9,(MATCH("GOBIERNOS LOCALES",$A$8:$A$50,0)-MATCH("GOBIERNOS REGIONALES",$A$8:$A$50,0)),0))</f>
        <v>0.62690299999999999</v>
      </c>
      <c r="J10" s="39">
        <f t="shared" ca="1" si="1"/>
        <v>8.1834833394549195E-2</v>
      </c>
      <c r="K10" s="39">
        <f t="shared" ca="1" si="2"/>
        <v>0.10899669726319544</v>
      </c>
      <c r="L10" s="40">
        <f t="shared" ca="1" si="3"/>
        <v>0.15011660158264067</v>
      </c>
      <c r="M10" s="4"/>
    </row>
    <row r="11" spans="1:13" x14ac:dyDescent="0.25">
      <c r="A11" s="17"/>
      <c r="B11" s="18">
        <v>440</v>
      </c>
      <c r="C11" s="19" t="s">
        <v>206</v>
      </c>
      <c r="D11" s="20">
        <v>1.2999999999999999E-3</v>
      </c>
      <c r="E11" s="21">
        <v>0.20375699999999999</v>
      </c>
      <c r="F11" s="21">
        <f t="shared" si="0"/>
        <v>1.61162E-3</v>
      </c>
      <c r="G11" s="21">
        <v>0</v>
      </c>
      <c r="H11" s="21">
        <v>1.6200000000000002E-6</v>
      </c>
      <c r="I11" s="21">
        <v>1.6100000000000001E-3</v>
      </c>
      <c r="J11" s="22">
        <f t="shared" si="1"/>
        <v>0</v>
      </c>
      <c r="K11" s="22">
        <f t="shared" si="2"/>
        <v>7.9506470943329565E-6</v>
      </c>
      <c r="L11" s="23">
        <f t="shared" si="3"/>
        <v>7.9095196729437513E-3</v>
      </c>
      <c r="M11" s="4"/>
    </row>
    <row r="12" spans="1:13" x14ac:dyDescent="0.25">
      <c r="A12" s="17"/>
      <c r="B12" s="18">
        <v>441</v>
      </c>
      <c r="C12" s="19" t="s">
        <v>207</v>
      </c>
      <c r="D12" s="20">
        <v>0.262683</v>
      </c>
      <c r="E12" s="21">
        <v>0.70131600000000005</v>
      </c>
      <c r="F12" s="21">
        <f t="shared" si="0"/>
        <v>6.0911540040785556E-2</v>
      </c>
      <c r="G12" s="21">
        <v>3.3078910040785559E-2</v>
      </c>
      <c r="H12" s="21">
        <v>1.2553859999999998E-2</v>
      </c>
      <c r="I12" s="21">
        <v>1.5278770000000001E-2</v>
      </c>
      <c r="J12" s="22">
        <f t="shared" si="1"/>
        <v>4.7166911978032092E-2</v>
      </c>
      <c r="K12" s="22">
        <f t="shared" si="2"/>
        <v>6.5067344878464994E-2</v>
      </c>
      <c r="L12" s="23">
        <f t="shared" si="3"/>
        <v>8.6853201753254672E-2</v>
      </c>
      <c r="M12" s="4"/>
    </row>
    <row r="13" spans="1:13" x14ac:dyDescent="0.25">
      <c r="A13" s="17"/>
      <c r="B13" s="18">
        <v>442</v>
      </c>
      <c r="C13" s="19" t="s">
        <v>208</v>
      </c>
      <c r="D13" s="20">
        <v>0.347688</v>
      </c>
      <c r="E13" s="21">
        <v>0.60872399999999993</v>
      </c>
      <c r="F13" s="21">
        <f t="shared" si="0"/>
        <v>0.19883599598065368</v>
      </c>
      <c r="G13" s="21">
        <v>0.18986599598065368</v>
      </c>
      <c r="H13" s="21">
        <v>1.549E-3</v>
      </c>
      <c r="I13" s="21">
        <v>7.4210000000000005E-3</v>
      </c>
      <c r="J13" s="22">
        <f t="shared" si="1"/>
        <v>0.31190818167289891</v>
      </c>
      <c r="K13" s="22">
        <f t="shared" si="2"/>
        <v>0.31445284887839758</v>
      </c>
      <c r="L13" s="23">
        <f t="shared" si="3"/>
        <v>0.32664392397975717</v>
      </c>
      <c r="M13" s="4"/>
    </row>
    <row r="14" spans="1:13" x14ac:dyDescent="0.25">
      <c r="A14" s="17"/>
      <c r="B14" s="18">
        <v>443</v>
      </c>
      <c r="C14" s="19" t="s">
        <v>209</v>
      </c>
      <c r="D14" s="20">
        <v>0.35402600000000006</v>
      </c>
      <c r="E14" s="21">
        <v>1.116247</v>
      </c>
      <c r="F14" s="21">
        <f t="shared" si="0"/>
        <v>0.31829220047090218</v>
      </c>
      <c r="G14" s="21">
        <v>0.13348436047090217</v>
      </c>
      <c r="H14" s="21">
        <v>9.2470670000000005E-2</v>
      </c>
      <c r="I14" s="21">
        <v>9.2337169999999996E-2</v>
      </c>
      <c r="J14" s="22">
        <f t="shared" si="1"/>
        <v>0.1195831751134849</v>
      </c>
      <c r="K14" s="22">
        <f t="shared" si="2"/>
        <v>0.20242386359909786</v>
      </c>
      <c r="L14" s="23">
        <f t="shared" si="3"/>
        <v>0.28514495489878333</v>
      </c>
      <c r="M14" s="4"/>
    </row>
    <row r="15" spans="1:13" x14ac:dyDescent="0.25">
      <c r="A15" s="17"/>
      <c r="B15" s="18">
        <v>444</v>
      </c>
      <c r="C15" s="19" t="s">
        <v>210</v>
      </c>
      <c r="D15" s="20">
        <v>2E-3</v>
      </c>
      <c r="E15" s="21">
        <v>0.31320400000000004</v>
      </c>
      <c r="F15" s="21">
        <f t="shared" si="0"/>
        <v>3.6089999999999998E-3</v>
      </c>
      <c r="G15" s="21">
        <v>0</v>
      </c>
      <c r="H15" s="21">
        <v>0</v>
      </c>
      <c r="I15" s="21">
        <v>3.6089999999999998E-3</v>
      </c>
      <c r="J15" s="22">
        <f t="shared" si="1"/>
        <v>0</v>
      </c>
      <c r="K15" s="22">
        <f t="shared" si="2"/>
        <v>0</v>
      </c>
      <c r="L15" s="23">
        <f t="shared" si="3"/>
        <v>1.1522841343022438E-2</v>
      </c>
      <c r="M15" s="4"/>
    </row>
    <row r="16" spans="1:13" x14ac:dyDescent="0.25">
      <c r="A16" s="17"/>
      <c r="B16" s="18">
        <v>445</v>
      </c>
      <c r="C16" s="19" t="s">
        <v>211</v>
      </c>
      <c r="D16" s="20">
        <v>0.12796299999999999</v>
      </c>
      <c r="E16" s="21">
        <v>0.31950500000000004</v>
      </c>
      <c r="F16" s="21">
        <f t="shared" si="0"/>
        <v>4.2288279772964191E-2</v>
      </c>
      <c r="G16" s="21">
        <v>1.5620409772964194E-2</v>
      </c>
      <c r="H16" s="21">
        <v>5.3604899999999999E-3</v>
      </c>
      <c r="I16" s="21">
        <v>2.1307379999999997E-2</v>
      </c>
      <c r="J16" s="22">
        <f t="shared" si="1"/>
        <v>4.8889406340946753E-2</v>
      </c>
      <c r="K16" s="22">
        <f t="shared" si="2"/>
        <v>6.5666890261386182E-2</v>
      </c>
      <c r="L16" s="23">
        <f t="shared" si="3"/>
        <v>0.13235561187763631</v>
      </c>
      <c r="M16" s="4"/>
    </row>
    <row r="17" spans="1:13" x14ac:dyDescent="0.25">
      <c r="A17" s="17"/>
      <c r="B17" s="18">
        <v>446</v>
      </c>
      <c r="C17" s="19" t="s">
        <v>212</v>
      </c>
      <c r="D17" s="20">
        <v>0.33987300000000004</v>
      </c>
      <c r="E17" s="21">
        <v>0.52438099999999987</v>
      </c>
      <c r="F17" s="21">
        <f t="shared" si="0"/>
        <v>0.16264539000811001</v>
      </c>
      <c r="G17" s="21">
        <v>9.9331040008109994E-2</v>
      </c>
      <c r="H17" s="21">
        <v>3.6805779999999996E-2</v>
      </c>
      <c r="I17" s="21">
        <v>2.6508569999999999E-2</v>
      </c>
      <c r="J17" s="22">
        <f t="shared" si="1"/>
        <v>0.18942532244324264</v>
      </c>
      <c r="K17" s="22">
        <f t="shared" si="2"/>
        <v>0.25961432624010028</v>
      </c>
      <c r="L17" s="23">
        <f t="shared" si="3"/>
        <v>0.31016644387975545</v>
      </c>
      <c r="M17" s="4"/>
    </row>
    <row r="18" spans="1:13" x14ac:dyDescent="0.25">
      <c r="A18" s="17"/>
      <c r="B18" s="18">
        <v>447</v>
      </c>
      <c r="C18" s="19" t="s">
        <v>213</v>
      </c>
      <c r="D18" s="20">
        <v>3.2700000000000007E-2</v>
      </c>
      <c r="E18" s="21">
        <v>0.29251600000000005</v>
      </c>
      <c r="F18" s="21">
        <f t="shared" si="0"/>
        <v>1.0227970000000001E-2</v>
      </c>
      <c r="G18" s="21">
        <v>0</v>
      </c>
      <c r="H18" s="21">
        <v>0</v>
      </c>
      <c r="I18" s="21">
        <v>1.0227970000000001E-2</v>
      </c>
      <c r="J18" s="22">
        <f t="shared" si="1"/>
        <v>0</v>
      </c>
      <c r="K18" s="22">
        <f t="shared" si="2"/>
        <v>0</v>
      </c>
      <c r="L18" s="23">
        <f t="shared" si="3"/>
        <v>3.4965506160346785E-2</v>
      </c>
      <c r="M18" s="4"/>
    </row>
    <row r="19" spans="1:13" x14ac:dyDescent="0.25">
      <c r="A19" s="17"/>
      <c r="B19" s="18">
        <v>448</v>
      </c>
      <c r="C19" s="19" t="s">
        <v>214</v>
      </c>
      <c r="D19" s="20">
        <v>0</v>
      </c>
      <c r="E19" s="21">
        <v>0.298647</v>
      </c>
      <c r="F19" s="21">
        <f t="shared" si="0"/>
        <v>4.76122E-3</v>
      </c>
      <c r="G19" s="21">
        <v>0</v>
      </c>
      <c r="H19" s="21">
        <v>2.42464E-3</v>
      </c>
      <c r="I19" s="21">
        <v>2.3365800000000004E-3</v>
      </c>
      <c r="J19" s="22">
        <f t="shared" si="1"/>
        <v>0</v>
      </c>
      <c r="K19" s="22">
        <f t="shared" si="2"/>
        <v>8.1187488908309804E-3</v>
      </c>
      <c r="L19" s="23">
        <f t="shared" si="3"/>
        <v>1.5942634615449008E-2</v>
      </c>
      <c r="M19" s="4"/>
    </row>
    <row r="20" spans="1:13" x14ac:dyDescent="0.25">
      <c r="A20" s="17"/>
      <c r="B20" s="18">
        <v>449</v>
      </c>
      <c r="C20" s="19" t="s">
        <v>215</v>
      </c>
      <c r="D20" s="20">
        <v>0.43633000000000005</v>
      </c>
      <c r="E20" s="21">
        <v>0.62708600000000003</v>
      </c>
      <c r="F20" s="21">
        <f t="shared" si="0"/>
        <v>0.14824302999409944</v>
      </c>
      <c r="G20" s="21">
        <v>8.1148319994099438E-2</v>
      </c>
      <c r="H20" s="21">
        <v>3.3218540000000005E-2</v>
      </c>
      <c r="I20" s="21">
        <v>3.3876169999999997E-2</v>
      </c>
      <c r="J20" s="22">
        <f t="shared" si="1"/>
        <v>0.12940540849915233</v>
      </c>
      <c r="K20" s="22">
        <f t="shared" si="2"/>
        <v>0.18237827027568695</v>
      </c>
      <c r="L20" s="23">
        <f t="shared" si="3"/>
        <v>0.23639983988495905</v>
      </c>
      <c r="M20" s="4"/>
    </row>
    <row r="21" spans="1:13" x14ac:dyDescent="0.25">
      <c r="A21" s="17"/>
      <c r="B21" s="18">
        <v>450</v>
      </c>
      <c r="C21" s="19" t="s">
        <v>216</v>
      </c>
      <c r="D21" s="20">
        <v>0.24338900000000005</v>
      </c>
      <c r="E21" s="21">
        <v>0.39540199999999998</v>
      </c>
      <c r="F21" s="21">
        <f t="shared" si="0"/>
        <v>3.2769760331437484E-2</v>
      </c>
      <c r="G21" s="21">
        <v>1.8826780331437476E-2</v>
      </c>
      <c r="H21" s="21">
        <v>7.5450000000000014E-3</v>
      </c>
      <c r="I21" s="21">
        <v>6.397980000000001E-3</v>
      </c>
      <c r="J21" s="22">
        <f t="shared" si="1"/>
        <v>4.7614276942042469E-2</v>
      </c>
      <c r="K21" s="22">
        <f t="shared" si="2"/>
        <v>6.6696122759716647E-2</v>
      </c>
      <c r="L21" s="23">
        <f t="shared" si="3"/>
        <v>8.2877072780202135E-2</v>
      </c>
      <c r="M21" s="4"/>
    </row>
    <row r="22" spans="1:13" x14ac:dyDescent="0.25">
      <c r="A22" s="17"/>
      <c r="B22" s="18">
        <v>451</v>
      </c>
      <c r="C22" s="19" t="s">
        <v>217</v>
      </c>
      <c r="D22" s="20">
        <v>0.44681300000000002</v>
      </c>
      <c r="E22" s="21">
        <v>0.59882600000000008</v>
      </c>
      <c r="F22" s="21">
        <f t="shared" si="0"/>
        <v>0.20125035628936266</v>
      </c>
      <c r="G22" s="21">
        <v>0.11093349628936267</v>
      </c>
      <c r="H22" s="21">
        <v>4.267261E-2</v>
      </c>
      <c r="I22" s="21">
        <v>4.7644249999999999E-2</v>
      </c>
      <c r="J22" s="22">
        <f t="shared" si="1"/>
        <v>0.18525163618373727</v>
      </c>
      <c r="K22" s="22">
        <f t="shared" si="2"/>
        <v>0.2565120857968135</v>
      </c>
      <c r="L22" s="23">
        <f t="shared" si="3"/>
        <v>0.33607484693276951</v>
      </c>
      <c r="M22" s="4"/>
    </row>
    <row r="23" spans="1:13" x14ac:dyDescent="0.25">
      <c r="A23" s="17"/>
      <c r="B23" s="18">
        <v>452</v>
      </c>
      <c r="C23" s="19" t="s">
        <v>218</v>
      </c>
      <c r="D23" s="20">
        <v>0.53848799999999997</v>
      </c>
      <c r="E23" s="21">
        <v>0.69050099999999992</v>
      </c>
      <c r="F23" s="21">
        <f t="shared" si="0"/>
        <v>0.19110694003389456</v>
      </c>
      <c r="G23" s="21">
        <v>0.14106900003389455</v>
      </c>
      <c r="H23" s="21">
        <v>1.6442969999999998E-2</v>
      </c>
      <c r="I23" s="21">
        <v>3.3594970000000002E-2</v>
      </c>
      <c r="J23" s="22">
        <f t="shared" si="1"/>
        <v>0.2042994869433854</v>
      </c>
      <c r="K23" s="22">
        <f t="shared" si="2"/>
        <v>0.22811258786575916</v>
      </c>
      <c r="L23" s="23">
        <f t="shared" si="3"/>
        <v>0.2767656238497766</v>
      </c>
      <c r="M23" s="4"/>
    </row>
    <row r="24" spans="1:13" x14ac:dyDescent="0.25">
      <c r="A24" s="17"/>
      <c r="B24" s="18">
        <v>453</v>
      </c>
      <c r="C24" s="19" t="s">
        <v>219</v>
      </c>
      <c r="D24" s="20">
        <v>0</v>
      </c>
      <c r="E24" s="21">
        <v>0.24438799999999999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</row>
    <row r="25" spans="1:13" x14ac:dyDescent="0.25">
      <c r="A25" s="17"/>
      <c r="B25" s="18">
        <v>454</v>
      </c>
      <c r="C25" s="19" t="s">
        <v>220</v>
      </c>
      <c r="D25" s="20">
        <v>1.2689079999999999</v>
      </c>
      <c r="E25" s="21">
        <v>1.47499</v>
      </c>
      <c r="F25" s="21">
        <f t="shared" si="0"/>
        <v>0.2059926715990732</v>
      </c>
      <c r="G25" s="21">
        <v>8.0003761599073187E-2</v>
      </c>
      <c r="H25" s="21">
        <v>5.8518809999999997E-2</v>
      </c>
      <c r="I25" s="21">
        <v>6.7470099999999991E-2</v>
      </c>
      <c r="J25" s="22">
        <f t="shared" si="1"/>
        <v>5.424020610246387E-2</v>
      </c>
      <c r="K25" s="22">
        <f t="shared" si="2"/>
        <v>9.3914244570521291E-2</v>
      </c>
      <c r="L25" s="23">
        <f t="shared" si="3"/>
        <v>0.13965699536883178</v>
      </c>
      <c r="M25" s="4"/>
    </row>
    <row r="26" spans="1:13" x14ac:dyDescent="0.25">
      <c r="A26" s="17"/>
      <c r="B26" s="18">
        <v>455</v>
      </c>
      <c r="C26" s="19" t="s">
        <v>221</v>
      </c>
      <c r="D26" s="20">
        <v>0</v>
      </c>
      <c r="E26" s="21">
        <v>0.228105</v>
      </c>
      <c r="F26" s="21">
        <f t="shared" si="0"/>
        <v>9.5137600467094761E-3</v>
      </c>
      <c r="G26" s="21">
        <v>2.9079200467094779E-3</v>
      </c>
      <c r="H26" s="21">
        <v>2.9079199999999996E-3</v>
      </c>
      <c r="I26" s="21">
        <v>3.6979199999999995E-3</v>
      </c>
      <c r="J26" s="22">
        <f t="shared" si="1"/>
        <v>1.2748164427388605E-2</v>
      </c>
      <c r="K26" s="22">
        <f t="shared" si="2"/>
        <v>2.5496328650005382E-2</v>
      </c>
      <c r="L26" s="23">
        <f t="shared" si="3"/>
        <v>4.1707810204552623E-2</v>
      </c>
      <c r="M26" s="4"/>
    </row>
    <row r="27" spans="1:13" x14ac:dyDescent="0.25">
      <c r="A27" s="17"/>
      <c r="B27" s="18">
        <v>456</v>
      </c>
      <c r="C27" s="19" t="s">
        <v>222</v>
      </c>
      <c r="D27" s="20">
        <v>2.5000000000000001E-3</v>
      </c>
      <c r="E27" s="21">
        <v>0.22106000000000003</v>
      </c>
      <c r="F27" s="21">
        <f t="shared" si="0"/>
        <v>7.8314999999999999E-3</v>
      </c>
      <c r="G27" s="21">
        <v>0</v>
      </c>
      <c r="H27" s="21">
        <v>3.5989999999999997E-4</v>
      </c>
      <c r="I27" s="21">
        <v>7.4716000000000001E-3</v>
      </c>
      <c r="J27" s="22">
        <f t="shared" si="1"/>
        <v>0</v>
      </c>
      <c r="K27" s="22">
        <f t="shared" si="2"/>
        <v>1.6280647787930873E-3</v>
      </c>
      <c r="L27" s="23">
        <f t="shared" si="3"/>
        <v>3.5427033384601458E-2</v>
      </c>
      <c r="M27" s="4"/>
    </row>
    <row r="28" spans="1:13" x14ac:dyDescent="0.25">
      <c r="A28" s="17"/>
      <c r="B28" s="18">
        <v>457</v>
      </c>
      <c r="C28" s="19" t="s">
        <v>223</v>
      </c>
      <c r="D28" s="20">
        <v>0</v>
      </c>
      <c r="E28" s="21">
        <v>0.63247199999999992</v>
      </c>
      <c r="F28" s="21">
        <f t="shared" si="0"/>
        <v>0.01</v>
      </c>
      <c r="G28" s="21">
        <v>0</v>
      </c>
      <c r="H28" s="21">
        <v>0</v>
      </c>
      <c r="I28" s="21">
        <v>0.01</v>
      </c>
      <c r="J28" s="22">
        <f t="shared" si="1"/>
        <v>0</v>
      </c>
      <c r="K28" s="22">
        <f t="shared" si="2"/>
        <v>0</v>
      </c>
      <c r="L28" s="23">
        <f t="shared" si="3"/>
        <v>1.5810976612403396E-2</v>
      </c>
      <c r="M28" s="4"/>
    </row>
    <row r="29" spans="1:13" x14ac:dyDescent="0.25">
      <c r="A29" s="17"/>
      <c r="B29" s="18">
        <v>458</v>
      </c>
      <c r="C29" s="19" t="s">
        <v>224</v>
      </c>
      <c r="D29" s="20">
        <v>4.0000000000000001E-3</v>
      </c>
      <c r="E29" s="21">
        <v>0.53254800000000002</v>
      </c>
      <c r="F29" s="21">
        <f t="shared" si="0"/>
        <v>0</v>
      </c>
      <c r="G29" s="21">
        <v>0</v>
      </c>
      <c r="H29" s="21">
        <v>0</v>
      </c>
      <c r="I29" s="21">
        <v>0</v>
      </c>
      <c r="J29" s="22">
        <f t="shared" si="1"/>
        <v>0</v>
      </c>
      <c r="K29" s="22">
        <f t="shared" si="2"/>
        <v>0</v>
      </c>
      <c r="L29" s="23">
        <f t="shared" si="3"/>
        <v>0</v>
      </c>
      <c r="M29" s="4"/>
    </row>
    <row r="30" spans="1:13" x14ac:dyDescent="0.25">
      <c r="A30" s="17"/>
      <c r="B30" s="18">
        <v>459</v>
      </c>
      <c r="C30" s="19" t="s">
        <v>225</v>
      </c>
      <c r="D30" s="20">
        <v>0</v>
      </c>
      <c r="E30" s="21">
        <v>0.299348</v>
      </c>
      <c r="F30" s="21">
        <f t="shared" si="0"/>
        <v>2.9E-4</v>
      </c>
      <c r="G30" s="21">
        <v>0</v>
      </c>
      <c r="H30" s="21">
        <v>0</v>
      </c>
      <c r="I30" s="21">
        <v>2.9E-4</v>
      </c>
      <c r="J30" s="22">
        <f t="shared" si="1"/>
        <v>0</v>
      </c>
      <c r="K30" s="22">
        <f t="shared" si="2"/>
        <v>0</v>
      </c>
      <c r="L30" s="23">
        <f t="shared" si="3"/>
        <v>9.6877213143231286E-4</v>
      </c>
      <c r="M30" s="4"/>
    </row>
    <row r="31" spans="1:13" x14ac:dyDescent="0.25">
      <c r="A31" s="17"/>
      <c r="B31" s="18">
        <v>460</v>
      </c>
      <c r="C31" s="19" t="s">
        <v>226</v>
      </c>
      <c r="D31" s="20">
        <v>0.21735699999999999</v>
      </c>
      <c r="E31" s="21">
        <v>0.46383300000000005</v>
      </c>
      <c r="F31" s="21">
        <f t="shared" si="0"/>
        <v>0.10327460933334617</v>
      </c>
      <c r="G31" s="21">
        <v>6.2371169333346188E-2</v>
      </c>
      <c r="H31" s="21">
        <v>2.0576159999999996E-2</v>
      </c>
      <c r="I31" s="21">
        <v>2.0327279999999996E-2</v>
      </c>
      <c r="J31" s="22">
        <f t="shared" si="1"/>
        <v>0.13446902081858381</v>
      </c>
      <c r="K31" s="22">
        <f t="shared" si="2"/>
        <v>0.17883015941803662</v>
      </c>
      <c r="L31" s="23">
        <f t="shared" si="3"/>
        <v>0.22265472558732596</v>
      </c>
      <c r="M31" s="4"/>
    </row>
    <row r="32" spans="1:13" x14ac:dyDescent="0.25">
      <c r="A32" s="17"/>
      <c r="B32" s="18">
        <v>461</v>
      </c>
      <c r="C32" s="19" t="s">
        <v>227</v>
      </c>
      <c r="D32" s="20">
        <v>0.67137199999999997</v>
      </c>
      <c r="E32" s="21">
        <v>0.87469599999999992</v>
      </c>
      <c r="F32" s="21">
        <f t="shared" si="0"/>
        <v>9.0191200837026163E-3</v>
      </c>
      <c r="G32" s="21">
        <v>2.3750000837026164E-3</v>
      </c>
      <c r="H32" s="21">
        <v>4.1441200000000003E-3</v>
      </c>
      <c r="I32" s="21">
        <v>2.5000000000000001E-3</v>
      </c>
      <c r="J32" s="22">
        <f t="shared" si="1"/>
        <v>2.7152291581333588E-3</v>
      </c>
      <c r="K32" s="22">
        <f t="shared" si="2"/>
        <v>7.4530123422338933E-3</v>
      </c>
      <c r="L32" s="23">
        <f t="shared" si="3"/>
        <v>1.031114819743387E-2</v>
      </c>
      <c r="M32" s="4"/>
    </row>
    <row r="33" spans="1:13" x14ac:dyDescent="0.25">
      <c r="A33" s="17"/>
      <c r="B33" s="18">
        <v>462</v>
      </c>
      <c r="C33" s="19" t="s">
        <v>228</v>
      </c>
      <c r="D33" s="20">
        <v>4.713500000000001E-2</v>
      </c>
      <c r="E33" s="21">
        <v>4.713500000000001E-2</v>
      </c>
      <c r="F33" s="21">
        <f t="shared" si="0"/>
        <v>4.3129800027492636E-3</v>
      </c>
      <c r="G33" s="21">
        <v>3.5200000274926424E-4</v>
      </c>
      <c r="H33" s="21">
        <v>0</v>
      </c>
      <c r="I33" s="21">
        <v>3.9609799999999994E-3</v>
      </c>
      <c r="J33" s="22">
        <f t="shared" si="1"/>
        <v>7.4679113768805379E-3</v>
      </c>
      <c r="K33" s="22">
        <f t="shared" si="2"/>
        <v>7.4679113768805379E-3</v>
      </c>
      <c r="L33" s="23">
        <f t="shared" si="3"/>
        <v>9.1502705054614678E-2</v>
      </c>
      <c r="M33" s="4"/>
    </row>
    <row r="34" spans="1:13" x14ac:dyDescent="0.25">
      <c r="A34" s="17"/>
      <c r="B34" s="18">
        <v>463</v>
      </c>
      <c r="C34" s="19" t="s">
        <v>229</v>
      </c>
      <c r="D34" s="20">
        <v>0.66489600000000004</v>
      </c>
      <c r="E34" s="21">
        <v>1.7359360000000004</v>
      </c>
      <c r="F34" s="21">
        <f t="shared" si="0"/>
        <v>0.2776666007508653</v>
      </c>
      <c r="G34" s="21">
        <v>0.15982974075086531</v>
      </c>
      <c r="H34" s="21">
        <v>5.3975489999999994E-2</v>
      </c>
      <c r="I34" s="21">
        <v>6.3861370000000015E-2</v>
      </c>
      <c r="J34" s="22">
        <f t="shared" si="1"/>
        <v>9.2071217343764555E-2</v>
      </c>
      <c r="K34" s="22">
        <f t="shared" si="2"/>
        <v>0.12316423574997307</v>
      </c>
      <c r="L34" s="23">
        <f t="shared" si="3"/>
        <v>0.15995209544065289</v>
      </c>
      <c r="M34" s="4"/>
    </row>
    <row r="35" spans="1:13" x14ac:dyDescent="0.25">
      <c r="A35" s="17"/>
      <c r="B35" s="18">
        <v>464</v>
      </c>
      <c r="C35" s="19" t="s">
        <v>230</v>
      </c>
      <c r="D35" s="20">
        <v>1.0078449999999997</v>
      </c>
      <c r="E35" s="21">
        <v>1.8011080000000002</v>
      </c>
      <c r="F35" s="21">
        <f t="shared" si="0"/>
        <v>0.28418278162445815</v>
      </c>
      <c r="G35" s="21">
        <v>0.11643395162445813</v>
      </c>
      <c r="H35" s="21">
        <v>2.257489E-2</v>
      </c>
      <c r="I35" s="21">
        <v>0.14517394</v>
      </c>
      <c r="J35" s="22">
        <f t="shared" si="1"/>
        <v>6.4645735638539231E-2</v>
      </c>
      <c r="K35" s="22">
        <f t="shared" si="2"/>
        <v>7.7179625888318823E-2</v>
      </c>
      <c r="L35" s="23">
        <f t="shared" si="3"/>
        <v>0.1577821994152811</v>
      </c>
      <c r="M35" s="4"/>
    </row>
    <row r="36" spans="1:13" ht="15.75" thickBot="1" x14ac:dyDescent="0.3">
      <c r="A36" s="41" t="s">
        <v>232</v>
      </c>
      <c r="B36" s="58"/>
      <c r="C36" s="43"/>
      <c r="D36" s="44">
        <v>8.745E-2</v>
      </c>
      <c r="E36" s="45">
        <v>0.10085</v>
      </c>
      <c r="F36" s="45">
        <f t="shared" si="0"/>
        <v>6.1807000286784024E-3</v>
      </c>
      <c r="G36" s="45">
        <v>2.8207000286784023E-3</v>
      </c>
      <c r="H36" s="45">
        <v>1.15E-3</v>
      </c>
      <c r="I36" s="45">
        <v>2.2100000000000002E-3</v>
      </c>
      <c r="J36" s="46">
        <f t="shared" si="1"/>
        <v>2.7969261563494323E-2</v>
      </c>
      <c r="K36" s="46">
        <f t="shared" si="2"/>
        <v>3.9372335435581579E-2</v>
      </c>
      <c r="L36" s="47">
        <f t="shared" si="3"/>
        <v>6.1286068702810143E-2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129</v>
      </c>
      <c r="B1" s="51" t="s">
        <v>89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2071</v>
      </c>
      <c r="N2" s="72" t="s">
        <v>2092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48.876338999999987</v>
      </c>
      <c r="E6" s="14">
        <f ca="1">SUM(E7:OFFSET(E7,50,0))</f>
        <v>53.232290999999982</v>
      </c>
      <c r="F6" s="14">
        <f ca="1">SUM(F7:OFFSET(F7,50,0))</f>
        <v>15.090020773333599</v>
      </c>
      <c r="G6" s="14">
        <f ca="1">SUM(G7:OFFSET(G7,50,0))</f>
        <v>7.7802356333336</v>
      </c>
      <c r="H6" s="14">
        <f ca="1">SUM(H7:OFFSET(H7,50,0))</f>
        <v>3.1487151299999998</v>
      </c>
      <c r="I6" s="14">
        <f ca="1">SUM(I7:OFFSET(I7,50,0))</f>
        <v>4.1610700099999978</v>
      </c>
      <c r="J6" s="15">
        <f ca="1">IFERROR(G6/E6,0)</f>
        <v>0.14615631766315679</v>
      </c>
      <c r="K6" s="15">
        <f ca="1">IFERROR(SUM(G6,H6)/E6,0)</f>
        <v>0.20530678950739886</v>
      </c>
      <c r="L6" s="16">
        <f ca="1">IFERROR(SUM(G6,H6,I6)/E6,0)</f>
        <v>0.28347494518568817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1.2999999999999999E-3</v>
      </c>
      <c r="E7" s="21">
        <v>0.20615700000000001</v>
      </c>
      <c r="F7" s="21">
        <f t="shared" ref="F7:F31" si="0">SUM(G7,H7,I7)</f>
        <v>1.8116200000000001E-3</v>
      </c>
      <c r="G7" s="21">
        <v>0</v>
      </c>
      <c r="H7" s="21">
        <v>2.0161999999999998E-4</v>
      </c>
      <c r="I7" s="21">
        <v>1.6100000000000001E-3</v>
      </c>
      <c r="J7" s="22">
        <f t="shared" ref="J7:J31" si="1">IFERROR(G7/E7,0)</f>
        <v>0</v>
      </c>
      <c r="K7" s="22">
        <f t="shared" ref="K7:K31" si="2">IFERROR(SUM(G7,H7)/E7,0)</f>
        <v>9.7799250086099418E-4</v>
      </c>
      <c r="L7" s="23">
        <f t="shared" ref="L7:L31" si="3">IFERROR(SUM(G7,H7,I7)/E7,0)</f>
        <v>8.787574518449531E-3</v>
      </c>
      <c r="M7" s="4"/>
      <c r="N7" t="s">
        <v>261</v>
      </c>
      <c r="O7" s="5">
        <v>0.20125035628936266</v>
      </c>
      <c r="P7" s="71">
        <v>0.33607484693276957</v>
      </c>
    </row>
    <row r="8" spans="1:16" x14ac:dyDescent="0.25">
      <c r="A8" s="17"/>
      <c r="B8" s="55">
        <v>2</v>
      </c>
      <c r="C8" s="19" t="s">
        <v>250</v>
      </c>
      <c r="D8" s="20">
        <v>0.26268300000000006</v>
      </c>
      <c r="E8" s="21">
        <v>0.70131600000000005</v>
      </c>
      <c r="F8" s="21">
        <f t="shared" si="0"/>
        <v>6.0911540040785556E-2</v>
      </c>
      <c r="G8" s="21">
        <v>3.3078910040785559E-2</v>
      </c>
      <c r="H8" s="21">
        <v>1.2553859999999998E-2</v>
      </c>
      <c r="I8" s="21">
        <v>1.5278769999999999E-2</v>
      </c>
      <c r="J8" s="22">
        <f t="shared" si="1"/>
        <v>4.7166911978032092E-2</v>
      </c>
      <c r="K8" s="22">
        <f t="shared" si="2"/>
        <v>6.5067344878464994E-2</v>
      </c>
      <c r="L8" s="23">
        <f t="shared" si="3"/>
        <v>8.6853201753254672E-2</v>
      </c>
      <c r="M8" s="4"/>
      <c r="N8" t="s">
        <v>263</v>
      </c>
      <c r="O8" s="5">
        <v>13.072869347692672</v>
      </c>
      <c r="P8" s="71">
        <v>0.32994261136179648</v>
      </c>
    </row>
    <row r="9" spans="1:16" x14ac:dyDescent="0.25">
      <c r="A9" s="17"/>
      <c r="B9" s="55">
        <v>3</v>
      </c>
      <c r="C9" s="19" t="s">
        <v>251</v>
      </c>
      <c r="D9" s="20">
        <v>0.347688</v>
      </c>
      <c r="E9" s="21">
        <v>0.60872399999999971</v>
      </c>
      <c r="F9" s="21">
        <f t="shared" si="0"/>
        <v>0.19883599598065368</v>
      </c>
      <c r="G9" s="21">
        <v>0.18986599598065368</v>
      </c>
      <c r="H9" s="21">
        <v>1.549E-3</v>
      </c>
      <c r="I9" s="21">
        <v>7.4210000000000005E-3</v>
      </c>
      <c r="J9" s="22">
        <f t="shared" si="1"/>
        <v>0.31190818167289902</v>
      </c>
      <c r="K9" s="22">
        <f t="shared" si="2"/>
        <v>0.31445284887839769</v>
      </c>
      <c r="L9" s="23">
        <f t="shared" si="3"/>
        <v>0.32664392397975728</v>
      </c>
      <c r="M9" s="4"/>
      <c r="N9" t="s">
        <v>251</v>
      </c>
      <c r="O9" s="5">
        <v>0.19883599598065368</v>
      </c>
      <c r="P9" s="71">
        <v>0.32664392397975728</v>
      </c>
    </row>
    <row r="10" spans="1:16" x14ac:dyDescent="0.25">
      <c r="A10" s="17"/>
      <c r="B10" s="55">
        <v>4</v>
      </c>
      <c r="C10" s="19" t="s">
        <v>252</v>
      </c>
      <c r="D10" s="20">
        <v>0.35402600000000001</v>
      </c>
      <c r="E10" s="21">
        <v>1.116247</v>
      </c>
      <c r="F10" s="21">
        <f t="shared" si="0"/>
        <v>0.31829220047090218</v>
      </c>
      <c r="G10" s="21">
        <v>0.13348436047090217</v>
      </c>
      <c r="H10" s="21">
        <v>9.2470670000000005E-2</v>
      </c>
      <c r="I10" s="21">
        <v>9.2337169999999996E-2</v>
      </c>
      <c r="J10" s="22">
        <f t="shared" si="1"/>
        <v>0.1195831751134849</v>
      </c>
      <c r="K10" s="22">
        <f t="shared" si="2"/>
        <v>0.20242386359909786</v>
      </c>
      <c r="L10" s="23">
        <f t="shared" si="3"/>
        <v>0.28514495489878333</v>
      </c>
      <c r="M10" s="4"/>
      <c r="N10" t="s">
        <v>256</v>
      </c>
      <c r="O10" s="5">
        <v>0.16295539000810999</v>
      </c>
      <c r="P10" s="71">
        <v>0.30494233516556546</v>
      </c>
    </row>
    <row r="11" spans="1:16" x14ac:dyDescent="0.25">
      <c r="A11" s="17"/>
      <c r="B11" s="55">
        <v>5</v>
      </c>
      <c r="C11" s="19" t="s">
        <v>253</v>
      </c>
      <c r="D11" s="20">
        <v>1.4450000000000001E-2</v>
      </c>
      <c r="E11" s="21">
        <v>0.326654</v>
      </c>
      <c r="F11" s="21">
        <f t="shared" si="0"/>
        <v>9.2797000286784018E-3</v>
      </c>
      <c r="G11" s="21">
        <v>2.8207000286784023E-3</v>
      </c>
      <c r="H11" s="21">
        <v>9.5E-4</v>
      </c>
      <c r="I11" s="21">
        <v>5.509E-3</v>
      </c>
      <c r="J11" s="22">
        <f t="shared" si="1"/>
        <v>8.6351308377622879E-3</v>
      </c>
      <c r="K11" s="22">
        <f t="shared" si="2"/>
        <v>1.1543406872955488E-2</v>
      </c>
      <c r="L11" s="23">
        <f t="shared" si="3"/>
        <v>2.8408346533881114E-2</v>
      </c>
      <c r="M11" s="4"/>
      <c r="N11" t="s">
        <v>252</v>
      </c>
      <c r="O11" s="5">
        <v>0.31829220047090218</v>
      </c>
      <c r="P11" s="71">
        <v>0.28514495489878333</v>
      </c>
    </row>
    <row r="12" spans="1:16" x14ac:dyDescent="0.25">
      <c r="A12" s="17"/>
      <c r="B12" s="55">
        <v>6</v>
      </c>
      <c r="C12" s="19" t="s">
        <v>254</v>
      </c>
      <c r="D12" s="20">
        <v>0.12796299999999999</v>
      </c>
      <c r="E12" s="21">
        <v>0.31950500000000004</v>
      </c>
      <c r="F12" s="21">
        <f t="shared" si="0"/>
        <v>4.2288279772964191E-2</v>
      </c>
      <c r="G12" s="21">
        <v>1.5620409772964194E-2</v>
      </c>
      <c r="H12" s="21">
        <v>5.3604899999999999E-3</v>
      </c>
      <c r="I12" s="21">
        <v>2.1307379999999997E-2</v>
      </c>
      <c r="J12" s="22">
        <f t="shared" si="1"/>
        <v>4.8889406340946753E-2</v>
      </c>
      <c r="K12" s="22">
        <f t="shared" si="2"/>
        <v>6.5666890261386182E-2</v>
      </c>
      <c r="L12" s="23">
        <f t="shared" si="3"/>
        <v>0.13235561187763631</v>
      </c>
      <c r="M12" s="4"/>
      <c r="N12" t="s">
        <v>262</v>
      </c>
      <c r="O12" s="5">
        <v>0.19110694003389456</v>
      </c>
      <c r="P12" s="71">
        <v>0.24964949756289623</v>
      </c>
    </row>
    <row r="13" spans="1:16" x14ac:dyDescent="0.25">
      <c r="A13" s="17"/>
      <c r="B13" s="55">
        <v>7</v>
      </c>
      <c r="C13" s="19" t="s">
        <v>255</v>
      </c>
      <c r="D13" s="20">
        <v>1.0078449999999999</v>
      </c>
      <c r="E13" s="21">
        <v>1.8011080000000002</v>
      </c>
      <c r="F13" s="21">
        <f t="shared" si="0"/>
        <v>0.28418278162445809</v>
      </c>
      <c r="G13" s="21">
        <v>0.11643395162445813</v>
      </c>
      <c r="H13" s="21">
        <v>2.257489E-2</v>
      </c>
      <c r="I13" s="21">
        <v>0.14517393999999997</v>
      </c>
      <c r="J13" s="22">
        <f t="shared" si="1"/>
        <v>6.4645735638539231E-2</v>
      </c>
      <c r="K13" s="22">
        <f t="shared" si="2"/>
        <v>7.7179625888318823E-2</v>
      </c>
      <c r="L13" s="23">
        <f t="shared" si="3"/>
        <v>0.15778219941528107</v>
      </c>
      <c r="M13" s="4"/>
      <c r="N13" t="s">
        <v>259</v>
      </c>
      <c r="O13" s="5">
        <v>0.14824302999409944</v>
      </c>
      <c r="P13" s="71">
        <v>0.23639983988495911</v>
      </c>
    </row>
    <row r="14" spans="1:16" x14ac:dyDescent="0.25">
      <c r="A14" s="17"/>
      <c r="B14" s="55">
        <v>8</v>
      </c>
      <c r="C14" s="19" t="s">
        <v>256</v>
      </c>
      <c r="D14" s="20">
        <v>0.33987299999999998</v>
      </c>
      <c r="E14" s="21">
        <v>0.53438099999999988</v>
      </c>
      <c r="F14" s="21">
        <f t="shared" si="0"/>
        <v>0.16295539000810999</v>
      </c>
      <c r="G14" s="21">
        <v>9.9331040008109994E-2</v>
      </c>
      <c r="H14" s="21">
        <v>3.6805779999999996E-2</v>
      </c>
      <c r="I14" s="21">
        <v>2.681857E-2</v>
      </c>
      <c r="J14" s="22">
        <f t="shared" si="1"/>
        <v>0.18588056088841109</v>
      </c>
      <c r="K14" s="22">
        <f t="shared" si="2"/>
        <v>0.25475610099930579</v>
      </c>
      <c r="L14" s="23">
        <f t="shared" si="3"/>
        <v>0.30494233516556546</v>
      </c>
      <c r="M14" s="4"/>
      <c r="N14" t="s">
        <v>271</v>
      </c>
      <c r="O14" s="5">
        <v>0.10327460933334617</v>
      </c>
      <c r="P14" s="71">
        <v>0.22265472558732596</v>
      </c>
    </row>
    <row r="15" spans="1:16" x14ac:dyDescent="0.25">
      <c r="A15" s="17"/>
      <c r="B15" s="55">
        <v>9</v>
      </c>
      <c r="C15" s="19" t="s">
        <v>257</v>
      </c>
      <c r="D15" s="20">
        <v>3.2700000000000007E-2</v>
      </c>
      <c r="E15" s="21">
        <v>0.29251600000000005</v>
      </c>
      <c r="F15" s="21">
        <f t="shared" si="0"/>
        <v>1.0227970000000001E-2</v>
      </c>
      <c r="G15" s="21">
        <v>0</v>
      </c>
      <c r="H15" s="21">
        <v>0</v>
      </c>
      <c r="I15" s="21">
        <v>1.0227970000000001E-2</v>
      </c>
      <c r="J15" s="22">
        <f t="shared" si="1"/>
        <v>0</v>
      </c>
      <c r="K15" s="22">
        <f t="shared" si="2"/>
        <v>0</v>
      </c>
      <c r="L15" s="23">
        <f t="shared" si="3"/>
        <v>3.4965506160346785E-2</v>
      </c>
      <c r="M15" s="4"/>
      <c r="N15" t="s">
        <v>255</v>
      </c>
      <c r="O15" s="5">
        <v>0.28418278162445809</v>
      </c>
      <c r="P15" s="71">
        <v>0.15778219941528107</v>
      </c>
    </row>
    <row r="16" spans="1:16" x14ac:dyDescent="0.25">
      <c r="A16" s="17"/>
      <c r="B16" s="55">
        <v>10</v>
      </c>
      <c r="C16" s="19" t="s">
        <v>258</v>
      </c>
      <c r="D16" s="20">
        <v>0</v>
      </c>
      <c r="E16" s="21">
        <v>0.298647</v>
      </c>
      <c r="F16" s="21">
        <f t="shared" si="0"/>
        <v>4.76122E-3</v>
      </c>
      <c r="G16" s="21">
        <v>0</v>
      </c>
      <c r="H16" s="21">
        <v>2.42464E-3</v>
      </c>
      <c r="I16" s="21">
        <v>2.3365800000000004E-3</v>
      </c>
      <c r="J16" s="22">
        <f t="shared" si="1"/>
        <v>0</v>
      </c>
      <c r="K16" s="22">
        <f t="shared" si="2"/>
        <v>8.1187488908309804E-3</v>
      </c>
      <c r="L16" s="23">
        <f t="shared" si="3"/>
        <v>1.5942634615449008E-2</v>
      </c>
      <c r="M16" s="4"/>
      <c r="N16" t="s">
        <v>265</v>
      </c>
      <c r="O16" s="5">
        <v>0.2059926715990732</v>
      </c>
      <c r="P16" s="71">
        <v>0.13965699536883175</v>
      </c>
    </row>
    <row r="17" spans="1:16" x14ac:dyDescent="0.25">
      <c r="A17" s="17"/>
      <c r="B17" s="55">
        <v>11</v>
      </c>
      <c r="C17" s="19" t="s">
        <v>259</v>
      </c>
      <c r="D17" s="20">
        <v>0.43633000000000005</v>
      </c>
      <c r="E17" s="21">
        <v>0.62708599999999992</v>
      </c>
      <c r="F17" s="21">
        <f t="shared" si="0"/>
        <v>0.14824302999409944</v>
      </c>
      <c r="G17" s="21">
        <v>8.1148319994099438E-2</v>
      </c>
      <c r="H17" s="21">
        <v>3.3218539999999998E-2</v>
      </c>
      <c r="I17" s="21">
        <v>3.3876169999999997E-2</v>
      </c>
      <c r="J17" s="22">
        <f t="shared" si="1"/>
        <v>0.12940540849915236</v>
      </c>
      <c r="K17" s="22">
        <f t="shared" si="2"/>
        <v>0.18237827027568698</v>
      </c>
      <c r="L17" s="23">
        <f t="shared" si="3"/>
        <v>0.23639983988495911</v>
      </c>
      <c r="M17" s="4"/>
      <c r="N17" t="s">
        <v>254</v>
      </c>
      <c r="O17" s="5">
        <v>4.2288279772964191E-2</v>
      </c>
      <c r="P17" s="71">
        <v>0.13235561187763631</v>
      </c>
    </row>
    <row r="18" spans="1:16" x14ac:dyDescent="0.25">
      <c r="A18" s="17"/>
      <c r="B18" s="55">
        <v>12</v>
      </c>
      <c r="C18" s="19" t="s">
        <v>260</v>
      </c>
      <c r="D18" s="20">
        <v>0.24338900000000002</v>
      </c>
      <c r="E18" s="21">
        <v>0.39540199999999992</v>
      </c>
      <c r="F18" s="21">
        <f t="shared" si="0"/>
        <v>3.2769760331437477E-2</v>
      </c>
      <c r="G18" s="21">
        <v>1.8826780331437476E-2</v>
      </c>
      <c r="H18" s="21">
        <v>7.5450000000000005E-3</v>
      </c>
      <c r="I18" s="21">
        <v>6.397980000000001E-3</v>
      </c>
      <c r="J18" s="22">
        <f t="shared" si="1"/>
        <v>4.7614276942042476E-2</v>
      </c>
      <c r="K18" s="22">
        <f t="shared" si="2"/>
        <v>6.6696122759716647E-2</v>
      </c>
      <c r="L18" s="23">
        <f t="shared" si="3"/>
        <v>8.2877072780202135E-2</v>
      </c>
      <c r="M18" s="4"/>
      <c r="N18" t="s">
        <v>273</v>
      </c>
      <c r="O18" s="5">
        <v>4.3129800027492645E-3</v>
      </c>
      <c r="P18" s="71">
        <v>9.1502705054614691E-2</v>
      </c>
    </row>
    <row r="19" spans="1:16" x14ac:dyDescent="0.25">
      <c r="A19" s="17"/>
      <c r="B19" s="55">
        <v>13</v>
      </c>
      <c r="C19" s="19" t="s">
        <v>261</v>
      </c>
      <c r="D19" s="20">
        <v>0.44681300000000002</v>
      </c>
      <c r="E19" s="21">
        <v>0.59882599999999997</v>
      </c>
      <c r="F19" s="21">
        <f t="shared" si="0"/>
        <v>0.20125035628936266</v>
      </c>
      <c r="G19" s="21">
        <v>0.11093349628936267</v>
      </c>
      <c r="H19" s="21">
        <v>4.267261E-2</v>
      </c>
      <c r="I19" s="21">
        <v>4.7644249999999999E-2</v>
      </c>
      <c r="J19" s="22">
        <f t="shared" si="1"/>
        <v>0.1852516361837373</v>
      </c>
      <c r="K19" s="22">
        <f t="shared" si="2"/>
        <v>0.25651208579681356</v>
      </c>
      <c r="L19" s="23">
        <f t="shared" si="3"/>
        <v>0.33607484693276957</v>
      </c>
      <c r="M19" s="4"/>
      <c r="N19" t="s">
        <v>250</v>
      </c>
      <c r="O19" s="5">
        <v>6.0911540040785556E-2</v>
      </c>
      <c r="P19" s="71">
        <v>8.6853201753254672E-2</v>
      </c>
    </row>
    <row r="20" spans="1:16" x14ac:dyDescent="0.25">
      <c r="A20" s="17"/>
      <c r="B20" s="55">
        <v>14</v>
      </c>
      <c r="C20" s="19" t="s">
        <v>262</v>
      </c>
      <c r="D20" s="20">
        <v>0.61348799999999981</v>
      </c>
      <c r="E20" s="21">
        <v>0.76550099999999976</v>
      </c>
      <c r="F20" s="21">
        <f t="shared" si="0"/>
        <v>0.19110694003389456</v>
      </c>
      <c r="G20" s="21">
        <v>0.14106900003389455</v>
      </c>
      <c r="H20" s="21">
        <v>1.6442970000000001E-2</v>
      </c>
      <c r="I20" s="21">
        <v>3.3594970000000002E-2</v>
      </c>
      <c r="J20" s="22">
        <f t="shared" si="1"/>
        <v>0.18428323416154205</v>
      </c>
      <c r="K20" s="22">
        <f t="shared" si="2"/>
        <v>0.20576324529150791</v>
      </c>
      <c r="L20" s="23">
        <f t="shared" si="3"/>
        <v>0.24964949756289623</v>
      </c>
      <c r="M20" s="4"/>
      <c r="N20" t="s">
        <v>260</v>
      </c>
      <c r="O20" s="5">
        <v>3.2769760331437477E-2</v>
      </c>
      <c r="P20" s="71">
        <v>8.2877072780202135E-2</v>
      </c>
    </row>
    <row r="21" spans="1:16" x14ac:dyDescent="0.25">
      <c r="A21" s="17"/>
      <c r="B21" s="55">
        <v>15</v>
      </c>
      <c r="C21" s="19" t="s">
        <v>263</v>
      </c>
      <c r="D21" s="20">
        <v>42.436518999999997</v>
      </c>
      <c r="E21" s="21">
        <v>39.621645999999984</v>
      </c>
      <c r="F21" s="21">
        <f t="shared" si="0"/>
        <v>13.072869347692672</v>
      </c>
      <c r="G21" s="21">
        <v>6.689612817692673</v>
      </c>
      <c r="H21" s="21">
        <v>2.7874381499999998</v>
      </c>
      <c r="I21" s="21">
        <v>3.595818379999999</v>
      </c>
      <c r="J21" s="22">
        <f t="shared" si="1"/>
        <v>0.16883732739656185</v>
      </c>
      <c r="K21" s="22">
        <f t="shared" si="2"/>
        <v>0.23918872445866274</v>
      </c>
      <c r="L21" s="23">
        <f t="shared" si="3"/>
        <v>0.32994261136179648</v>
      </c>
      <c r="M21" s="4"/>
      <c r="N21" t="s">
        <v>266</v>
      </c>
      <c r="O21" s="5">
        <v>9.5137600467094761E-3</v>
      </c>
      <c r="P21" s="71">
        <v>4.1707810204552623E-2</v>
      </c>
    </row>
    <row r="22" spans="1:16" x14ac:dyDescent="0.25">
      <c r="A22" s="17"/>
      <c r="B22" s="55">
        <v>16</v>
      </c>
      <c r="C22" s="19" t="s">
        <v>264</v>
      </c>
      <c r="D22" s="20">
        <v>0</v>
      </c>
      <c r="E22" s="21">
        <v>0.24438799999999999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  <c r="N22" t="s">
        <v>267</v>
      </c>
      <c r="O22" s="5">
        <v>7.8314999999999999E-3</v>
      </c>
      <c r="P22" s="71">
        <v>3.5427033384601458E-2</v>
      </c>
    </row>
    <row r="23" spans="1:16" x14ac:dyDescent="0.25">
      <c r="A23" s="17"/>
      <c r="B23" s="55">
        <v>17</v>
      </c>
      <c r="C23" s="19" t="s">
        <v>265</v>
      </c>
      <c r="D23" s="20">
        <v>1.2689080000000001</v>
      </c>
      <c r="E23" s="21">
        <v>1.4749900000000002</v>
      </c>
      <c r="F23" s="21">
        <f t="shared" si="0"/>
        <v>0.2059926715990732</v>
      </c>
      <c r="G23" s="21">
        <v>8.0003761599073187E-2</v>
      </c>
      <c r="H23" s="21">
        <v>5.8518809999999997E-2</v>
      </c>
      <c r="I23" s="21">
        <v>6.7470099999999991E-2</v>
      </c>
      <c r="J23" s="22">
        <f t="shared" si="1"/>
        <v>5.4240206102463863E-2</v>
      </c>
      <c r="K23" s="22">
        <f t="shared" si="2"/>
        <v>9.3914244570521263E-2</v>
      </c>
      <c r="L23" s="23">
        <f t="shared" si="3"/>
        <v>0.13965699536883175</v>
      </c>
      <c r="M23" s="4"/>
      <c r="N23" t="s">
        <v>257</v>
      </c>
      <c r="O23" s="5">
        <v>1.0227970000000001E-2</v>
      </c>
      <c r="P23" s="71">
        <v>3.4965506160346785E-2</v>
      </c>
    </row>
    <row r="24" spans="1:16" x14ac:dyDescent="0.25">
      <c r="A24" s="17"/>
      <c r="B24" s="55">
        <v>18</v>
      </c>
      <c r="C24" s="19" t="s">
        <v>266</v>
      </c>
      <c r="D24" s="20">
        <v>0</v>
      </c>
      <c r="E24" s="21">
        <v>0.228105</v>
      </c>
      <c r="F24" s="21">
        <f t="shared" si="0"/>
        <v>9.5137600467094761E-3</v>
      </c>
      <c r="G24" s="21">
        <v>2.9079200467094779E-3</v>
      </c>
      <c r="H24" s="21">
        <v>2.9079199999999996E-3</v>
      </c>
      <c r="I24" s="21">
        <v>3.6979199999999995E-3</v>
      </c>
      <c r="J24" s="22">
        <f t="shared" si="1"/>
        <v>1.2748164427388605E-2</v>
      </c>
      <c r="K24" s="22">
        <f t="shared" si="2"/>
        <v>2.5496328650005382E-2</v>
      </c>
      <c r="L24" s="23">
        <f t="shared" si="3"/>
        <v>4.1707810204552623E-2</v>
      </c>
      <c r="M24" s="4"/>
      <c r="N24" t="s">
        <v>253</v>
      </c>
      <c r="O24" s="5">
        <v>9.2797000286784018E-3</v>
      </c>
      <c r="P24" s="71">
        <v>2.8408346533881114E-2</v>
      </c>
    </row>
    <row r="25" spans="1:16" x14ac:dyDescent="0.25">
      <c r="A25" s="17"/>
      <c r="B25" s="55">
        <v>19</v>
      </c>
      <c r="C25" s="19" t="s">
        <v>267</v>
      </c>
      <c r="D25" s="20">
        <v>2.5000000000000001E-3</v>
      </c>
      <c r="E25" s="21">
        <v>0.22106000000000003</v>
      </c>
      <c r="F25" s="21">
        <f t="shared" si="0"/>
        <v>7.8314999999999999E-3</v>
      </c>
      <c r="G25" s="21">
        <v>0</v>
      </c>
      <c r="H25" s="21">
        <v>3.5989999999999997E-4</v>
      </c>
      <c r="I25" s="21">
        <v>7.4716000000000001E-3</v>
      </c>
      <c r="J25" s="22">
        <f t="shared" si="1"/>
        <v>0</v>
      </c>
      <c r="K25" s="22">
        <f t="shared" si="2"/>
        <v>1.6280647787930873E-3</v>
      </c>
      <c r="L25" s="23">
        <f t="shared" si="3"/>
        <v>3.5427033384601458E-2</v>
      </c>
      <c r="M25" s="4"/>
      <c r="N25" t="s">
        <v>258</v>
      </c>
      <c r="O25" s="5">
        <v>4.76122E-3</v>
      </c>
      <c r="P25" s="71">
        <v>1.5942634615449008E-2</v>
      </c>
    </row>
    <row r="26" spans="1:16" x14ac:dyDescent="0.25">
      <c r="A26" s="17"/>
      <c r="B26" s="55">
        <v>20</v>
      </c>
      <c r="C26" s="19" t="s">
        <v>268</v>
      </c>
      <c r="D26" s="20">
        <v>0</v>
      </c>
      <c r="E26" s="21">
        <v>0.63247199999999992</v>
      </c>
      <c r="F26" s="21">
        <f t="shared" si="0"/>
        <v>0.01</v>
      </c>
      <c r="G26" s="21">
        <v>0</v>
      </c>
      <c r="H26" s="21">
        <v>0</v>
      </c>
      <c r="I26" s="21">
        <v>0.01</v>
      </c>
      <c r="J26" s="22">
        <f t="shared" si="1"/>
        <v>0</v>
      </c>
      <c r="K26" s="22">
        <f t="shared" si="2"/>
        <v>0</v>
      </c>
      <c r="L26" s="23">
        <f t="shared" si="3"/>
        <v>1.5810976612403396E-2</v>
      </c>
      <c r="M26" s="4"/>
      <c r="N26" t="s">
        <v>268</v>
      </c>
      <c r="O26" s="5">
        <v>0.01</v>
      </c>
      <c r="P26" s="71">
        <v>1.5810976612403396E-2</v>
      </c>
    </row>
    <row r="27" spans="1:16" x14ac:dyDescent="0.25">
      <c r="A27" s="17"/>
      <c r="B27" s="55">
        <v>21</v>
      </c>
      <c r="C27" s="19" t="s">
        <v>269</v>
      </c>
      <c r="D27" s="20">
        <v>4.0000000000000001E-3</v>
      </c>
      <c r="E27" s="21">
        <v>0.53254800000000002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  <c r="N27" t="s">
        <v>272</v>
      </c>
      <c r="O27" s="5">
        <v>9.0191200837026163E-3</v>
      </c>
      <c r="P27" s="71">
        <v>1.031114819743387E-2</v>
      </c>
    </row>
    <row r="28" spans="1:16" x14ac:dyDescent="0.25">
      <c r="A28" s="17"/>
      <c r="B28" s="55">
        <v>22</v>
      </c>
      <c r="C28" s="19" t="s">
        <v>270</v>
      </c>
      <c r="D28" s="20">
        <v>0</v>
      </c>
      <c r="E28" s="21">
        <v>0.299348</v>
      </c>
      <c r="F28" s="21">
        <f t="shared" si="0"/>
        <v>2.9E-4</v>
      </c>
      <c r="G28" s="21">
        <v>0</v>
      </c>
      <c r="H28" s="21">
        <v>0</v>
      </c>
      <c r="I28" s="21">
        <v>2.9E-4</v>
      </c>
      <c r="J28" s="22">
        <f t="shared" si="1"/>
        <v>0</v>
      </c>
      <c r="K28" s="22">
        <f t="shared" si="2"/>
        <v>0</v>
      </c>
      <c r="L28" s="23">
        <f t="shared" si="3"/>
        <v>9.6877213143231286E-4</v>
      </c>
      <c r="M28" s="4"/>
      <c r="N28" t="s">
        <v>249</v>
      </c>
      <c r="O28" s="5">
        <v>1.8116200000000001E-3</v>
      </c>
      <c r="P28" s="71">
        <v>8.787574518449531E-3</v>
      </c>
    </row>
    <row r="29" spans="1:16" x14ac:dyDescent="0.25">
      <c r="A29" s="17"/>
      <c r="B29" s="55">
        <v>23</v>
      </c>
      <c r="C29" s="19" t="s">
        <v>271</v>
      </c>
      <c r="D29" s="20">
        <v>0.21735699999999999</v>
      </c>
      <c r="E29" s="21">
        <v>0.46383300000000005</v>
      </c>
      <c r="F29" s="21">
        <f t="shared" si="0"/>
        <v>0.10327460933334617</v>
      </c>
      <c r="G29" s="21">
        <v>6.2371169333346188E-2</v>
      </c>
      <c r="H29" s="21">
        <v>2.0576159999999996E-2</v>
      </c>
      <c r="I29" s="21">
        <v>2.0327279999999996E-2</v>
      </c>
      <c r="J29" s="22">
        <f t="shared" si="1"/>
        <v>0.13446902081858381</v>
      </c>
      <c r="K29" s="22">
        <f t="shared" si="2"/>
        <v>0.17883015941803662</v>
      </c>
      <c r="L29" s="23">
        <f t="shared" si="3"/>
        <v>0.22265472558732596</v>
      </c>
      <c r="M29" s="4"/>
      <c r="N29" t="s">
        <v>270</v>
      </c>
      <c r="O29" s="5">
        <v>2.9E-4</v>
      </c>
      <c r="P29" s="71">
        <v>9.6877213143231286E-4</v>
      </c>
    </row>
    <row r="30" spans="1:16" x14ac:dyDescent="0.25">
      <c r="A30" s="17"/>
      <c r="B30" s="55">
        <v>24</v>
      </c>
      <c r="C30" s="19" t="s">
        <v>272</v>
      </c>
      <c r="D30" s="20">
        <v>0.67137199999999997</v>
      </c>
      <c r="E30" s="21">
        <v>0.87469599999999992</v>
      </c>
      <c r="F30" s="21">
        <f t="shared" si="0"/>
        <v>9.0191200837026163E-3</v>
      </c>
      <c r="G30" s="21">
        <v>2.3750000837026164E-3</v>
      </c>
      <c r="H30" s="21">
        <v>4.1441200000000003E-3</v>
      </c>
      <c r="I30" s="21">
        <v>2.5000000000000001E-3</v>
      </c>
      <c r="J30" s="22">
        <f t="shared" si="1"/>
        <v>2.7152291581333588E-3</v>
      </c>
      <c r="K30" s="22">
        <f t="shared" si="2"/>
        <v>7.4530123422338933E-3</v>
      </c>
      <c r="L30" s="23">
        <f t="shared" si="3"/>
        <v>1.031114819743387E-2</v>
      </c>
      <c r="M30" s="4"/>
      <c r="N30" t="s">
        <v>264</v>
      </c>
      <c r="O30" s="5">
        <v>0</v>
      </c>
      <c r="P30" s="71">
        <v>0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4.713500000000001E-2</v>
      </c>
      <c r="E31" s="28">
        <v>4.713500000000001E-2</v>
      </c>
      <c r="F31" s="28">
        <f t="shared" si="0"/>
        <v>4.3129800027492645E-3</v>
      </c>
      <c r="G31" s="28">
        <v>3.5200000274926424E-4</v>
      </c>
      <c r="H31" s="28">
        <v>0</v>
      </c>
      <c r="I31" s="28">
        <v>3.9609800000000002E-3</v>
      </c>
      <c r="J31" s="29">
        <f t="shared" si="1"/>
        <v>7.4679113768805379E-3</v>
      </c>
      <c r="K31" s="29">
        <f t="shared" si="2"/>
        <v>7.4679113768805379E-3</v>
      </c>
      <c r="L31" s="30">
        <f t="shared" si="3"/>
        <v>9.1502705054614691E-2</v>
      </c>
      <c r="M31" s="4"/>
      <c r="N31" t="s">
        <v>269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1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5703125" customWidth="1"/>
    <col min="6" max="6" width="13.5703125" customWidth="1"/>
    <col min="7" max="9" width="0" hidden="1" customWidth="1"/>
  </cols>
  <sheetData>
    <row r="1" spans="1:13" ht="15.75" x14ac:dyDescent="0.25">
      <c r="A1" s="50">
        <v>129</v>
      </c>
      <c r="B1" s="49" t="s">
        <v>89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2072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48.876338999999987</v>
      </c>
      <c r="E6" s="14">
        <v>53.232290999999982</v>
      </c>
      <c r="F6" s="14">
        <v>15.090020773333599</v>
      </c>
      <c r="G6" s="14">
        <v>7.7802356333336</v>
      </c>
      <c r="H6" s="14">
        <v>3.1487151299999998</v>
      </c>
      <c r="I6" s="14">
        <v>4.1610700099999978</v>
      </c>
      <c r="J6" s="15">
        <v>0.14615631766315679</v>
      </c>
      <c r="K6" s="15">
        <v>0.20530678950739886</v>
      </c>
      <c r="L6" s="16">
        <v>0.28347494518568817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44.051854000000013</v>
      </c>
      <c r="E7" s="38">
        <f ca="1">SUM(E8:OFFSET(E6,MATCH("PROYECTOS",$A$8:$A$50,0),0))</f>
        <v>48.396724000000013</v>
      </c>
      <c r="F7" s="38">
        <f ca="1">SUM(F8:OFFSET(F6,MATCH("PROYECTOS",$A$8:$A$50,0),0))</f>
        <v>14.947248121943431</v>
      </c>
      <c r="G7" s="38">
        <f ca="1">SUM(G8:OFFSET(G6,MATCH("PROYECTOS",$A$8:$A$50,0),0))</f>
        <v>7.7302028919434314</v>
      </c>
      <c r="H7" s="38">
        <f ca="1">SUM(H8:OFFSET(H6,MATCH("PROYECTOS",$A$8:$A$50,0),0))</f>
        <v>3.1023085800000008</v>
      </c>
      <c r="I7" s="38">
        <f ca="1">SUM(I8:OFFSET(I6,MATCH("PROYECTOS",$A$8:$A$50,0),0))</f>
        <v>4.1147366500000011</v>
      </c>
      <c r="J7" s="39">
        <f ca="1">IFERROR(G7/E7,0)</f>
        <v>0.15972574697294448</v>
      </c>
      <c r="K7" s="39">
        <f ca="1">IFERROR(SUM(G7,H7)/E7,0)</f>
        <v>0.22382737046299722</v>
      </c>
      <c r="L7" s="40">
        <f ca="1">IFERROR(SUM(G7,H7,I7)/E7,0)</f>
        <v>0.3088483452298017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1.671786</v>
      </c>
      <c r="E8" s="21">
        <v>1.9613009999999995</v>
      </c>
      <c r="F8" s="21">
        <f t="shared" ref="F8:F12" si="0">SUM(G8,H8,I8)</f>
        <v>0.27002775247547689</v>
      </c>
      <c r="G8" s="21">
        <v>9.5538322475476889E-2</v>
      </c>
      <c r="H8" s="21">
        <v>8.7221889999999982E-2</v>
      </c>
      <c r="I8" s="21">
        <v>8.7267540000000018E-2</v>
      </c>
      <c r="J8" s="22">
        <f t="shared" ref="J8:J13" si="1">IFERROR(G8/E8,0)</f>
        <v>4.8711708440202145E-2</v>
      </c>
      <c r="K8" s="22">
        <f t="shared" ref="K8:K13" si="2">IFERROR(SUM(G8,H8)/E8,0)</f>
        <v>9.3183153669669727E-2</v>
      </c>
      <c r="L8" s="23">
        <f t="shared" ref="L8:L13" si="3">IFERROR(SUM(G8,H8,I8)/E8,0)</f>
        <v>0.13767787426584546</v>
      </c>
      <c r="M8" s="4"/>
    </row>
    <row r="9" spans="1:13" ht="25.5" x14ac:dyDescent="0.25">
      <c r="A9" s="17"/>
      <c r="B9" s="19">
        <v>3000687</v>
      </c>
      <c r="C9" s="19" t="s">
        <v>2074</v>
      </c>
      <c r="D9" s="20">
        <v>1.5375890000000003</v>
      </c>
      <c r="E9" s="21">
        <v>1.5535209999999997</v>
      </c>
      <c r="F9" s="21">
        <f t="shared" si="0"/>
        <v>0.56138024946174703</v>
      </c>
      <c r="G9" s="21">
        <v>0.23471872946174699</v>
      </c>
      <c r="H9" s="21">
        <v>0.10952845000000001</v>
      </c>
      <c r="I9" s="21">
        <v>0.21713307000000004</v>
      </c>
      <c r="J9" s="22">
        <f t="shared" si="1"/>
        <v>0.1510882244023396</v>
      </c>
      <c r="K9" s="22">
        <f t="shared" si="2"/>
        <v>0.22159158418955846</v>
      </c>
      <c r="L9" s="23">
        <f t="shared" si="3"/>
        <v>0.36135993621054824</v>
      </c>
      <c r="M9" s="4"/>
    </row>
    <row r="10" spans="1:13" ht="38.25" x14ac:dyDescent="0.25">
      <c r="A10" s="17"/>
      <c r="B10" s="19">
        <v>3000688</v>
      </c>
      <c r="C10" s="19" t="s">
        <v>2075</v>
      </c>
      <c r="D10" s="20">
        <v>35.510712000000012</v>
      </c>
      <c r="E10" s="21">
        <v>38.875931000000008</v>
      </c>
      <c r="F10" s="21">
        <f t="shared" si="0"/>
        <v>12.929883109674929</v>
      </c>
      <c r="G10" s="21">
        <v>6.9085530096749288</v>
      </c>
      <c r="H10" s="21">
        <v>2.5338325800000008</v>
      </c>
      <c r="I10" s="21">
        <v>3.4874975200000007</v>
      </c>
      <c r="J10" s="22">
        <f t="shared" si="1"/>
        <v>0.17770771868267096</v>
      </c>
      <c r="K10" s="22">
        <f t="shared" si="2"/>
        <v>0.24288513089692765</v>
      </c>
      <c r="L10" s="23">
        <f t="shared" si="3"/>
        <v>0.33259352964884431</v>
      </c>
      <c r="M10" s="4"/>
    </row>
    <row r="11" spans="1:13" ht="25.5" x14ac:dyDescent="0.25">
      <c r="A11" s="17"/>
      <c r="B11" s="19">
        <v>3000689</v>
      </c>
      <c r="C11" s="19" t="s">
        <v>2076</v>
      </c>
      <c r="D11" s="20">
        <v>4.4822669999999993</v>
      </c>
      <c r="E11" s="21">
        <v>5.1763350000000026</v>
      </c>
      <c r="F11" s="21">
        <f t="shared" si="0"/>
        <v>0.91486215875006449</v>
      </c>
      <c r="G11" s="21">
        <v>0.34167275875006453</v>
      </c>
      <c r="H11" s="21">
        <v>0.32643217999999996</v>
      </c>
      <c r="I11" s="21">
        <v>0.24675722000000005</v>
      </c>
      <c r="J11" s="22">
        <f t="shared" si="1"/>
        <v>6.600669368386404E-2</v>
      </c>
      <c r="K11" s="22">
        <f t="shared" si="2"/>
        <v>0.12906910753459044</v>
      </c>
      <c r="L11" s="23">
        <f t="shared" si="3"/>
        <v>0.17673936457939141</v>
      </c>
      <c r="M11" s="4"/>
    </row>
    <row r="12" spans="1:13" ht="38.25" x14ac:dyDescent="0.25">
      <c r="A12" s="17"/>
      <c r="B12" s="19">
        <v>3000690</v>
      </c>
      <c r="C12" s="19" t="s">
        <v>2077</v>
      </c>
      <c r="D12" s="20">
        <v>0.84950000000000003</v>
      </c>
      <c r="E12" s="21">
        <v>0.82963599999999993</v>
      </c>
      <c r="F12" s="21">
        <f t="shared" si="0"/>
        <v>0.27109485158121416</v>
      </c>
      <c r="G12" s="21">
        <v>0.14972007158121414</v>
      </c>
      <c r="H12" s="21">
        <v>4.5293480000000004E-2</v>
      </c>
      <c r="I12" s="21">
        <v>7.6081300000000004E-2</v>
      </c>
      <c r="J12" s="22">
        <f t="shared" si="1"/>
        <v>0.18046477199785707</v>
      </c>
      <c r="K12" s="22">
        <f t="shared" si="2"/>
        <v>0.23505917243371088</v>
      </c>
      <c r="L12" s="23">
        <f t="shared" si="3"/>
        <v>0.32676360666751947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4.8244849999999744</v>
      </c>
      <c r="E13" s="45">
        <f t="shared" ref="E13:I13" ca="1" si="4">OFFSET(E13,-MATCH("PROYECTOS",$A$8:$A$50,0)-1,0)-(OFFSET(E13,-MATCH("PROYECTOS",$A$8:$A$50,0),0))</f>
        <v>4.8355669999999691</v>
      </c>
      <c r="F13" s="45">
        <f t="shared" ca="1" si="4"/>
        <v>0.14277265139016748</v>
      </c>
      <c r="G13" s="45">
        <f t="shared" ca="1" si="4"/>
        <v>5.0032741390168667E-2</v>
      </c>
      <c r="H13" s="45">
        <f t="shared" ca="1" si="4"/>
        <v>4.6406549999999047E-2</v>
      </c>
      <c r="I13" s="45">
        <f t="shared" ca="1" si="4"/>
        <v>4.6333359999996659E-2</v>
      </c>
      <c r="J13" s="46">
        <f t="shared" ca="1" si="1"/>
        <v>1.0346820008939796E-2</v>
      </c>
      <c r="K13" s="46">
        <f t="shared" ca="1" si="2"/>
        <v>1.9943740080567249E-2</v>
      </c>
      <c r="L13" s="47">
        <f t="shared" ca="1" si="3"/>
        <v>2.952552438838409E-2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2093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x14ac:dyDescent="0.25">
      <c r="A19" s="17"/>
      <c r="B19" s="19">
        <v>3000001</v>
      </c>
      <c r="C19" s="19" t="s">
        <v>275</v>
      </c>
      <c r="D19" s="23">
        <v>0.13767787426584546</v>
      </c>
    </row>
    <row r="20" spans="1:4" ht="26.25" thickBot="1" x14ac:dyDescent="0.3">
      <c r="A20" s="24"/>
      <c r="B20" s="26">
        <v>3000689</v>
      </c>
      <c r="C20" s="26" t="s">
        <v>2076</v>
      </c>
      <c r="D20" s="30">
        <v>0.17673936457939141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31</v>
      </c>
      <c r="B1" s="50" t="s">
        <v>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542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299.35990500000003</v>
      </c>
      <c r="E6" s="14">
        <v>301.93940899999996</v>
      </c>
      <c r="F6" s="14">
        <v>106.26169594113145</v>
      </c>
      <c r="G6" s="14">
        <v>47.41084361113144</v>
      </c>
      <c r="H6" s="14">
        <v>39.898152119999999</v>
      </c>
      <c r="I6" s="14">
        <v>18.95270021</v>
      </c>
      <c r="J6" s="15">
        <v>0.15702105189962615</v>
      </c>
      <c r="K6" s="15">
        <v>0.28916064988102114</v>
      </c>
      <c r="L6" s="16">
        <v>0.35193052901925581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299.35990499999997</v>
      </c>
      <c r="E7" s="38">
        <f ca="1">SUM(E8:OFFSET(E6,MATCH("GOBIERNOS REGIONALES",$A$8:$A$50,0),0))</f>
        <v>301.93940899999996</v>
      </c>
      <c r="F7" s="38">
        <f ca="1">SUM(F8:OFFSET(F6,MATCH("GOBIERNOS REGIONALES",$A$8:$A$50,0),0))</f>
        <v>106.26169594113145</v>
      </c>
      <c r="G7" s="38">
        <f ca="1">SUM(G8:OFFSET(G6,MATCH("GOBIERNOS REGIONALES",$A$8:$A$50,0),0))</f>
        <v>47.41084361113144</v>
      </c>
      <c r="H7" s="38">
        <f ca="1">SUM(H8:OFFSET(H6,MATCH("GOBIERNOS REGIONALES",$A$8:$A$50,0),0))</f>
        <v>39.898152120000006</v>
      </c>
      <c r="I7" s="38">
        <f ca="1">SUM(I8:OFFSET(I6,MATCH("GOBIERNOS REGIONALES",$A$8:$A$50,0),0))</f>
        <v>18.95270021</v>
      </c>
      <c r="J7" s="39">
        <f ca="1">IFERROR(G7/E7,0)</f>
        <v>0.15702105189962615</v>
      </c>
      <c r="K7" s="39">
        <f ca="1">IFERROR(SUM(G7,H7)/E7,0)</f>
        <v>0.28916064988102119</v>
      </c>
      <c r="L7" s="40">
        <f ca="1">IFERROR(SUM(G7,H7,I7)/E7,0)</f>
        <v>0.35193052901925587</v>
      </c>
      <c r="M7" s="4"/>
    </row>
    <row r="8" spans="1:13" x14ac:dyDescent="0.25">
      <c r="A8" s="17"/>
      <c r="B8" s="18">
        <v>7</v>
      </c>
      <c r="C8" s="19" t="s">
        <v>107</v>
      </c>
      <c r="D8" s="20">
        <v>299.35990499999997</v>
      </c>
      <c r="E8" s="21">
        <v>301.93940899999996</v>
      </c>
      <c r="F8" s="21">
        <f t="shared" ref="F8:F10" si="0">SUM(G8,H8,I8)</f>
        <v>106.26169594113145</v>
      </c>
      <c r="G8" s="21">
        <v>47.41084361113144</v>
      </c>
      <c r="H8" s="21">
        <v>39.898152120000006</v>
      </c>
      <c r="I8" s="21">
        <v>18.95270021</v>
      </c>
      <c r="J8" s="22">
        <f t="shared" ref="J8:J10" si="1">IFERROR(G8/E8,0)</f>
        <v>0.15702105189962615</v>
      </c>
      <c r="K8" s="22">
        <f t="shared" ref="K8:K10" si="2">IFERROR(SUM(G8,H8)/E8,0)</f>
        <v>0.28916064988102119</v>
      </c>
      <c r="L8" s="23">
        <f t="shared" ref="L8:L10" si="3">IFERROR(SUM(G8,H8,I8)/E8,0)</f>
        <v>0.35193052901925587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workbookViewId="0">
      <selection activeCell="N8" sqref="N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129</v>
      </c>
      <c r="B1" s="49" t="s">
        <v>89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2073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48.876338999999987</v>
      </c>
      <c r="I6" s="14">
        <v>53.232290999999982</v>
      </c>
      <c r="J6" s="14">
        <v>15.090020773333599</v>
      </c>
      <c r="K6" s="14">
        <v>7.7802356333336</v>
      </c>
      <c r="L6" s="14">
        <v>3.1487151299999998</v>
      </c>
      <c r="M6" s="14">
        <v>4.1610700099999978</v>
      </c>
      <c r="N6" s="15">
        <v>0.14615631766315679</v>
      </c>
      <c r="O6" s="15">
        <v>0.20530678950739886</v>
      </c>
      <c r="P6" s="16">
        <v>0.28347494518568817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SUM(H8:OFFSET(H6,MATCH("PROYECTOS",$A$8:$A$22,0),0))</f>
        <v>44.051853999999999</v>
      </c>
      <c r="I7" s="37">
        <f ca="1">SUM(I8:OFFSET(I6,MATCH("PROYECTOS",$A$8:$A$22,0),0))</f>
        <v>48.396724000000006</v>
      </c>
      <c r="J7" s="37">
        <f ca="1">SUM(J8:OFFSET(J6,MATCH("PROYECTOS",$A$8:$A$22,0),0))</f>
        <v>14.947248121943431</v>
      </c>
      <c r="K7" s="38">
        <f ca="1">SUM(K8:OFFSET(K6,MATCH("PROYECTOS",$A$8:$A$22,0),0))</f>
        <v>7.7302028919434314</v>
      </c>
      <c r="L7" s="38">
        <f ca="1">SUM(L8:OFFSET(L6,MATCH("PROYECTOS",$A$8:$A$22,0),0))</f>
        <v>3.1023085799999994</v>
      </c>
      <c r="M7" s="38">
        <f ca="1">SUM(M8:OFFSET(M6,MATCH("PROYECTOS",$A$8:$A$22,0),0))</f>
        <v>4.1147366499999993</v>
      </c>
      <c r="N7" s="39">
        <f ca="1">IFERROR(K7/I7,0)</f>
        <v>0.1597257469729445</v>
      </c>
      <c r="O7" s="39">
        <f ca="1">IFERROR(SUM(K7,L7)/I7,0)</f>
        <v>0.22382737046299722</v>
      </c>
      <c r="P7" s="40">
        <f ca="1">IFERROR(SUM(K7,L7,M7)/I7,0)</f>
        <v>0.30884834522980165</v>
      </c>
      <c r="Q7" s="64"/>
      <c r="R7" s="38"/>
      <c r="S7" s="40"/>
    </row>
    <row r="8" spans="1:19" ht="38.25" x14ac:dyDescent="0.25">
      <c r="A8" s="17"/>
      <c r="B8" s="19">
        <v>5004449</v>
      </c>
      <c r="C8" s="19" t="s">
        <v>2078</v>
      </c>
      <c r="D8" s="68">
        <v>3000688</v>
      </c>
      <c r="E8" s="19" t="s">
        <v>2075</v>
      </c>
      <c r="F8" s="69">
        <v>88</v>
      </c>
      <c r="G8" s="19" t="s">
        <v>755</v>
      </c>
      <c r="H8" s="20">
        <v>8.5142100000000021</v>
      </c>
      <c r="I8" s="21">
        <v>0.96402100000000002</v>
      </c>
      <c r="J8" s="21">
        <f t="shared" ref="J8:J21" si="0">SUM(K8,L8,M8)</f>
        <v>0.48379845554929496</v>
      </c>
      <c r="K8" s="21">
        <v>0.29245657554929494</v>
      </c>
      <c r="L8" s="21">
        <v>7.5165679999999985E-2</v>
      </c>
      <c r="M8" s="21">
        <v>0.11617619999999999</v>
      </c>
      <c r="N8" s="22">
        <f t="shared" ref="N8:N22" si="1">IFERROR(K8/I8,0)</f>
        <v>0.30337158168680445</v>
      </c>
      <c r="O8" s="22">
        <f t="shared" ref="O8:O22" si="2">IFERROR(SUM(K8,L8)/I8,0)</f>
        <v>0.38134258024388984</v>
      </c>
      <c r="P8" s="23">
        <f t="shared" ref="P8:P22" si="3">IFERROR(SUM(K8,L8,M8)/I8,0)</f>
        <v>0.50185468527064758</v>
      </c>
      <c r="Q8" s="70">
        <v>1256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5005144</v>
      </c>
      <c r="C9" s="19" t="s">
        <v>2079</v>
      </c>
      <c r="D9" s="68">
        <v>3000001</v>
      </c>
      <c r="E9" s="19" t="s">
        <v>275</v>
      </c>
      <c r="F9" s="69">
        <v>80</v>
      </c>
      <c r="G9" s="19" t="s">
        <v>310</v>
      </c>
      <c r="H9" s="20">
        <v>0.72945299999999991</v>
      </c>
      <c r="I9" s="21">
        <v>0.78745799999999988</v>
      </c>
      <c r="J9" s="21">
        <f t="shared" si="0"/>
        <v>8.3761992233550353E-2</v>
      </c>
      <c r="K9" s="21">
        <v>5.8953682233550353E-2</v>
      </c>
      <c r="L9" s="21">
        <v>6.5038399999999994E-3</v>
      </c>
      <c r="M9" s="21">
        <v>1.8304469999999996E-2</v>
      </c>
      <c r="N9" s="22">
        <f t="shared" si="1"/>
        <v>7.4865811552553105E-2</v>
      </c>
      <c r="O9" s="22">
        <f t="shared" si="2"/>
        <v>8.3125096492194323E-2</v>
      </c>
      <c r="P9" s="23">
        <f t="shared" si="3"/>
        <v>0.10637010765469443</v>
      </c>
      <c r="Q9" s="70">
        <v>7</v>
      </c>
      <c r="R9" s="21">
        <v>0</v>
      </c>
      <c r="S9" s="23">
        <f t="shared" ref="S9:S21" si="4">IFERROR(R9/Q9,0)</f>
        <v>0</v>
      </c>
    </row>
    <row r="10" spans="1:19" ht="25.5" x14ac:dyDescent="0.25">
      <c r="A10" s="17"/>
      <c r="B10" s="19">
        <v>5005145</v>
      </c>
      <c r="C10" s="19" t="s">
        <v>2080</v>
      </c>
      <c r="D10" s="68">
        <v>3000001</v>
      </c>
      <c r="E10" s="19" t="s">
        <v>275</v>
      </c>
      <c r="F10" s="69">
        <v>60</v>
      </c>
      <c r="G10" s="19" t="s">
        <v>309</v>
      </c>
      <c r="H10" s="20">
        <v>0.94233300000000009</v>
      </c>
      <c r="I10" s="21">
        <v>1.173843</v>
      </c>
      <c r="J10" s="21">
        <f t="shared" si="0"/>
        <v>0.18626576024192654</v>
      </c>
      <c r="K10" s="21">
        <v>3.6584640241926536E-2</v>
      </c>
      <c r="L10" s="21">
        <v>8.0718049999999986E-2</v>
      </c>
      <c r="M10" s="21">
        <v>6.8963070000000001E-2</v>
      </c>
      <c r="N10" s="22">
        <f t="shared" si="1"/>
        <v>3.1166553143756479E-2</v>
      </c>
      <c r="O10" s="22">
        <f t="shared" si="2"/>
        <v>9.9930476428216147E-2</v>
      </c>
      <c r="P10" s="23">
        <f t="shared" si="3"/>
        <v>0.15868030072328798</v>
      </c>
      <c r="Q10" s="70">
        <v>34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5005146</v>
      </c>
      <c r="C11" s="19" t="s">
        <v>2081</v>
      </c>
      <c r="D11" s="68">
        <v>3000687</v>
      </c>
      <c r="E11" s="19" t="s">
        <v>2074</v>
      </c>
      <c r="F11" s="69">
        <v>88</v>
      </c>
      <c r="G11" s="19" t="s">
        <v>755</v>
      </c>
      <c r="H11" s="20">
        <v>1.0314269999999999</v>
      </c>
      <c r="I11" s="21">
        <v>1.0366409999999997</v>
      </c>
      <c r="J11" s="21">
        <f t="shared" si="0"/>
        <v>0.3846054995375609</v>
      </c>
      <c r="K11" s="21">
        <v>0.20212028953756089</v>
      </c>
      <c r="L11" s="21">
        <v>5.1675550000000001E-2</v>
      </c>
      <c r="M11" s="21">
        <v>0.13080965999999999</v>
      </c>
      <c r="N11" s="22">
        <f t="shared" si="1"/>
        <v>0.19497616777414839</v>
      </c>
      <c r="O11" s="22">
        <f t="shared" si="2"/>
        <v>0.2448251994061213</v>
      </c>
      <c r="P11" s="23">
        <f t="shared" si="3"/>
        <v>0.3710112753957841</v>
      </c>
      <c r="Q11" s="70">
        <v>287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5005147</v>
      </c>
      <c r="C12" s="19" t="s">
        <v>2082</v>
      </c>
      <c r="D12" s="68">
        <v>3000687</v>
      </c>
      <c r="E12" s="19" t="s">
        <v>2074</v>
      </c>
      <c r="F12" s="69">
        <v>44</v>
      </c>
      <c r="G12" s="19" t="s">
        <v>1157</v>
      </c>
      <c r="H12" s="20">
        <v>0.26900199999999996</v>
      </c>
      <c r="I12" s="21">
        <v>0.26879900000000001</v>
      </c>
      <c r="J12" s="21">
        <f t="shared" si="0"/>
        <v>8.3746450254774701E-2</v>
      </c>
      <c r="K12" s="21">
        <v>8.7877402547746897E-3</v>
      </c>
      <c r="L12" s="21">
        <v>3.3467400000000001E-2</v>
      </c>
      <c r="M12" s="21">
        <v>4.1491310000000003E-2</v>
      </c>
      <c r="N12" s="22">
        <f t="shared" si="1"/>
        <v>3.2692607691154688E-2</v>
      </c>
      <c r="O12" s="22">
        <f t="shared" si="2"/>
        <v>0.15719976731600449</v>
      </c>
      <c r="P12" s="23">
        <f t="shared" si="3"/>
        <v>0.31155789364831976</v>
      </c>
      <c r="Q12" s="70">
        <v>117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5005148</v>
      </c>
      <c r="C13" s="19" t="s">
        <v>2083</v>
      </c>
      <c r="D13" s="68">
        <v>3000687</v>
      </c>
      <c r="E13" s="19" t="s">
        <v>2074</v>
      </c>
      <c r="F13" s="69">
        <v>215</v>
      </c>
      <c r="G13" s="19" t="s">
        <v>688</v>
      </c>
      <c r="H13" s="20">
        <v>1.2450000000000001E-2</v>
      </c>
      <c r="I13" s="21">
        <v>2.5850000000000001E-2</v>
      </c>
      <c r="J13" s="21">
        <f t="shared" si="0"/>
        <v>6.1807000286784024E-3</v>
      </c>
      <c r="K13" s="21">
        <v>2.8207000286784023E-3</v>
      </c>
      <c r="L13" s="21">
        <v>1.15E-3</v>
      </c>
      <c r="M13" s="21">
        <v>2.2100000000000002E-3</v>
      </c>
      <c r="N13" s="22">
        <f t="shared" si="1"/>
        <v>0.10911798950400008</v>
      </c>
      <c r="O13" s="22">
        <f t="shared" si="2"/>
        <v>0.15360541697015095</v>
      </c>
      <c r="P13" s="23">
        <f t="shared" si="3"/>
        <v>0.23909864714423218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5005149</v>
      </c>
      <c r="C14" s="19" t="s">
        <v>2084</v>
      </c>
      <c r="D14" s="68">
        <v>3000687</v>
      </c>
      <c r="E14" s="19" t="s">
        <v>2074</v>
      </c>
      <c r="F14" s="69">
        <v>236</v>
      </c>
      <c r="G14" s="19" t="s">
        <v>1424</v>
      </c>
      <c r="H14" s="20">
        <v>0.22471000000000002</v>
      </c>
      <c r="I14" s="21">
        <v>0.22223100000000001</v>
      </c>
      <c r="J14" s="21">
        <f t="shared" si="0"/>
        <v>8.6847599640733006E-2</v>
      </c>
      <c r="K14" s="21">
        <v>2.0989999640733004E-2</v>
      </c>
      <c r="L14" s="21">
        <v>2.3235500000000003E-2</v>
      </c>
      <c r="M14" s="21">
        <v>4.2622099999999996E-2</v>
      </c>
      <c r="N14" s="22">
        <f t="shared" si="1"/>
        <v>9.4451267558229968E-2</v>
      </c>
      <c r="O14" s="22">
        <f t="shared" si="2"/>
        <v>0.19900688761123789</v>
      </c>
      <c r="P14" s="23">
        <f t="shared" si="3"/>
        <v>0.39079876183220613</v>
      </c>
      <c r="Q14" s="70">
        <v>12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5005150</v>
      </c>
      <c r="C15" s="19" t="s">
        <v>2085</v>
      </c>
      <c r="D15" s="68">
        <v>3000688</v>
      </c>
      <c r="E15" s="19" t="s">
        <v>2075</v>
      </c>
      <c r="F15" s="69">
        <v>6</v>
      </c>
      <c r="G15" s="19" t="s">
        <v>634</v>
      </c>
      <c r="H15" s="20">
        <v>16.608387</v>
      </c>
      <c r="I15" s="21">
        <v>27.611325000000004</v>
      </c>
      <c r="J15" s="21">
        <f t="shared" si="0"/>
        <v>8.7261084720600817</v>
      </c>
      <c r="K15" s="21">
        <v>4.7945043320600824</v>
      </c>
      <c r="L15" s="21">
        <v>1.6984442199999998</v>
      </c>
      <c r="M15" s="21">
        <v>2.2331599199999994</v>
      </c>
      <c r="N15" s="22">
        <f t="shared" si="1"/>
        <v>0.17364267495529756</v>
      </c>
      <c r="O15" s="22">
        <f t="shared" si="2"/>
        <v>0.23515526879134127</v>
      </c>
      <c r="P15" s="23">
        <f t="shared" si="3"/>
        <v>0.31603367357633438</v>
      </c>
      <c r="Q15" s="70">
        <v>18913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5005151</v>
      </c>
      <c r="C16" s="19" t="s">
        <v>2086</v>
      </c>
      <c r="D16" s="68">
        <v>3000688</v>
      </c>
      <c r="E16" s="19" t="s">
        <v>2075</v>
      </c>
      <c r="F16" s="69">
        <v>6</v>
      </c>
      <c r="G16" s="19" t="s">
        <v>634</v>
      </c>
      <c r="H16" s="20">
        <v>3.8440820000000011</v>
      </c>
      <c r="I16" s="21">
        <v>3.8191760000000006</v>
      </c>
      <c r="J16" s="21">
        <f t="shared" si="0"/>
        <v>1.3379530634457066</v>
      </c>
      <c r="K16" s="21">
        <v>0.56703994344570674</v>
      </c>
      <c r="L16" s="21">
        <v>0.23284278999999999</v>
      </c>
      <c r="M16" s="21">
        <v>0.53807033000000004</v>
      </c>
      <c r="N16" s="22">
        <f t="shared" si="1"/>
        <v>0.1484718021493921</v>
      </c>
      <c r="O16" s="22">
        <f t="shared" si="2"/>
        <v>0.20943856304231767</v>
      </c>
      <c r="P16" s="23">
        <f t="shared" si="3"/>
        <v>0.35032506054858598</v>
      </c>
      <c r="Q16" s="70">
        <v>1094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5005152</v>
      </c>
      <c r="C17" s="19" t="s">
        <v>2087</v>
      </c>
      <c r="D17" s="68">
        <v>3000688</v>
      </c>
      <c r="E17" s="19" t="s">
        <v>2075</v>
      </c>
      <c r="F17" s="69">
        <v>6</v>
      </c>
      <c r="G17" s="19" t="s">
        <v>634</v>
      </c>
      <c r="H17" s="20">
        <v>6.5440330000000015</v>
      </c>
      <c r="I17" s="21">
        <v>6.481409000000002</v>
      </c>
      <c r="J17" s="21">
        <f t="shared" si="0"/>
        <v>2.3820231186198448</v>
      </c>
      <c r="K17" s="21">
        <v>1.2545521586198447</v>
      </c>
      <c r="L17" s="21">
        <v>0.52737988999999996</v>
      </c>
      <c r="M17" s="21">
        <v>0.60009107000000006</v>
      </c>
      <c r="N17" s="22">
        <f t="shared" si="1"/>
        <v>0.19356164047352117</v>
      </c>
      <c r="O17" s="22">
        <f t="shared" si="2"/>
        <v>0.27492973342985205</v>
      </c>
      <c r="P17" s="23">
        <f t="shared" si="3"/>
        <v>0.36751624818304851</v>
      </c>
      <c r="Q17" s="70">
        <v>898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5005153</v>
      </c>
      <c r="C18" s="19" t="s">
        <v>2088</v>
      </c>
      <c r="D18" s="68">
        <v>3000689</v>
      </c>
      <c r="E18" s="19" t="s">
        <v>2076</v>
      </c>
      <c r="F18" s="69">
        <v>18</v>
      </c>
      <c r="G18" s="19" t="s">
        <v>711</v>
      </c>
      <c r="H18" s="20">
        <v>3.784756999999999</v>
      </c>
      <c r="I18" s="21">
        <v>4.3462900000000015</v>
      </c>
      <c r="J18" s="21">
        <f t="shared" si="0"/>
        <v>0.54617183759683852</v>
      </c>
      <c r="K18" s="21">
        <v>0.2388018375968386</v>
      </c>
      <c r="L18" s="21">
        <v>0.13449641999999998</v>
      </c>
      <c r="M18" s="21">
        <v>0.17287358</v>
      </c>
      <c r="N18" s="22">
        <f t="shared" si="1"/>
        <v>5.4943834303932439E-2</v>
      </c>
      <c r="O18" s="22">
        <f t="shared" si="2"/>
        <v>8.5888943811121304E-2</v>
      </c>
      <c r="P18" s="23">
        <f t="shared" si="3"/>
        <v>0.1256639197101064</v>
      </c>
      <c r="Q18" s="70">
        <v>1994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5005154</v>
      </c>
      <c r="C19" s="19" t="s">
        <v>2089</v>
      </c>
      <c r="D19" s="68">
        <v>3000689</v>
      </c>
      <c r="E19" s="19" t="s">
        <v>2076</v>
      </c>
      <c r="F19" s="69">
        <v>18</v>
      </c>
      <c r="G19" s="19" t="s">
        <v>711</v>
      </c>
      <c r="H19" s="20">
        <v>0.69751000000000007</v>
      </c>
      <c r="I19" s="21">
        <v>0.83004499999999992</v>
      </c>
      <c r="J19" s="21">
        <f t="shared" si="0"/>
        <v>0.36869032115322597</v>
      </c>
      <c r="K19" s="21">
        <v>0.10287092115322594</v>
      </c>
      <c r="L19" s="21">
        <v>0.19193575999999998</v>
      </c>
      <c r="M19" s="21">
        <v>7.388364E-2</v>
      </c>
      <c r="N19" s="22">
        <f t="shared" si="1"/>
        <v>0.12393414953794787</v>
      </c>
      <c r="O19" s="22">
        <f t="shared" si="2"/>
        <v>0.35516951629517191</v>
      </c>
      <c r="P19" s="23">
        <f t="shared" si="3"/>
        <v>0.44418112409956811</v>
      </c>
      <c r="Q19" s="70">
        <v>220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5005155</v>
      </c>
      <c r="C20" s="19" t="s">
        <v>2090</v>
      </c>
      <c r="D20" s="68">
        <v>3000690</v>
      </c>
      <c r="E20" s="19" t="s">
        <v>2077</v>
      </c>
      <c r="F20" s="69">
        <v>88</v>
      </c>
      <c r="G20" s="19" t="s">
        <v>755</v>
      </c>
      <c r="H20" s="20">
        <v>0.51738899999999999</v>
      </c>
      <c r="I20" s="21">
        <v>0.52311199999999991</v>
      </c>
      <c r="J20" s="21">
        <f t="shared" si="0"/>
        <v>0.1522762024949782</v>
      </c>
      <c r="K20" s="21">
        <v>8.1334192494978197E-2</v>
      </c>
      <c r="L20" s="21">
        <v>3.6608259999999997E-2</v>
      </c>
      <c r="M20" s="21">
        <v>3.4333750000000003E-2</v>
      </c>
      <c r="N20" s="22">
        <f t="shared" si="1"/>
        <v>0.15548141219275835</v>
      </c>
      <c r="O20" s="22">
        <f t="shared" si="2"/>
        <v>0.22546309871495629</v>
      </c>
      <c r="P20" s="23">
        <f t="shared" si="3"/>
        <v>0.29109674887018117</v>
      </c>
      <c r="Q20" s="70">
        <v>103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5005156</v>
      </c>
      <c r="C21" s="19" t="s">
        <v>2091</v>
      </c>
      <c r="D21" s="68">
        <v>3000690</v>
      </c>
      <c r="E21" s="19" t="s">
        <v>2077</v>
      </c>
      <c r="F21" s="69">
        <v>56</v>
      </c>
      <c r="G21" s="19" t="s">
        <v>419</v>
      </c>
      <c r="H21" s="20">
        <v>0.33211099999999999</v>
      </c>
      <c r="I21" s="21">
        <v>0.30652400000000002</v>
      </c>
      <c r="J21" s="21">
        <f t="shared" si="0"/>
        <v>0.11881864908623593</v>
      </c>
      <c r="K21" s="21">
        <v>6.8385879086235946E-2</v>
      </c>
      <c r="L21" s="21">
        <v>8.6852200000000004E-3</v>
      </c>
      <c r="M21" s="21">
        <v>4.1747550000000001E-2</v>
      </c>
      <c r="N21" s="22">
        <f t="shared" si="1"/>
        <v>0.22310122237161181</v>
      </c>
      <c r="O21" s="22">
        <f t="shared" si="2"/>
        <v>0.25143577366286468</v>
      </c>
      <c r="P21" s="23">
        <f t="shared" si="3"/>
        <v>0.38763244994269919</v>
      </c>
      <c r="Q21" s="70">
        <v>52</v>
      </c>
      <c r="R21" s="21">
        <v>0</v>
      </c>
      <c r="S21" s="23">
        <f t="shared" si="4"/>
        <v>0</v>
      </c>
    </row>
    <row r="22" spans="1:19" ht="15.75" thickBot="1" x14ac:dyDescent="0.3">
      <c r="A22" s="41" t="s">
        <v>293</v>
      </c>
      <c r="B22" s="43"/>
      <c r="C22" s="43"/>
      <c r="D22" s="65"/>
      <c r="E22" s="43"/>
      <c r="F22" s="66"/>
      <c r="G22" s="43"/>
      <c r="H22" s="44">
        <f ca="1">OFFSET(H22,-MATCH("PROYECTOS",$A$8:$A$22,0)-1,0)-(OFFSET(H22,-MATCH("PROYECTOS",$A$8:$A$22,0),0))</f>
        <v>4.8244849999999886</v>
      </c>
      <c r="I22" s="44">
        <f t="shared" ref="I22:J22" ca="1" si="5">OFFSET(I22,-MATCH("PROYECTOS",$A$8:$A$22,0)-1,0)-(OFFSET(I22,-MATCH("PROYECTOS",$A$8:$A$22,0),0))</f>
        <v>4.8355669999999762</v>
      </c>
      <c r="J22" s="44">
        <f t="shared" ca="1" si="5"/>
        <v>0.14277265139016748</v>
      </c>
      <c r="K22" s="45">
        <f ca="1">OFFSET(K22,-MATCH("PROYECTOS",$A$8:$A$22,0)-1,0)-(OFFSET(K22,-MATCH("PROYECTOS",$A$8:$A$22,0),0))</f>
        <v>5.0032741390168667E-2</v>
      </c>
      <c r="L22" s="45">
        <f t="shared" ref="L22:M22" ca="1" si="6">OFFSET(L22,-MATCH("PROYECTOS",$A$8:$A$22,0)-1,0)-(OFFSET(L22,-MATCH("PROYECTOS",$A$8:$A$22,0),0))</f>
        <v>4.6406550000000379E-2</v>
      </c>
      <c r="M22" s="45">
        <f t="shared" ca="1" si="6"/>
        <v>4.6333359999998436E-2</v>
      </c>
      <c r="N22" s="46">
        <f t="shared" ca="1" si="1"/>
        <v>1.0346820008939781E-2</v>
      </c>
      <c r="O22" s="46">
        <f t="shared" ca="1" si="2"/>
        <v>1.9943740080567495E-2</v>
      </c>
      <c r="P22" s="47">
        <f t="shared" ca="1" si="3"/>
        <v>2.952552438838469E-2</v>
      </c>
      <c r="Q22" s="67"/>
      <c r="R22" s="45"/>
      <c r="S22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>
      <selection activeCell="A24" sqref="A24:L2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130</v>
      </c>
      <c r="B1" s="50" t="s">
        <v>90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2094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68.916943000000003</v>
      </c>
      <c r="E6" s="14">
        <v>98.752820000000028</v>
      </c>
      <c r="F6" s="14">
        <v>21.527358598111892</v>
      </c>
      <c r="G6" s="14">
        <v>11.276469548111891</v>
      </c>
      <c r="H6" s="14">
        <v>5.3309004099999999</v>
      </c>
      <c r="I6" s="14">
        <v>4.9199886399999997</v>
      </c>
      <c r="J6" s="15">
        <v>0.11418883580349287</v>
      </c>
      <c r="K6" s="15">
        <v>0.16817109585439569</v>
      </c>
      <c r="L6" s="16">
        <v>0.21799234288308811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58.821649999999998</v>
      </c>
      <c r="E7" s="38">
        <f ca="1">SUM(E8:OFFSET(E6,MATCH("GOBIERNOS REGIONALES",$A$8:$A$50,0),0))</f>
        <v>85.324153999999993</v>
      </c>
      <c r="F7" s="38">
        <f ca="1">SUM(F8:OFFSET(F6,MATCH("GOBIERNOS REGIONALES",$A$8:$A$50,0),0))</f>
        <v>17.324486690538894</v>
      </c>
      <c r="G7" s="38">
        <f ca="1">SUM(G8:OFFSET(G6,MATCH("GOBIERNOS REGIONALES",$A$8:$A$50,0),0))</f>
        <v>9.4748466505388933</v>
      </c>
      <c r="H7" s="38">
        <f ca="1">SUM(H8:OFFSET(H6,MATCH("GOBIERNOS REGIONALES",$A$8:$A$50,0),0))</f>
        <v>4.2099046900000001</v>
      </c>
      <c r="I7" s="38">
        <f ca="1">SUM(I8:OFFSET(I6,MATCH("GOBIERNOS REGIONALES",$A$8:$A$50,0),0))</f>
        <v>3.6397353499999996</v>
      </c>
      <c r="J7" s="39">
        <f ca="1">IFERROR(G7/E7,0)</f>
        <v>0.11104530436409477</v>
      </c>
      <c r="K7" s="39">
        <f ca="1">IFERROR(SUM(G7,H7)/E7,0)</f>
        <v>0.16038543248303283</v>
      </c>
      <c r="L7" s="40">
        <f ca="1">IFERROR(SUM(G7,H7,I7)/E7,0)</f>
        <v>0.20304316982198142</v>
      </c>
      <c r="M7" s="4"/>
    </row>
    <row r="8" spans="1:13" x14ac:dyDescent="0.25">
      <c r="A8" s="17"/>
      <c r="B8" s="18">
        <v>13</v>
      </c>
      <c r="C8" s="19" t="s">
        <v>114</v>
      </c>
      <c r="D8" s="20">
        <v>6.8611830000000005</v>
      </c>
      <c r="E8" s="21">
        <v>8.412742999999999</v>
      </c>
      <c r="F8" s="21">
        <f t="shared" ref="F8:F25" si="0">SUM(G8,H8,I8)</f>
        <v>2.8491809097824907</v>
      </c>
      <c r="G8" s="21">
        <v>1.3285474497824907</v>
      </c>
      <c r="H8" s="21">
        <v>0.94891590999999997</v>
      </c>
      <c r="I8" s="21">
        <v>0.57171755000000002</v>
      </c>
      <c r="J8" s="22">
        <f t="shared" ref="J8:J25" si="1">IFERROR(G8/E8,0)</f>
        <v>0.15792084101255571</v>
      </c>
      <c r="K8" s="22">
        <f t="shared" ref="K8:K25" si="2">IFERROR(SUM(G8,H8)/E8,0)</f>
        <v>0.27071590797228579</v>
      </c>
      <c r="L8" s="23">
        <f t="shared" ref="L8:L25" si="3">IFERROR(SUM(G8,H8,I8)/E8,0)</f>
        <v>0.33867442637704387</v>
      </c>
      <c r="M8" s="4"/>
    </row>
    <row r="9" spans="1:13" ht="25.5" x14ac:dyDescent="0.25">
      <c r="A9" s="17"/>
      <c r="B9" s="18">
        <v>163</v>
      </c>
      <c r="C9" s="19" t="s">
        <v>148</v>
      </c>
      <c r="D9" s="20">
        <v>6.621653999999995</v>
      </c>
      <c r="E9" s="21">
        <v>10.258982000000003</v>
      </c>
      <c r="F9" s="21">
        <f t="shared" si="0"/>
        <v>1.7116361031994312</v>
      </c>
      <c r="G9" s="21">
        <v>0.74465798319943133</v>
      </c>
      <c r="H9" s="21">
        <v>0.54558335000000002</v>
      </c>
      <c r="I9" s="21">
        <v>0.42139476999999992</v>
      </c>
      <c r="J9" s="22">
        <f t="shared" si="1"/>
        <v>7.258595279721039E-2</v>
      </c>
      <c r="K9" s="22">
        <f t="shared" si="2"/>
        <v>0.1257669945418981</v>
      </c>
      <c r="L9" s="23">
        <f t="shared" si="3"/>
        <v>0.16684268509287087</v>
      </c>
      <c r="M9" s="4"/>
    </row>
    <row r="10" spans="1:13" ht="25.5" x14ac:dyDescent="0.25">
      <c r="A10" s="17"/>
      <c r="B10" s="18">
        <v>165</v>
      </c>
      <c r="C10" s="19" t="s">
        <v>150</v>
      </c>
      <c r="D10" s="20">
        <v>45.338813000000002</v>
      </c>
      <c r="E10" s="21">
        <v>66.652428999999998</v>
      </c>
      <c r="F10" s="21">
        <f t="shared" si="0"/>
        <v>12.763669677556972</v>
      </c>
      <c r="G10" s="21">
        <v>7.4016412175569712</v>
      </c>
      <c r="H10" s="21">
        <v>2.7154054300000001</v>
      </c>
      <c r="I10" s="21">
        <v>2.6466230299999998</v>
      </c>
      <c r="J10" s="22">
        <f t="shared" si="1"/>
        <v>0.11104833430086954</v>
      </c>
      <c r="K10" s="22">
        <f t="shared" si="2"/>
        <v>0.15178811634242126</v>
      </c>
      <c r="L10" s="23">
        <f t="shared" si="3"/>
        <v>0.19149594199420658</v>
      </c>
      <c r="M10" s="4"/>
    </row>
    <row r="11" spans="1:13" x14ac:dyDescent="0.25">
      <c r="A11" s="34" t="s">
        <v>205</v>
      </c>
      <c r="B11" s="57"/>
      <c r="C11" s="36"/>
      <c r="D11" s="37">
        <f ca="1">SUM(D12:OFFSET(D10,(MATCH("GOBIERNOS LOCALES",$A$8:$A$50,0)-MATCH("GOBIERNOS REGIONALES",$A$8:$A$50,0)),0))</f>
        <v>10.095292999999998</v>
      </c>
      <c r="E11" s="38">
        <f ca="1">SUM(E12:OFFSET(E10,(MATCH("GOBIERNOS LOCALES",$A$8:$A$50,0)-MATCH("GOBIERNOS REGIONALES",$A$8:$A$50,0)),0))</f>
        <v>12.635097</v>
      </c>
      <c r="F11" s="38">
        <f ca="1">SUM(F12:OFFSET(F10,(MATCH("GOBIERNOS LOCALES",$A$8:$A$50,0)-MATCH("GOBIERNOS REGIONALES",$A$8:$A$50,0)),0))</f>
        <v>3.7951199175834032</v>
      </c>
      <c r="G11" s="38">
        <f ca="1">SUM(G12:OFFSET(G10,(MATCH("GOBIERNOS LOCALES",$A$8:$A$50,0)-MATCH("GOBIERNOS REGIONALES",$A$8:$A$50,0)),0))</f>
        <v>1.6308087675834031</v>
      </c>
      <c r="H11" s="38">
        <f ca="1">SUM(H12:OFFSET(H10,(MATCH("GOBIERNOS LOCALES",$A$8:$A$50,0)-MATCH("GOBIERNOS REGIONALES",$A$8:$A$50,0)),0))</f>
        <v>1.0440152</v>
      </c>
      <c r="I11" s="38">
        <f ca="1">SUM(I12:OFFSET(I10,(MATCH("GOBIERNOS LOCALES",$A$8:$A$50,0)-MATCH("GOBIERNOS REGIONALES",$A$8:$A$50,0)),0))</f>
        <v>1.12029595</v>
      </c>
      <c r="J11" s="39">
        <f t="shared" ca="1" si="1"/>
        <v>0.12906974656256323</v>
      </c>
      <c r="K11" s="39">
        <f t="shared" ca="1" si="2"/>
        <v>0.21169793691203187</v>
      </c>
      <c r="L11" s="40">
        <f t="shared" ca="1" si="3"/>
        <v>0.30036333853103014</v>
      </c>
      <c r="M11" s="4"/>
    </row>
    <row r="12" spans="1:13" x14ac:dyDescent="0.25">
      <c r="A12" s="17"/>
      <c r="B12" s="18">
        <v>440</v>
      </c>
      <c r="C12" s="19" t="s">
        <v>206</v>
      </c>
      <c r="D12" s="20">
        <v>0.1</v>
      </c>
      <c r="E12" s="21">
        <v>0.21987000000000001</v>
      </c>
      <c r="F12" s="21">
        <f t="shared" si="0"/>
        <v>8.2027349876925337E-2</v>
      </c>
      <c r="G12" s="21">
        <v>5.8088349876925349E-2</v>
      </c>
      <c r="H12" s="21">
        <v>1.9282000000000001E-2</v>
      </c>
      <c r="I12" s="21">
        <v>4.6570000000000005E-3</v>
      </c>
      <c r="J12" s="22">
        <f t="shared" si="1"/>
        <v>0.26419406866296152</v>
      </c>
      <c r="K12" s="22">
        <f t="shared" si="2"/>
        <v>0.35189134432585317</v>
      </c>
      <c r="L12" s="23">
        <f t="shared" si="3"/>
        <v>0.37307204201084881</v>
      </c>
      <c r="M12" s="4"/>
    </row>
    <row r="13" spans="1:13" x14ac:dyDescent="0.25">
      <c r="A13" s="17"/>
      <c r="B13" s="18">
        <v>442</v>
      </c>
      <c r="C13" s="19" t="s">
        <v>208</v>
      </c>
      <c r="D13" s="20">
        <v>6.3696000000000003E-2</v>
      </c>
      <c r="E13" s="21">
        <v>8.6124000000000006E-2</v>
      </c>
      <c r="F13" s="21">
        <f t="shared" si="0"/>
        <v>4.8698259899994142E-2</v>
      </c>
      <c r="G13" s="21">
        <v>3.5124769899994135E-2</v>
      </c>
      <c r="H13" s="21">
        <v>8.2086000000000017E-3</v>
      </c>
      <c r="I13" s="21">
        <v>5.3648900000000006E-3</v>
      </c>
      <c r="J13" s="22">
        <f t="shared" si="1"/>
        <v>0.40783950931208646</v>
      </c>
      <c r="K13" s="22">
        <f t="shared" si="2"/>
        <v>0.50315092076533996</v>
      </c>
      <c r="L13" s="23">
        <f t="shared" si="3"/>
        <v>0.56544354535314356</v>
      </c>
      <c r="M13" s="4"/>
    </row>
    <row r="14" spans="1:13" x14ac:dyDescent="0.25">
      <c r="A14" s="17"/>
      <c r="B14" s="18">
        <v>444</v>
      </c>
      <c r="C14" s="19" t="s">
        <v>210</v>
      </c>
      <c r="D14" s="20">
        <v>2.9483200000000003</v>
      </c>
      <c r="E14" s="21">
        <v>2.2671370000000004</v>
      </c>
      <c r="F14" s="21">
        <f t="shared" si="0"/>
        <v>1.0003595586988114</v>
      </c>
      <c r="G14" s="21">
        <v>0.46344138869881135</v>
      </c>
      <c r="H14" s="21">
        <v>0.21607130999999996</v>
      </c>
      <c r="I14" s="21">
        <v>0.32084686000000001</v>
      </c>
      <c r="J14" s="22">
        <f t="shared" si="1"/>
        <v>0.20441701965907277</v>
      </c>
      <c r="K14" s="22">
        <f t="shared" si="2"/>
        <v>0.2997228216463369</v>
      </c>
      <c r="L14" s="23">
        <f t="shared" si="3"/>
        <v>0.4412435413911075</v>
      </c>
      <c r="M14" s="4"/>
    </row>
    <row r="15" spans="1:13" x14ac:dyDescent="0.25">
      <c r="A15" s="17"/>
      <c r="B15" s="18">
        <v>446</v>
      </c>
      <c r="C15" s="19" t="s">
        <v>212</v>
      </c>
      <c r="D15" s="20">
        <v>2.6262840000000001</v>
      </c>
      <c r="E15" s="21">
        <v>5.1375960000000003</v>
      </c>
      <c r="F15" s="21">
        <f t="shared" si="0"/>
        <v>1.5653396666360604</v>
      </c>
      <c r="G15" s="21">
        <v>0.64209773663606029</v>
      </c>
      <c r="H15" s="21">
        <v>0.43878254999999999</v>
      </c>
      <c r="I15" s="21">
        <v>0.48445938000000011</v>
      </c>
      <c r="J15" s="22">
        <f t="shared" si="1"/>
        <v>0.12498019241607558</v>
      </c>
      <c r="K15" s="22">
        <f t="shared" si="2"/>
        <v>0.21038639212504451</v>
      </c>
      <c r="L15" s="23">
        <f t="shared" si="3"/>
        <v>0.30468329285449075</v>
      </c>
      <c r="M15" s="4"/>
    </row>
    <row r="16" spans="1:13" x14ac:dyDescent="0.25">
      <c r="A16" s="17"/>
      <c r="B16" s="18">
        <v>448</v>
      </c>
      <c r="C16" s="19" t="s">
        <v>214</v>
      </c>
      <c r="D16" s="20">
        <v>1.2149999999999994</v>
      </c>
      <c r="E16" s="21">
        <v>1.2534000000000001</v>
      </c>
      <c r="F16" s="21">
        <f t="shared" si="0"/>
        <v>0.28992504855535195</v>
      </c>
      <c r="G16" s="21">
        <v>9.277099855535198E-2</v>
      </c>
      <c r="H16" s="21">
        <v>9.5092569999999987E-2</v>
      </c>
      <c r="I16" s="21">
        <v>0.10206148000000001</v>
      </c>
      <c r="J16" s="22">
        <f t="shared" si="1"/>
        <v>7.40154767475283E-2</v>
      </c>
      <c r="K16" s="22">
        <f t="shared" si="2"/>
        <v>0.14988317261476938</v>
      </c>
      <c r="L16" s="23">
        <f t="shared" si="3"/>
        <v>0.23131087326898989</v>
      </c>
      <c r="M16" s="4"/>
    </row>
    <row r="17" spans="1:13" x14ac:dyDescent="0.25">
      <c r="A17" s="17"/>
      <c r="B17" s="18">
        <v>450</v>
      </c>
      <c r="C17" s="19" t="s">
        <v>216</v>
      </c>
      <c r="D17" s="20">
        <v>6.0000000000000005E-2</v>
      </c>
      <c r="E17" s="21">
        <v>6.0000000000000005E-2</v>
      </c>
      <c r="F17" s="21">
        <f t="shared" si="0"/>
        <v>1.261094982115319E-2</v>
      </c>
      <c r="G17" s="21">
        <v>7.51094982115319E-3</v>
      </c>
      <c r="H17" s="21">
        <v>2.8499999999999997E-3</v>
      </c>
      <c r="I17" s="21">
        <v>2.2499999999999998E-3</v>
      </c>
      <c r="J17" s="22">
        <f t="shared" si="1"/>
        <v>0.12518249701921982</v>
      </c>
      <c r="K17" s="22">
        <f t="shared" si="2"/>
        <v>0.17268249701921981</v>
      </c>
      <c r="L17" s="23">
        <f t="shared" si="3"/>
        <v>0.21018249701921982</v>
      </c>
      <c r="M17" s="4"/>
    </row>
    <row r="18" spans="1:13" x14ac:dyDescent="0.25">
      <c r="A18" s="17"/>
      <c r="B18" s="18">
        <v>451</v>
      </c>
      <c r="C18" s="19" t="s">
        <v>217</v>
      </c>
      <c r="D18" s="20">
        <v>0.6792450000000001</v>
      </c>
      <c r="E18" s="21">
        <v>0.6792450000000001</v>
      </c>
      <c r="F18" s="21">
        <f t="shared" si="0"/>
        <v>0.18666083966500874</v>
      </c>
      <c r="G18" s="21">
        <v>0.10084312966500875</v>
      </c>
      <c r="H18" s="21">
        <v>3.6950870000000004E-2</v>
      </c>
      <c r="I18" s="21">
        <v>4.8866840000000002E-2</v>
      </c>
      <c r="J18" s="22">
        <f t="shared" si="1"/>
        <v>0.14846355831107882</v>
      </c>
      <c r="K18" s="22">
        <f t="shared" si="2"/>
        <v>0.20286347292215434</v>
      </c>
      <c r="L18" s="23">
        <f t="shared" si="3"/>
        <v>0.27480635067613118</v>
      </c>
      <c r="M18" s="4"/>
    </row>
    <row r="19" spans="1:13" x14ac:dyDescent="0.25">
      <c r="A19" s="17"/>
      <c r="B19" s="18">
        <v>453</v>
      </c>
      <c r="C19" s="19" t="s">
        <v>219</v>
      </c>
      <c r="D19" s="20">
        <v>0.1</v>
      </c>
      <c r="E19" s="21">
        <v>0.1</v>
      </c>
      <c r="F19" s="21">
        <f t="shared" si="0"/>
        <v>9.7999999999999997E-3</v>
      </c>
      <c r="G19" s="21">
        <v>0</v>
      </c>
      <c r="H19" s="21">
        <v>9.7999999999999997E-3</v>
      </c>
      <c r="I19" s="21">
        <v>0</v>
      </c>
      <c r="J19" s="22">
        <f t="shared" si="1"/>
        <v>0</v>
      </c>
      <c r="K19" s="22">
        <f t="shared" si="2"/>
        <v>9.799999999999999E-2</v>
      </c>
      <c r="L19" s="23">
        <f t="shared" si="3"/>
        <v>9.799999999999999E-2</v>
      </c>
      <c r="M19" s="4"/>
    </row>
    <row r="20" spans="1:13" x14ac:dyDescent="0.25">
      <c r="A20" s="17"/>
      <c r="B20" s="18">
        <v>454</v>
      </c>
      <c r="C20" s="19" t="s">
        <v>220</v>
      </c>
      <c r="D20" s="20">
        <v>1.9031469999999995</v>
      </c>
      <c r="E20" s="21">
        <v>2.4321239999999995</v>
      </c>
      <c r="F20" s="21">
        <f t="shared" si="0"/>
        <v>0.55380489440796055</v>
      </c>
      <c r="G20" s="21">
        <v>0.22691144440796052</v>
      </c>
      <c r="H20" s="21">
        <v>0.20661479999999999</v>
      </c>
      <c r="I20" s="21">
        <v>0.12027864999999999</v>
      </c>
      <c r="J20" s="22">
        <f t="shared" si="1"/>
        <v>9.3297646175918889E-2</v>
      </c>
      <c r="K20" s="22">
        <f t="shared" si="2"/>
        <v>0.17825005814175618</v>
      </c>
      <c r="L20" s="23">
        <f t="shared" si="3"/>
        <v>0.22770421837371807</v>
      </c>
      <c r="M20" s="4"/>
    </row>
    <row r="21" spans="1:13" x14ac:dyDescent="0.25">
      <c r="A21" s="17"/>
      <c r="B21" s="18">
        <v>458</v>
      </c>
      <c r="C21" s="19" t="s">
        <v>224</v>
      </c>
      <c r="D21" s="20">
        <v>9.9601000000000023E-2</v>
      </c>
      <c r="E21" s="21">
        <v>9.9601000000000023E-2</v>
      </c>
      <c r="F21" s="21">
        <f t="shared" si="0"/>
        <v>2.1234850022137538E-2</v>
      </c>
      <c r="G21" s="21">
        <v>4.0200000221375376E-3</v>
      </c>
      <c r="H21" s="21">
        <v>1.0184E-2</v>
      </c>
      <c r="I21" s="21">
        <v>7.0308499999999999E-3</v>
      </c>
      <c r="J21" s="22">
        <f t="shared" si="1"/>
        <v>4.0361040774063883E-2</v>
      </c>
      <c r="K21" s="22">
        <f t="shared" si="2"/>
        <v>0.14260901017196148</v>
      </c>
      <c r="L21" s="23">
        <f t="shared" si="3"/>
        <v>0.21319916488928356</v>
      </c>
      <c r="M21" s="4"/>
    </row>
    <row r="22" spans="1:13" x14ac:dyDescent="0.25">
      <c r="A22" s="17"/>
      <c r="B22" s="18">
        <v>459</v>
      </c>
      <c r="C22" s="19" t="s">
        <v>225</v>
      </c>
      <c r="D22" s="20">
        <v>0.1</v>
      </c>
      <c r="E22" s="21">
        <v>0.1</v>
      </c>
      <c r="F22" s="21">
        <f t="shared" si="0"/>
        <v>2.2158500000000001E-2</v>
      </c>
      <c r="G22" s="21">
        <v>0</v>
      </c>
      <c r="H22" s="21">
        <v>1.785E-4</v>
      </c>
      <c r="I22" s="21">
        <v>2.198E-2</v>
      </c>
      <c r="J22" s="22">
        <f t="shared" si="1"/>
        <v>0</v>
      </c>
      <c r="K22" s="22">
        <f t="shared" si="2"/>
        <v>1.7849999999999999E-3</v>
      </c>
      <c r="L22" s="23">
        <f t="shared" si="3"/>
        <v>0.221585</v>
      </c>
      <c r="M22" s="4"/>
    </row>
    <row r="23" spans="1:13" x14ac:dyDescent="0.25">
      <c r="A23" s="17"/>
      <c r="B23" s="18">
        <v>461</v>
      </c>
      <c r="C23" s="19" t="s">
        <v>227</v>
      </c>
      <c r="D23" s="20">
        <v>0.1</v>
      </c>
      <c r="E23" s="21">
        <v>0.10000000000000002</v>
      </c>
      <c r="F23" s="21">
        <f t="shared" si="0"/>
        <v>2.5000000000000001E-3</v>
      </c>
      <c r="G23" s="21">
        <v>0</v>
      </c>
      <c r="H23" s="21">
        <v>0</v>
      </c>
      <c r="I23" s="21">
        <v>2.5000000000000001E-3</v>
      </c>
      <c r="J23" s="22">
        <f t="shared" si="1"/>
        <v>0</v>
      </c>
      <c r="K23" s="22">
        <f t="shared" si="2"/>
        <v>0</v>
      </c>
      <c r="L23" s="23">
        <f t="shared" si="3"/>
        <v>2.4999999999999994E-2</v>
      </c>
      <c r="M23" s="4"/>
    </row>
    <row r="24" spans="1:13" x14ac:dyDescent="0.25">
      <c r="A24" s="17"/>
      <c r="B24" s="18">
        <v>462</v>
      </c>
      <c r="C24" s="19" t="s">
        <v>228</v>
      </c>
      <c r="D24" s="20">
        <v>0.1</v>
      </c>
      <c r="E24" s="21">
        <v>9.9999999999999992E-2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</row>
    <row r="25" spans="1:13" ht="15.75" thickBot="1" x14ac:dyDescent="0.3">
      <c r="A25" s="41" t="s">
        <v>232</v>
      </c>
      <c r="B25" s="58"/>
      <c r="C25" s="43"/>
      <c r="D25" s="44">
        <v>0</v>
      </c>
      <c r="E25" s="45">
        <v>0.79356899999999997</v>
      </c>
      <c r="F25" s="45">
        <f t="shared" si="0"/>
        <v>0.40775198998959422</v>
      </c>
      <c r="G25" s="45">
        <v>0.17081412998959422</v>
      </c>
      <c r="H25" s="45">
        <v>7.6980520000000011E-2</v>
      </c>
      <c r="I25" s="45">
        <v>0.15995734</v>
      </c>
      <c r="J25" s="46">
        <f t="shared" si="1"/>
        <v>0.21524798724445415</v>
      </c>
      <c r="K25" s="46">
        <f t="shared" si="2"/>
        <v>0.31225343982639725</v>
      </c>
      <c r="L25" s="47">
        <f t="shared" si="3"/>
        <v>0.51382046172367402</v>
      </c>
      <c r="M25" s="4"/>
    </row>
    <row r="26" spans="1:13" x14ac:dyDescent="0.25">
      <c r="D26" s="5"/>
      <c r="E26" s="5"/>
      <c r="F26" s="5"/>
      <c r="G26" s="5"/>
      <c r="H26" s="5"/>
      <c r="I26" s="5"/>
      <c r="J26" s="4"/>
      <c r="K26" s="4"/>
      <c r="L26" s="4"/>
      <c r="M2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130</v>
      </c>
      <c r="B1" s="51" t="s">
        <v>90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2095</v>
      </c>
      <c r="N2" s="72" t="s">
        <v>2117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68.916943000000003</v>
      </c>
      <c r="E6" s="14">
        <f ca="1">SUM(E7:OFFSET(E7,50,0))</f>
        <v>98.752820000000028</v>
      </c>
      <c r="F6" s="14">
        <f ca="1">SUM(F7:OFFSET(F7,50,0))</f>
        <v>21.527358598111892</v>
      </c>
      <c r="G6" s="14">
        <f ca="1">SUM(G7:OFFSET(G7,50,0))</f>
        <v>11.276469548111891</v>
      </c>
      <c r="H6" s="14">
        <f ca="1">SUM(H7:OFFSET(H7,50,0))</f>
        <v>5.3309004099999999</v>
      </c>
      <c r="I6" s="14">
        <f ca="1">SUM(I7:OFFSET(I7,50,0))</f>
        <v>4.9199886399999997</v>
      </c>
      <c r="J6" s="15">
        <f ca="1">IFERROR(G6/E6,0)</f>
        <v>0.11418883580349287</v>
      </c>
      <c r="K6" s="15">
        <f ca="1">IFERROR(SUM(G6,H6)/E6,0)</f>
        <v>0.16817109585439569</v>
      </c>
      <c r="L6" s="16">
        <f ca="1">IFERROR(SUM(G6,H6,I6)/E6,0)</f>
        <v>0.21799234288308811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14.79908</v>
      </c>
      <c r="E7" s="21">
        <v>14.792629999999999</v>
      </c>
      <c r="F7" s="21">
        <f t="shared" ref="F7:F30" si="0">SUM(G7,H7,I7)</f>
        <v>0.10228834987692535</v>
      </c>
      <c r="G7" s="21">
        <v>5.8088349876925349E-2</v>
      </c>
      <c r="H7" s="21">
        <v>1.9282000000000001E-2</v>
      </c>
      <c r="I7" s="21">
        <v>2.4918000000000006E-2</v>
      </c>
      <c r="J7" s="22">
        <f t="shared" ref="J7:J30" si="1">IFERROR(G7/E7,0)</f>
        <v>3.9268439673624872E-3</v>
      </c>
      <c r="K7" s="22">
        <f t="shared" ref="K7:K30" si="2">IFERROR(SUM(G7,H7)/E7,0)</f>
        <v>5.2303309064666223E-3</v>
      </c>
      <c r="L7" s="23">
        <f t="shared" ref="L7:L30" si="3">IFERROR(SUM(G7,H7,I7)/E7,0)</f>
        <v>6.9148183843525703E-3</v>
      </c>
      <c r="M7" s="4"/>
      <c r="N7" t="s">
        <v>258</v>
      </c>
      <c r="O7" s="5">
        <v>2.2701895684516211</v>
      </c>
      <c r="P7" s="71">
        <v>0.41971783791473888</v>
      </c>
    </row>
    <row r="8" spans="1:16" x14ac:dyDescent="0.25">
      <c r="A8" s="17"/>
      <c r="B8" s="55">
        <v>2</v>
      </c>
      <c r="C8" s="19" t="s">
        <v>250</v>
      </c>
      <c r="D8" s="20">
        <v>0.23558400000000002</v>
      </c>
      <c r="E8" s="21">
        <v>2.1762639999999998</v>
      </c>
      <c r="F8" s="21">
        <f t="shared" si="0"/>
        <v>0.33289058689394901</v>
      </c>
      <c r="G8" s="21">
        <v>0.17809184689394897</v>
      </c>
      <c r="H8" s="21">
        <v>9.4668120000000022E-2</v>
      </c>
      <c r="I8" s="21">
        <v>6.0130620000000017E-2</v>
      </c>
      <c r="J8" s="22">
        <f t="shared" si="1"/>
        <v>8.1833751279233119E-2</v>
      </c>
      <c r="K8" s="22">
        <f t="shared" si="2"/>
        <v>0.12533404352318883</v>
      </c>
      <c r="L8" s="23">
        <f t="shared" si="3"/>
        <v>0.1529642483145193</v>
      </c>
      <c r="M8" s="4"/>
      <c r="N8" t="s">
        <v>253</v>
      </c>
      <c r="O8" s="5">
        <v>1.1083265285607915</v>
      </c>
      <c r="P8" s="71">
        <v>0.40123540060522045</v>
      </c>
    </row>
    <row r="9" spans="1:16" x14ac:dyDescent="0.25">
      <c r="A9" s="17"/>
      <c r="B9" s="55">
        <v>3</v>
      </c>
      <c r="C9" s="19" t="s">
        <v>251</v>
      </c>
      <c r="D9" s="20">
        <v>0.19310100000000002</v>
      </c>
      <c r="E9" s="21">
        <v>0.80270300000000017</v>
      </c>
      <c r="F9" s="21">
        <f t="shared" si="0"/>
        <v>0.27193523521591739</v>
      </c>
      <c r="G9" s="21">
        <v>0.15684642521591741</v>
      </c>
      <c r="H9" s="21">
        <v>4.9632340000000004E-2</v>
      </c>
      <c r="I9" s="21">
        <v>6.5456470000000003E-2</v>
      </c>
      <c r="J9" s="22">
        <f t="shared" si="1"/>
        <v>0.1953978310980741</v>
      </c>
      <c r="K9" s="22">
        <f t="shared" si="2"/>
        <v>0.25722934287764887</v>
      </c>
      <c r="L9" s="23">
        <f t="shared" si="3"/>
        <v>0.3387744099821694</v>
      </c>
      <c r="M9" s="4"/>
      <c r="N9" t="s">
        <v>271</v>
      </c>
      <c r="O9" s="5">
        <v>0.56012078968314383</v>
      </c>
      <c r="P9" s="71">
        <v>0.37563058105777813</v>
      </c>
    </row>
    <row r="10" spans="1:16" x14ac:dyDescent="0.25">
      <c r="A10" s="17"/>
      <c r="B10" s="55">
        <v>4</v>
      </c>
      <c r="C10" s="19" t="s">
        <v>252</v>
      </c>
      <c r="D10" s="20">
        <v>0.21954199999999999</v>
      </c>
      <c r="E10" s="21">
        <v>0.6742729999999999</v>
      </c>
      <c r="F10" s="21">
        <f t="shared" si="0"/>
        <v>0.21181154504672023</v>
      </c>
      <c r="G10" s="21">
        <v>0.12213884504672023</v>
      </c>
      <c r="H10" s="21">
        <v>4.9386220000000002E-2</v>
      </c>
      <c r="I10" s="21">
        <v>4.028648E-2</v>
      </c>
      <c r="J10" s="22">
        <f t="shared" si="1"/>
        <v>0.18114153324650439</v>
      </c>
      <c r="K10" s="22">
        <f t="shared" si="2"/>
        <v>0.25438518974765456</v>
      </c>
      <c r="L10" s="23">
        <f t="shared" si="3"/>
        <v>0.31413321465744626</v>
      </c>
      <c r="M10" s="4"/>
      <c r="N10" t="s">
        <v>254</v>
      </c>
      <c r="O10" s="5">
        <v>1.3882151159216463</v>
      </c>
      <c r="P10" s="71">
        <v>0.35781082470905212</v>
      </c>
    </row>
    <row r="11" spans="1:16" x14ac:dyDescent="0.25">
      <c r="A11" s="17"/>
      <c r="B11" s="55">
        <v>5</v>
      </c>
      <c r="C11" s="19" t="s">
        <v>253</v>
      </c>
      <c r="D11" s="20">
        <v>3.9762580000000001</v>
      </c>
      <c r="E11" s="21">
        <v>2.7622850000000003</v>
      </c>
      <c r="F11" s="21">
        <f t="shared" si="0"/>
        <v>1.1083265285607915</v>
      </c>
      <c r="G11" s="21">
        <v>0.50828665856079169</v>
      </c>
      <c r="H11" s="21">
        <v>0.25740670999999993</v>
      </c>
      <c r="I11" s="21">
        <v>0.34263315999999999</v>
      </c>
      <c r="J11" s="22">
        <f t="shared" si="1"/>
        <v>0.18400949162044888</v>
      </c>
      <c r="K11" s="22">
        <f t="shared" si="2"/>
        <v>0.27719564366486132</v>
      </c>
      <c r="L11" s="23">
        <f t="shared" si="3"/>
        <v>0.40123540060522045</v>
      </c>
      <c r="M11" s="4"/>
      <c r="N11" t="s">
        <v>260</v>
      </c>
      <c r="O11" s="5">
        <v>1.9815763469864922</v>
      </c>
      <c r="P11" s="71">
        <v>0.3512029672869198</v>
      </c>
    </row>
    <row r="12" spans="1:16" x14ac:dyDescent="0.25">
      <c r="A12" s="17"/>
      <c r="B12" s="55">
        <v>6</v>
      </c>
      <c r="C12" s="19" t="s">
        <v>254</v>
      </c>
      <c r="D12" s="20">
        <v>2.5174259999999995</v>
      </c>
      <c r="E12" s="21">
        <v>3.8797460000000004</v>
      </c>
      <c r="F12" s="21">
        <f t="shared" si="0"/>
        <v>1.3882151159216463</v>
      </c>
      <c r="G12" s="21">
        <v>0.76305332592164632</v>
      </c>
      <c r="H12" s="21">
        <v>0.27192408000000001</v>
      </c>
      <c r="I12" s="21">
        <v>0.35323770999999993</v>
      </c>
      <c r="J12" s="22">
        <f t="shared" si="1"/>
        <v>0.19667610351854123</v>
      </c>
      <c r="K12" s="22">
        <f t="shared" si="2"/>
        <v>0.26676421753425256</v>
      </c>
      <c r="L12" s="23">
        <f t="shared" si="3"/>
        <v>0.35781082470905212</v>
      </c>
      <c r="M12" s="4"/>
      <c r="N12" t="s">
        <v>269</v>
      </c>
      <c r="O12" s="5">
        <v>0.37960616517918233</v>
      </c>
      <c r="P12" s="71">
        <v>0.34689437272553697</v>
      </c>
    </row>
    <row r="13" spans="1:16" x14ac:dyDescent="0.25">
      <c r="A13" s="17"/>
      <c r="B13" s="55">
        <v>8</v>
      </c>
      <c r="C13" s="19" t="s">
        <v>256</v>
      </c>
      <c r="D13" s="20">
        <v>3.8233410000000005</v>
      </c>
      <c r="E13" s="21">
        <v>6.7958539999999994</v>
      </c>
      <c r="F13" s="21">
        <f t="shared" si="0"/>
        <v>2.062786220142196</v>
      </c>
      <c r="G13" s="21">
        <v>0.86379413014219608</v>
      </c>
      <c r="H13" s="21">
        <v>0.5392418000000001</v>
      </c>
      <c r="I13" s="21">
        <v>0.65975028999999996</v>
      </c>
      <c r="J13" s="22">
        <f t="shared" si="1"/>
        <v>0.12710604585416288</v>
      </c>
      <c r="K13" s="22">
        <f t="shared" si="2"/>
        <v>0.20645468989507371</v>
      </c>
      <c r="L13" s="23">
        <f t="shared" si="3"/>
        <v>0.30353598240076907</v>
      </c>
      <c r="M13" s="4"/>
      <c r="N13" t="s">
        <v>251</v>
      </c>
      <c r="O13" s="5">
        <v>0.27193523521591739</v>
      </c>
      <c r="P13" s="71">
        <v>0.3387744099821694</v>
      </c>
    </row>
    <row r="14" spans="1:16" x14ac:dyDescent="0.25">
      <c r="A14" s="17"/>
      <c r="B14" s="55">
        <v>9</v>
      </c>
      <c r="C14" s="19" t="s">
        <v>257</v>
      </c>
      <c r="D14" s="20">
        <v>0.16622799999999999</v>
      </c>
      <c r="E14" s="21">
        <v>7.2760999999999992E-2</v>
      </c>
      <c r="F14" s="21">
        <f t="shared" si="0"/>
        <v>1.9262000000000001E-2</v>
      </c>
      <c r="G14" s="21">
        <v>0</v>
      </c>
      <c r="H14" s="21">
        <v>1.6447E-2</v>
      </c>
      <c r="I14" s="21">
        <v>2.8150000000000002E-3</v>
      </c>
      <c r="J14" s="22">
        <f t="shared" si="1"/>
        <v>0</v>
      </c>
      <c r="K14" s="22">
        <f t="shared" si="2"/>
        <v>0.22604142328994931</v>
      </c>
      <c r="L14" s="23">
        <f t="shared" si="3"/>
        <v>0.2647297315869766</v>
      </c>
      <c r="M14" s="4"/>
      <c r="N14" t="s">
        <v>259</v>
      </c>
      <c r="O14" s="5">
        <v>0.24879384557750439</v>
      </c>
      <c r="P14" s="71">
        <v>0.33140388660259262</v>
      </c>
    </row>
    <row r="15" spans="1:16" x14ac:dyDescent="0.25">
      <c r="A15" s="17"/>
      <c r="B15" s="55">
        <v>10</v>
      </c>
      <c r="C15" s="19" t="s">
        <v>258</v>
      </c>
      <c r="D15" s="20">
        <v>5.5737990000000011</v>
      </c>
      <c r="E15" s="21">
        <v>5.4088469999999989</v>
      </c>
      <c r="F15" s="21">
        <f t="shared" si="0"/>
        <v>2.2701895684516211</v>
      </c>
      <c r="G15" s="21">
        <v>1.0270207684516208</v>
      </c>
      <c r="H15" s="21">
        <v>0.78805678000000012</v>
      </c>
      <c r="I15" s="21">
        <v>0.45511202000000001</v>
      </c>
      <c r="J15" s="22">
        <f t="shared" si="1"/>
        <v>0.18987794782356038</v>
      </c>
      <c r="K15" s="22">
        <f t="shared" si="2"/>
        <v>0.33557568710145091</v>
      </c>
      <c r="L15" s="23">
        <f t="shared" si="3"/>
        <v>0.41971783791473888</v>
      </c>
      <c r="M15" s="4"/>
      <c r="N15" t="s">
        <v>252</v>
      </c>
      <c r="O15" s="5">
        <v>0.21181154504672023</v>
      </c>
      <c r="P15" s="71">
        <v>0.31413321465744626</v>
      </c>
    </row>
    <row r="16" spans="1:16" x14ac:dyDescent="0.25">
      <c r="A16" s="17"/>
      <c r="B16" s="55">
        <v>11</v>
      </c>
      <c r="C16" s="19" t="s">
        <v>259</v>
      </c>
      <c r="D16" s="20">
        <v>3.8900999999999998E-2</v>
      </c>
      <c r="E16" s="21">
        <v>0.75072699999999948</v>
      </c>
      <c r="F16" s="21">
        <f t="shared" si="0"/>
        <v>0.24879384557750439</v>
      </c>
      <c r="G16" s="21">
        <v>0.15284595557750436</v>
      </c>
      <c r="H16" s="21">
        <v>4.751735E-2</v>
      </c>
      <c r="I16" s="21">
        <v>4.8430540000000008E-2</v>
      </c>
      <c r="J16" s="22">
        <f t="shared" si="1"/>
        <v>0.20359725383195817</v>
      </c>
      <c r="K16" s="22">
        <f t="shared" si="2"/>
        <v>0.26689236643614056</v>
      </c>
      <c r="L16" s="23">
        <f t="shared" si="3"/>
        <v>0.33140388660259262</v>
      </c>
      <c r="M16" s="4"/>
      <c r="N16" t="s">
        <v>270</v>
      </c>
      <c r="O16" s="5">
        <v>0.27144250096577405</v>
      </c>
      <c r="P16" s="71">
        <v>0.31033278490442695</v>
      </c>
    </row>
    <row r="17" spans="1:16" x14ac:dyDescent="0.25">
      <c r="A17" s="17"/>
      <c r="B17" s="55">
        <v>12</v>
      </c>
      <c r="C17" s="19" t="s">
        <v>260</v>
      </c>
      <c r="D17" s="20">
        <v>1.086576</v>
      </c>
      <c r="E17" s="21">
        <v>5.6422539999999994</v>
      </c>
      <c r="F17" s="21">
        <f t="shared" si="0"/>
        <v>1.9815763469864922</v>
      </c>
      <c r="G17" s="21">
        <v>1.1126361869864922</v>
      </c>
      <c r="H17" s="21">
        <v>0.45533165999999992</v>
      </c>
      <c r="I17" s="21">
        <v>0.41360849999999999</v>
      </c>
      <c r="J17" s="22">
        <f t="shared" si="1"/>
        <v>0.19719711076220467</v>
      </c>
      <c r="K17" s="22">
        <f t="shared" si="2"/>
        <v>0.27789742308419513</v>
      </c>
      <c r="L17" s="23">
        <f t="shared" si="3"/>
        <v>0.3512029672869198</v>
      </c>
      <c r="M17" s="4"/>
      <c r="N17" t="s">
        <v>262</v>
      </c>
      <c r="O17" s="5">
        <v>0.40550618951320411</v>
      </c>
      <c r="P17" s="71">
        <v>0.30360622500299783</v>
      </c>
    </row>
    <row r="18" spans="1:16" x14ac:dyDescent="0.25">
      <c r="A18" s="17"/>
      <c r="B18" s="55">
        <v>13</v>
      </c>
      <c r="C18" s="19" t="s">
        <v>261</v>
      </c>
      <c r="D18" s="20">
        <v>0.82906400000000002</v>
      </c>
      <c r="E18" s="21">
        <v>0.75207100000000016</v>
      </c>
      <c r="F18" s="21">
        <f t="shared" si="0"/>
        <v>0.20598683966500875</v>
      </c>
      <c r="G18" s="21">
        <v>0.10084312966500875</v>
      </c>
      <c r="H18" s="21">
        <v>5.3396870000000006E-2</v>
      </c>
      <c r="I18" s="21">
        <v>5.1746840000000002E-2</v>
      </c>
      <c r="J18" s="22">
        <f t="shared" si="1"/>
        <v>0.13408724663629992</v>
      </c>
      <c r="K18" s="22">
        <f t="shared" si="2"/>
        <v>0.20508701926415024</v>
      </c>
      <c r="L18" s="23">
        <f t="shared" si="3"/>
        <v>0.27389281020676065</v>
      </c>
      <c r="M18" s="4"/>
      <c r="N18" t="s">
        <v>256</v>
      </c>
      <c r="O18" s="5">
        <v>2.062786220142196</v>
      </c>
      <c r="P18" s="71">
        <v>0.30353598240076907</v>
      </c>
    </row>
    <row r="19" spans="1:16" x14ac:dyDescent="0.25">
      <c r="A19" s="17"/>
      <c r="B19" s="55">
        <v>14</v>
      </c>
      <c r="C19" s="19" t="s">
        <v>262</v>
      </c>
      <c r="D19" s="20">
        <v>0.66687200000000002</v>
      </c>
      <c r="E19" s="21">
        <v>1.3356320000000004</v>
      </c>
      <c r="F19" s="21">
        <f t="shared" si="0"/>
        <v>0.40550618951320411</v>
      </c>
      <c r="G19" s="21">
        <v>0.22634510951320408</v>
      </c>
      <c r="H19" s="21">
        <v>9.2984700000000017E-2</v>
      </c>
      <c r="I19" s="21">
        <v>8.6176379999999997E-2</v>
      </c>
      <c r="J19" s="22">
        <f t="shared" si="1"/>
        <v>0.16946667159307655</v>
      </c>
      <c r="K19" s="22">
        <f t="shared" si="2"/>
        <v>0.23908517429441944</v>
      </c>
      <c r="L19" s="23">
        <f t="shared" si="3"/>
        <v>0.30360622500299783</v>
      </c>
      <c r="M19" s="4"/>
      <c r="N19" t="s">
        <v>261</v>
      </c>
      <c r="O19" s="5">
        <v>0.20598683966500875</v>
      </c>
      <c r="P19" s="71">
        <v>0.27389281020676065</v>
      </c>
    </row>
    <row r="20" spans="1:16" x14ac:dyDescent="0.25">
      <c r="A20" s="17"/>
      <c r="B20" s="55">
        <v>15</v>
      </c>
      <c r="C20" s="19" t="s">
        <v>263</v>
      </c>
      <c r="D20" s="20">
        <v>28.162260000000003</v>
      </c>
      <c r="E20" s="21">
        <v>42.185369000000016</v>
      </c>
      <c r="F20" s="21">
        <f t="shared" si="0"/>
        <v>8.2975828178245798</v>
      </c>
      <c r="G20" s="21">
        <v>4.6282445478245791</v>
      </c>
      <c r="H20" s="21">
        <v>1.9218455999999999</v>
      </c>
      <c r="I20" s="21">
        <v>1.7474926699999997</v>
      </c>
      <c r="J20" s="22">
        <f t="shared" si="1"/>
        <v>0.10971207927147864</v>
      </c>
      <c r="K20" s="22">
        <f t="shared" si="2"/>
        <v>0.15526923914840182</v>
      </c>
      <c r="L20" s="23">
        <f t="shared" si="3"/>
        <v>0.19669338006322942</v>
      </c>
      <c r="M20" s="4"/>
      <c r="N20" t="s">
        <v>257</v>
      </c>
      <c r="O20" s="5">
        <v>1.9262000000000001E-2</v>
      </c>
      <c r="P20" s="71">
        <v>0.2647297315869766</v>
      </c>
    </row>
    <row r="21" spans="1:16" x14ac:dyDescent="0.25">
      <c r="A21" s="17"/>
      <c r="B21" s="55">
        <v>16</v>
      </c>
      <c r="C21" s="19" t="s">
        <v>264</v>
      </c>
      <c r="D21" s="20">
        <v>0.49415400000000009</v>
      </c>
      <c r="E21" s="21">
        <v>1.658263</v>
      </c>
      <c r="F21" s="21">
        <f t="shared" si="0"/>
        <v>5.8000180164770987E-2</v>
      </c>
      <c r="G21" s="21">
        <v>1.4596500164770987E-2</v>
      </c>
      <c r="H21" s="21">
        <v>2.7709999999999999E-2</v>
      </c>
      <c r="I21" s="21">
        <v>1.5693679999999998E-2</v>
      </c>
      <c r="J21" s="22">
        <f t="shared" si="1"/>
        <v>8.8022829700542E-3</v>
      </c>
      <c r="K21" s="22">
        <f t="shared" si="2"/>
        <v>2.5512539425152091E-2</v>
      </c>
      <c r="L21" s="23">
        <f t="shared" si="3"/>
        <v>3.4976466437935949E-2</v>
      </c>
      <c r="M21" s="4"/>
      <c r="N21" t="s">
        <v>268</v>
      </c>
      <c r="O21" s="5">
        <v>0.3116010857025121</v>
      </c>
      <c r="P21" s="71">
        <v>0.26067028310778145</v>
      </c>
    </row>
    <row r="22" spans="1:16" x14ac:dyDescent="0.25">
      <c r="A22" s="17"/>
      <c r="B22" s="55">
        <v>17</v>
      </c>
      <c r="C22" s="19" t="s">
        <v>265</v>
      </c>
      <c r="D22" s="20">
        <v>2.0942679999999996</v>
      </c>
      <c r="E22" s="21">
        <v>2.4321239999999995</v>
      </c>
      <c r="F22" s="21">
        <f t="shared" si="0"/>
        <v>0.55380489440796055</v>
      </c>
      <c r="G22" s="21">
        <v>0.22691144440796052</v>
      </c>
      <c r="H22" s="21">
        <v>0.20661479999999999</v>
      </c>
      <c r="I22" s="21">
        <v>0.12027864999999999</v>
      </c>
      <c r="J22" s="22">
        <f t="shared" si="1"/>
        <v>9.3297646175918889E-2</v>
      </c>
      <c r="K22" s="22">
        <f t="shared" si="2"/>
        <v>0.17825005814175618</v>
      </c>
      <c r="L22" s="23">
        <f t="shared" si="3"/>
        <v>0.22770421837371807</v>
      </c>
      <c r="M22" s="4"/>
      <c r="N22" t="s">
        <v>273</v>
      </c>
      <c r="O22" s="5">
        <v>0.47490879233199146</v>
      </c>
      <c r="P22" s="71">
        <v>0.2583903446457449</v>
      </c>
    </row>
    <row r="23" spans="1:16" x14ac:dyDescent="0.25">
      <c r="A23" s="17"/>
      <c r="B23" s="55">
        <v>18</v>
      </c>
      <c r="C23" s="19" t="s">
        <v>266</v>
      </c>
      <c r="D23" s="20">
        <v>3.8900999999999998E-2</v>
      </c>
      <c r="E23" s="21">
        <v>0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265</v>
      </c>
      <c r="O23" s="5">
        <v>0.55380489440796055</v>
      </c>
      <c r="P23" s="71">
        <v>0.22770421837371807</v>
      </c>
    </row>
    <row r="24" spans="1:16" x14ac:dyDescent="0.25">
      <c r="A24" s="17"/>
      <c r="B24" s="55">
        <v>19</v>
      </c>
      <c r="C24" s="19" t="s">
        <v>267</v>
      </c>
      <c r="D24" s="20">
        <v>0.113397</v>
      </c>
      <c r="E24" s="21">
        <v>3.7553000000000003E-2</v>
      </c>
      <c r="F24" s="21">
        <f t="shared" si="0"/>
        <v>8.2229999999999994E-3</v>
      </c>
      <c r="G24" s="21">
        <v>0</v>
      </c>
      <c r="H24" s="21">
        <v>8.2229999999999994E-3</v>
      </c>
      <c r="I24" s="21">
        <v>0</v>
      </c>
      <c r="J24" s="22">
        <f t="shared" si="1"/>
        <v>0</v>
      </c>
      <c r="K24" s="22">
        <f t="shared" si="2"/>
        <v>0.21897052166271666</v>
      </c>
      <c r="L24" s="23">
        <f t="shared" si="3"/>
        <v>0.21897052166271666</v>
      </c>
      <c r="M24" s="4"/>
      <c r="N24" t="s">
        <v>267</v>
      </c>
      <c r="O24" s="5">
        <v>8.2229999999999994E-3</v>
      </c>
      <c r="P24" s="71">
        <v>0.21897052166271666</v>
      </c>
    </row>
    <row r="25" spans="1:16" x14ac:dyDescent="0.25">
      <c r="A25" s="17"/>
      <c r="B25" s="55">
        <v>20</v>
      </c>
      <c r="C25" s="19" t="s">
        <v>268</v>
      </c>
      <c r="D25" s="20">
        <v>0.296095</v>
      </c>
      <c r="E25" s="21">
        <v>1.1953839999999996</v>
      </c>
      <c r="F25" s="21">
        <f t="shared" si="0"/>
        <v>0.3116010857025121</v>
      </c>
      <c r="G25" s="21">
        <v>0.1646074957025121</v>
      </c>
      <c r="H25" s="21">
        <v>9.1145800000000013E-2</v>
      </c>
      <c r="I25" s="21">
        <v>5.5847790000000001E-2</v>
      </c>
      <c r="J25" s="22">
        <f t="shared" si="1"/>
        <v>0.13770260912184884</v>
      </c>
      <c r="K25" s="22">
        <f t="shared" si="2"/>
        <v>0.213950743612523</v>
      </c>
      <c r="L25" s="23">
        <f t="shared" si="3"/>
        <v>0.26067028310778145</v>
      </c>
      <c r="M25" s="4"/>
      <c r="N25" t="s">
        <v>263</v>
      </c>
      <c r="O25" s="5">
        <v>8.2975828178245798</v>
      </c>
      <c r="P25" s="71">
        <v>0.19669338006322942</v>
      </c>
    </row>
    <row r="26" spans="1:16" x14ac:dyDescent="0.25">
      <c r="A26" s="17"/>
      <c r="B26" s="55">
        <v>21</v>
      </c>
      <c r="C26" s="19" t="s">
        <v>269</v>
      </c>
      <c r="D26" s="20">
        <v>0.65353000000000017</v>
      </c>
      <c r="E26" s="21">
        <v>1.0942989999999999</v>
      </c>
      <c r="F26" s="21">
        <f t="shared" si="0"/>
        <v>0.37960616517918233</v>
      </c>
      <c r="G26" s="21">
        <v>0.23482981517918233</v>
      </c>
      <c r="H26" s="21">
        <v>7.3769559999999998E-2</v>
      </c>
      <c r="I26" s="21">
        <v>7.100679E-2</v>
      </c>
      <c r="J26" s="22">
        <f t="shared" si="1"/>
        <v>0.21459383146578984</v>
      </c>
      <c r="K26" s="22">
        <f t="shared" si="2"/>
        <v>0.28200644904105948</v>
      </c>
      <c r="L26" s="23">
        <f t="shared" si="3"/>
        <v>0.34689437272553697</v>
      </c>
      <c r="M26" s="4"/>
      <c r="N26" t="s">
        <v>250</v>
      </c>
      <c r="O26" s="5">
        <v>0.33289058689394901</v>
      </c>
      <c r="P26" s="71">
        <v>0.1529642483145193</v>
      </c>
    </row>
    <row r="27" spans="1:16" x14ac:dyDescent="0.25">
      <c r="A27" s="17"/>
      <c r="B27" s="55">
        <v>22</v>
      </c>
      <c r="C27" s="19" t="s">
        <v>270</v>
      </c>
      <c r="D27" s="20">
        <v>0.94852700000000012</v>
      </c>
      <c r="E27" s="21">
        <v>0.87468200000000018</v>
      </c>
      <c r="F27" s="21">
        <f t="shared" si="0"/>
        <v>0.27144250096577405</v>
      </c>
      <c r="G27" s="21">
        <v>0.13473575096577406</v>
      </c>
      <c r="H27" s="21">
        <v>5.7878750000000007E-2</v>
      </c>
      <c r="I27" s="21">
        <v>7.8827999999999995E-2</v>
      </c>
      <c r="J27" s="22">
        <f t="shared" si="1"/>
        <v>0.15403969781677687</v>
      </c>
      <c r="K27" s="22">
        <f t="shared" si="2"/>
        <v>0.22021088917546494</v>
      </c>
      <c r="L27" s="23">
        <f t="shared" si="3"/>
        <v>0.31033278490442695</v>
      </c>
      <c r="M27" s="4"/>
      <c r="N27" t="s">
        <v>264</v>
      </c>
      <c r="O27" s="5">
        <v>5.8000180164770987E-2</v>
      </c>
      <c r="P27" s="71">
        <v>3.4976466437935949E-2</v>
      </c>
    </row>
    <row r="28" spans="1:16" x14ac:dyDescent="0.25">
      <c r="A28" s="17"/>
      <c r="B28" s="55">
        <v>23</v>
      </c>
      <c r="C28" s="19" t="s">
        <v>271</v>
      </c>
      <c r="D28" s="20">
        <v>3.9978E-2</v>
      </c>
      <c r="E28" s="21">
        <v>1.4911480000000001</v>
      </c>
      <c r="F28" s="21">
        <f t="shared" si="0"/>
        <v>0.56012078968314383</v>
      </c>
      <c r="G28" s="21">
        <v>0.33404748968314379</v>
      </c>
      <c r="H28" s="21">
        <v>0.11258658000000002</v>
      </c>
      <c r="I28" s="21">
        <v>0.11348672</v>
      </c>
      <c r="J28" s="22">
        <f t="shared" si="1"/>
        <v>0.22402034518581909</v>
      </c>
      <c r="K28" s="22">
        <f t="shared" si="2"/>
        <v>0.29952363526835951</v>
      </c>
      <c r="L28" s="23">
        <f t="shared" si="3"/>
        <v>0.37563058105777813</v>
      </c>
      <c r="M28" s="4"/>
      <c r="N28" t="s">
        <v>272</v>
      </c>
      <c r="O28" s="5">
        <v>2.5000000000000001E-3</v>
      </c>
      <c r="P28" s="71">
        <v>2.4999999999999994E-2</v>
      </c>
    </row>
    <row r="29" spans="1:16" x14ac:dyDescent="0.25">
      <c r="A29" s="17"/>
      <c r="B29" s="55">
        <v>24</v>
      </c>
      <c r="C29" s="19" t="s">
        <v>272</v>
      </c>
      <c r="D29" s="20">
        <v>0.20263</v>
      </c>
      <c r="E29" s="21">
        <v>0.10000000000000002</v>
      </c>
      <c r="F29" s="21">
        <f t="shared" si="0"/>
        <v>2.5000000000000001E-3</v>
      </c>
      <c r="G29" s="21">
        <v>0</v>
      </c>
      <c r="H29" s="21">
        <v>0</v>
      </c>
      <c r="I29" s="21">
        <v>2.5000000000000001E-3</v>
      </c>
      <c r="J29" s="22">
        <f t="shared" si="1"/>
        <v>0</v>
      </c>
      <c r="K29" s="22">
        <f t="shared" si="2"/>
        <v>0</v>
      </c>
      <c r="L29" s="23">
        <f t="shared" si="3"/>
        <v>2.4999999999999994E-2</v>
      </c>
      <c r="M29" s="4"/>
      <c r="N29" t="s">
        <v>249</v>
      </c>
      <c r="O29" s="5">
        <v>0.10228834987692535</v>
      </c>
      <c r="P29" s="71">
        <v>6.9148183843525703E-3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1.7474309999999997</v>
      </c>
      <c r="E30" s="28">
        <v>1.8379509999999999</v>
      </c>
      <c r="F30" s="28">
        <f t="shared" si="0"/>
        <v>0.47490879233199146</v>
      </c>
      <c r="G30" s="28">
        <v>0.26850577233199147</v>
      </c>
      <c r="H30" s="28">
        <v>9.5850690000000016E-2</v>
      </c>
      <c r="I30" s="28">
        <v>0.11055233</v>
      </c>
      <c r="J30" s="29">
        <f t="shared" si="1"/>
        <v>0.14608973380247431</v>
      </c>
      <c r="K30" s="29">
        <f t="shared" si="2"/>
        <v>0.19824057460290917</v>
      </c>
      <c r="L30" s="30">
        <f t="shared" si="3"/>
        <v>0.2583903446457449</v>
      </c>
      <c r="M30" s="4"/>
      <c r="N30" t="s">
        <v>266</v>
      </c>
      <c r="O30" s="5">
        <v>0</v>
      </c>
      <c r="P30" s="71">
        <v>0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topLeftCell="A14" workbookViewId="0">
      <selection activeCell="A24" sqref="A24:D2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28515625" customWidth="1"/>
    <col min="6" max="6" width="13.5703125" customWidth="1"/>
    <col min="7" max="9" width="0" hidden="1" customWidth="1"/>
  </cols>
  <sheetData>
    <row r="1" spans="1:13" ht="15.75" x14ac:dyDescent="0.25">
      <c r="A1" s="50">
        <v>130</v>
      </c>
      <c r="B1" s="49" t="s">
        <v>90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2096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68.916943000000003</v>
      </c>
      <c r="E6" s="14">
        <v>98.752820000000028</v>
      </c>
      <c r="F6" s="14">
        <v>21.527358598111892</v>
      </c>
      <c r="G6" s="14">
        <v>11.276469548111891</v>
      </c>
      <c r="H6" s="14">
        <v>5.3309004099999999</v>
      </c>
      <c r="I6" s="14">
        <v>4.9199886399999997</v>
      </c>
      <c r="J6" s="15">
        <v>0.11418883580349287</v>
      </c>
      <c r="K6" s="15">
        <v>0.16817109585439569</v>
      </c>
      <c r="L6" s="16">
        <v>0.21799234288308811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43.746564000000006</v>
      </c>
      <c r="E7" s="38">
        <f ca="1">SUM(E8:OFFSET(E6,MATCH("PROYECTOS",$A$8:$A$50,0),0))</f>
        <v>67.765247000000002</v>
      </c>
      <c r="F7" s="38">
        <f ca="1">SUM(F8:OFFSET(F6,MATCH("PROYECTOS",$A$8:$A$50,0),0))</f>
        <v>16.068898081787484</v>
      </c>
      <c r="G7" s="38">
        <f ca="1">SUM(G8:OFFSET(G6,MATCH("PROYECTOS",$A$8:$A$50,0),0))</f>
        <v>8.7154559617874838</v>
      </c>
      <c r="H7" s="38">
        <f ca="1">SUM(H8:OFFSET(H6,MATCH("PROYECTOS",$A$8:$A$50,0),0))</f>
        <v>3.9194388500000001</v>
      </c>
      <c r="I7" s="38">
        <f ca="1">SUM(I8:OFFSET(I6,MATCH("PROYECTOS",$A$8:$A$50,0),0))</f>
        <v>3.4340032700000007</v>
      </c>
      <c r="J7" s="39">
        <f ca="1">IFERROR(G7/E7,0)</f>
        <v>0.12861247243424764</v>
      </c>
      <c r="K7" s="39">
        <f ca="1">IFERROR(SUM(G7,H7)/E7,0)</f>
        <v>0.18645095194277805</v>
      </c>
      <c r="L7" s="40">
        <f ca="1">IFERROR(SUM(G7,H7,I7)/E7,0)</f>
        <v>0.23712594276809001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33.190683000000007</v>
      </c>
      <c r="E8" s="21">
        <v>42.855850000000011</v>
      </c>
      <c r="F8" s="21">
        <f t="shared" ref="F8:F13" si="0">SUM(G8,H8,I8)</f>
        <v>13.82332771597396</v>
      </c>
      <c r="G8" s="21">
        <v>7.9287791259739606</v>
      </c>
      <c r="H8" s="21">
        <v>3.05314804</v>
      </c>
      <c r="I8" s="21">
        <v>2.8414005500000004</v>
      </c>
      <c r="J8" s="22">
        <f t="shared" ref="J8:J14" si="1">IFERROR(G8/E8,0)</f>
        <v>0.18501042742061954</v>
      </c>
      <c r="K8" s="22">
        <f t="shared" ref="K8:K14" si="2">IFERROR(SUM(G8,H8)/E8,0)</f>
        <v>0.25625269749576679</v>
      </c>
      <c r="L8" s="23">
        <f t="shared" ref="L8:L14" si="3">IFERROR(SUM(G8,H8,I8)/E8,0)</f>
        <v>0.32255404375304553</v>
      </c>
      <c r="M8" s="4"/>
    </row>
    <row r="9" spans="1:13" ht="51" x14ac:dyDescent="0.25">
      <c r="A9" s="17"/>
      <c r="B9" s="19">
        <v>3000383</v>
      </c>
      <c r="C9" s="19" t="s">
        <v>2098</v>
      </c>
      <c r="D9" s="20">
        <v>1.9325620000000003</v>
      </c>
      <c r="E9" s="21">
        <v>7.1860809999999988</v>
      </c>
      <c r="F9" s="21">
        <f t="shared" si="0"/>
        <v>0.31375953241366361</v>
      </c>
      <c r="G9" s="21">
        <v>0.14659133241366362</v>
      </c>
      <c r="H9" s="21">
        <v>6.7629359999999999E-2</v>
      </c>
      <c r="I9" s="21">
        <v>9.953883999999999E-2</v>
      </c>
      <c r="J9" s="22">
        <f t="shared" si="1"/>
        <v>2.0399343176574776E-2</v>
      </c>
      <c r="K9" s="22">
        <f t="shared" si="2"/>
        <v>2.9810503445990056E-2</v>
      </c>
      <c r="L9" s="23">
        <f t="shared" si="3"/>
        <v>4.366212020344102E-2</v>
      </c>
      <c r="M9" s="4"/>
    </row>
    <row r="10" spans="1:13" ht="38.25" x14ac:dyDescent="0.25">
      <c r="A10" s="17"/>
      <c r="B10" s="19">
        <v>3000384</v>
      </c>
      <c r="C10" s="19" t="s">
        <v>2099</v>
      </c>
      <c r="D10" s="20">
        <v>4.2678309999999993</v>
      </c>
      <c r="E10" s="21">
        <v>4.3222599999999991</v>
      </c>
      <c r="F10" s="21">
        <f t="shared" si="0"/>
        <v>0.9070881597010183</v>
      </c>
      <c r="G10" s="21">
        <v>0.17834525970101822</v>
      </c>
      <c r="H10" s="21">
        <v>0.53523005000000001</v>
      </c>
      <c r="I10" s="21">
        <v>0.19351285000000001</v>
      </c>
      <c r="J10" s="22">
        <f t="shared" si="1"/>
        <v>4.1262038771619075E-2</v>
      </c>
      <c r="K10" s="22">
        <f t="shared" si="2"/>
        <v>0.16509310168777871</v>
      </c>
      <c r="L10" s="23">
        <f t="shared" si="3"/>
        <v>0.20986432091105545</v>
      </c>
      <c r="M10" s="4"/>
    </row>
    <row r="11" spans="1:13" ht="63.75" x14ac:dyDescent="0.25">
      <c r="A11" s="17"/>
      <c r="B11" s="19">
        <v>3000695</v>
      </c>
      <c r="C11" s="19" t="s">
        <v>2100</v>
      </c>
      <c r="D11" s="20">
        <v>1.9641699999999993</v>
      </c>
      <c r="E11" s="21">
        <v>10.967398000000001</v>
      </c>
      <c r="F11" s="21">
        <f t="shared" si="0"/>
        <v>0.48657172359747125</v>
      </c>
      <c r="G11" s="21">
        <v>0.22564655359747121</v>
      </c>
      <c r="H11" s="21">
        <v>0.12354332000000001</v>
      </c>
      <c r="I11" s="21">
        <v>0.13738185000000003</v>
      </c>
      <c r="J11" s="22">
        <f t="shared" si="1"/>
        <v>2.0574301543307829E-2</v>
      </c>
      <c r="K11" s="22">
        <f t="shared" si="2"/>
        <v>3.1838898670174198E-2</v>
      </c>
      <c r="L11" s="23">
        <f t="shared" si="3"/>
        <v>4.4365283688753816E-2</v>
      </c>
      <c r="M11" s="4"/>
    </row>
    <row r="12" spans="1:13" ht="51" x14ac:dyDescent="0.25">
      <c r="A12" s="17"/>
      <c r="B12" s="19">
        <v>3000696</v>
      </c>
      <c r="C12" s="19" t="s">
        <v>2101</v>
      </c>
      <c r="D12" s="20">
        <v>0.34950000000000009</v>
      </c>
      <c r="E12" s="21">
        <v>0.34804999999999997</v>
      </c>
      <c r="F12" s="21">
        <f t="shared" si="0"/>
        <v>3.8382970288721868E-2</v>
      </c>
      <c r="G12" s="21">
        <v>1.1094000288721872E-2</v>
      </c>
      <c r="H12" s="21">
        <v>1.4328319999999999E-2</v>
      </c>
      <c r="I12" s="21">
        <v>1.2960650000000001E-2</v>
      </c>
      <c r="J12" s="22">
        <f t="shared" si="1"/>
        <v>3.1874731471690489E-2</v>
      </c>
      <c r="K12" s="22">
        <f t="shared" si="2"/>
        <v>7.3042149946047616E-2</v>
      </c>
      <c r="L12" s="23">
        <f t="shared" si="3"/>
        <v>0.11028004679994792</v>
      </c>
      <c r="M12" s="4"/>
    </row>
    <row r="13" spans="1:13" ht="63.75" x14ac:dyDescent="0.25">
      <c r="A13" s="17"/>
      <c r="B13" s="19">
        <v>3000697</v>
      </c>
      <c r="C13" s="19" t="s">
        <v>2102</v>
      </c>
      <c r="D13" s="20">
        <v>2.0418180000000001</v>
      </c>
      <c r="E13" s="21">
        <v>2.0856080000000001</v>
      </c>
      <c r="F13" s="21">
        <f t="shared" si="0"/>
        <v>0.49976797981264831</v>
      </c>
      <c r="G13" s="21">
        <v>0.22499968981264828</v>
      </c>
      <c r="H13" s="21">
        <v>0.12555975999999999</v>
      </c>
      <c r="I13" s="21">
        <v>0.14920853000000001</v>
      </c>
      <c r="J13" s="22">
        <f t="shared" si="1"/>
        <v>0.10788206116041378</v>
      </c>
      <c r="K13" s="22">
        <f t="shared" si="2"/>
        <v>0.16808501396841991</v>
      </c>
      <c r="L13" s="23">
        <f t="shared" si="3"/>
        <v>0.23962699597079043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25.170378999999997</v>
      </c>
      <c r="E14" s="45">
        <f t="shared" ref="E14:I14" ca="1" si="4">OFFSET(E14,-MATCH("PROYECTOS",$A$8:$A$50,0)-1,0)-(OFFSET(E14,-MATCH("PROYECTOS",$A$8:$A$50,0),0))</f>
        <v>30.987573000000026</v>
      </c>
      <c r="F14" s="45">
        <f t="shared" ca="1" si="4"/>
        <v>5.4584605163244078</v>
      </c>
      <c r="G14" s="45">
        <f t="shared" ca="1" si="4"/>
        <v>2.5610135863244068</v>
      </c>
      <c r="H14" s="45">
        <f t="shared" ca="1" si="4"/>
        <v>1.4114615599999998</v>
      </c>
      <c r="I14" s="45">
        <f t="shared" ca="1" si="4"/>
        <v>1.485985369999999</v>
      </c>
      <c r="J14" s="46">
        <f t="shared" ca="1" si="1"/>
        <v>8.2646472065573018E-2</v>
      </c>
      <c r="K14" s="46">
        <f t="shared" ca="1" si="2"/>
        <v>0.1281957495130194</v>
      </c>
      <c r="L14" s="47">
        <f t="shared" ca="1" si="3"/>
        <v>0.17614998490925382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2118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ht="51" x14ac:dyDescent="0.25">
      <c r="A20" s="17"/>
      <c r="B20" s="19">
        <v>3000383</v>
      </c>
      <c r="C20" s="19" t="s">
        <v>2098</v>
      </c>
      <c r="D20" s="23">
        <v>4.366212020344102E-2</v>
      </c>
    </row>
    <row r="21" spans="1:4" ht="38.25" x14ac:dyDescent="0.25">
      <c r="A21" s="17"/>
      <c r="B21" s="19">
        <v>3000384</v>
      </c>
      <c r="C21" s="19" t="s">
        <v>2099</v>
      </c>
      <c r="D21" s="23">
        <v>0.20986432091105545</v>
      </c>
    </row>
    <row r="22" spans="1:4" ht="63.75" x14ac:dyDescent="0.25">
      <c r="A22" s="17"/>
      <c r="B22" s="19">
        <v>3000695</v>
      </c>
      <c r="C22" s="19" t="s">
        <v>2100</v>
      </c>
      <c r="D22" s="23">
        <v>4.4365283688753816E-2</v>
      </c>
    </row>
    <row r="23" spans="1:4" ht="51" x14ac:dyDescent="0.25">
      <c r="A23" s="17"/>
      <c r="B23" s="19">
        <v>3000696</v>
      </c>
      <c r="C23" s="19" t="s">
        <v>2101</v>
      </c>
      <c r="D23" s="23">
        <v>0.11028004679994792</v>
      </c>
    </row>
    <row r="24" spans="1:4" ht="64.5" thickBot="1" x14ac:dyDescent="0.3">
      <c r="A24" s="24"/>
      <c r="B24" s="26">
        <v>3000697</v>
      </c>
      <c r="C24" s="26" t="s">
        <v>2102</v>
      </c>
      <c r="D24" s="30">
        <v>0.23962699597079043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workbookViewId="0">
      <selection activeCell="N9" sqref="N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130</v>
      </c>
      <c r="B1" s="49" t="s">
        <v>90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2097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68.916943000000003</v>
      </c>
      <c r="I6" s="14">
        <v>98.752820000000028</v>
      </c>
      <c r="J6" s="14">
        <v>21.527358598111892</v>
      </c>
      <c r="K6" s="14">
        <v>11.276469548111891</v>
      </c>
      <c r="L6" s="14">
        <v>5.3309004099999999</v>
      </c>
      <c r="M6" s="14">
        <v>4.9199886399999997</v>
      </c>
      <c r="N6" s="15">
        <v>0.11418883580349287</v>
      </c>
      <c r="O6" s="15">
        <v>0.16817109585439569</v>
      </c>
      <c r="P6" s="16">
        <v>0.21799234288308811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SUM(H8:OFFSET(H6,MATCH("PROYECTOS",$A$8:$A$23,0),0))</f>
        <v>43.746563999999999</v>
      </c>
      <c r="I7" s="37">
        <f ca="1">SUM(I8:OFFSET(I6,MATCH("PROYECTOS",$A$8:$A$23,0),0))</f>
        <v>67.765247000000016</v>
      </c>
      <c r="J7" s="37">
        <f ca="1">SUM(J8:OFFSET(J6,MATCH("PROYECTOS",$A$8:$A$23,0),0))</f>
        <v>16.068898081787481</v>
      </c>
      <c r="K7" s="38">
        <f ca="1">SUM(K8:OFFSET(K6,MATCH("PROYECTOS",$A$8:$A$23,0),0))</f>
        <v>8.7154559617874838</v>
      </c>
      <c r="L7" s="38">
        <f ca="1">SUM(L8:OFFSET(L6,MATCH("PROYECTOS",$A$8:$A$23,0),0))</f>
        <v>3.9194388500000006</v>
      </c>
      <c r="M7" s="38">
        <f ca="1">SUM(M8:OFFSET(M6,MATCH("PROYECTOS",$A$8:$A$23,0),0))</f>
        <v>3.4340032699999994</v>
      </c>
      <c r="N7" s="39">
        <f ca="1">IFERROR(K7/I7,0)</f>
        <v>0.12861247243424762</v>
      </c>
      <c r="O7" s="39">
        <f ca="1">IFERROR(SUM(K7,L7)/I7,0)</f>
        <v>0.186450951942778</v>
      </c>
      <c r="P7" s="40">
        <f ca="1">IFERROR(SUM(K7,L7,M7)/I7,0)</f>
        <v>0.23712594276808996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33.190683</v>
      </c>
      <c r="I8" s="21">
        <v>42.855850000000011</v>
      </c>
      <c r="J8" s="21">
        <f t="shared" ref="J8:J22" si="0">SUM(K8,L8,M8)</f>
        <v>13.82332771597396</v>
      </c>
      <c r="K8" s="21">
        <v>7.9287791259739606</v>
      </c>
      <c r="L8" s="21">
        <v>3.0531480400000004</v>
      </c>
      <c r="M8" s="21">
        <v>2.8414005499999995</v>
      </c>
      <c r="N8" s="22">
        <f t="shared" ref="N8:N23" si="1">IFERROR(K8/I8,0)</f>
        <v>0.18501042742061954</v>
      </c>
      <c r="O8" s="22">
        <f t="shared" ref="O8:O23" si="2">IFERROR(SUM(K8,L8)/I8,0)</f>
        <v>0.25625269749576679</v>
      </c>
      <c r="P8" s="23">
        <f t="shared" ref="P8:P23" si="3">IFERROR(SUM(K8,L8,M8)/I8,0)</f>
        <v>0.32255404375304553</v>
      </c>
      <c r="Q8" s="70">
        <v>121</v>
      </c>
      <c r="R8" s="21">
        <v>0</v>
      </c>
      <c r="S8" s="23">
        <f>IFERROR(R8/Q8,0)</f>
        <v>0</v>
      </c>
    </row>
    <row r="9" spans="1:19" ht="63.75" x14ac:dyDescent="0.25">
      <c r="A9" s="17"/>
      <c r="B9" s="19">
        <v>5004413</v>
      </c>
      <c r="C9" s="19" t="s">
        <v>2103</v>
      </c>
      <c r="D9" s="68">
        <v>3000697</v>
      </c>
      <c r="E9" s="19" t="s">
        <v>2102</v>
      </c>
      <c r="F9" s="69">
        <v>86</v>
      </c>
      <c r="G9" s="19" t="s">
        <v>500</v>
      </c>
      <c r="H9" s="20">
        <v>1.1243750000000001</v>
      </c>
      <c r="I9" s="21">
        <v>1.709406</v>
      </c>
      <c r="J9" s="21">
        <f t="shared" si="0"/>
        <v>0.45330776970046133</v>
      </c>
      <c r="K9" s="21">
        <v>0.19266885970046133</v>
      </c>
      <c r="L9" s="21">
        <v>0.12041191</v>
      </c>
      <c r="M9" s="21">
        <v>0.14022699999999999</v>
      </c>
      <c r="N9" s="22">
        <f t="shared" si="1"/>
        <v>0.11271100002015982</v>
      </c>
      <c r="O9" s="22">
        <f t="shared" si="2"/>
        <v>0.18315179056377556</v>
      </c>
      <c r="P9" s="23">
        <f t="shared" si="3"/>
        <v>0.26518437966197694</v>
      </c>
      <c r="Q9" s="70">
        <v>0</v>
      </c>
      <c r="R9" s="21">
        <v>0</v>
      </c>
      <c r="S9" s="23">
        <f t="shared" ref="S9:S22" si="4">IFERROR(R9/Q9,0)</f>
        <v>0</v>
      </c>
    </row>
    <row r="10" spans="1:19" ht="63.75" x14ac:dyDescent="0.25">
      <c r="A10" s="17"/>
      <c r="B10" s="19">
        <v>5004414</v>
      </c>
      <c r="C10" s="19" t="s">
        <v>2104</v>
      </c>
      <c r="D10" s="68">
        <v>3000697</v>
      </c>
      <c r="E10" s="19" t="s">
        <v>2102</v>
      </c>
      <c r="F10" s="69">
        <v>86</v>
      </c>
      <c r="G10" s="19" t="s">
        <v>500</v>
      </c>
      <c r="H10" s="20">
        <v>0.91744300000000012</v>
      </c>
      <c r="I10" s="21">
        <v>0.37620200000000004</v>
      </c>
      <c r="J10" s="21">
        <f t="shared" si="0"/>
        <v>4.6460210112186963E-2</v>
      </c>
      <c r="K10" s="21">
        <v>3.2330830112186959E-2</v>
      </c>
      <c r="L10" s="21">
        <v>5.1478500000000007E-3</v>
      </c>
      <c r="M10" s="21">
        <v>8.9815300000000015E-3</v>
      </c>
      <c r="N10" s="22">
        <f t="shared" si="1"/>
        <v>8.594008036157956E-2</v>
      </c>
      <c r="O10" s="22">
        <f t="shared" si="2"/>
        <v>9.962381941666168E-2</v>
      </c>
      <c r="P10" s="23">
        <f t="shared" si="3"/>
        <v>0.12349804124429684</v>
      </c>
      <c r="Q10" s="70">
        <v>100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5004417</v>
      </c>
      <c r="C11" s="19" t="s">
        <v>2105</v>
      </c>
      <c r="D11" s="68">
        <v>3000383</v>
      </c>
      <c r="E11" s="19" t="s">
        <v>2098</v>
      </c>
      <c r="F11" s="69">
        <v>66</v>
      </c>
      <c r="G11" s="19" t="s">
        <v>573</v>
      </c>
      <c r="H11" s="20">
        <v>1.0800900000000002</v>
      </c>
      <c r="I11" s="21">
        <v>1.0829610000000003</v>
      </c>
      <c r="J11" s="21">
        <f t="shared" si="0"/>
        <v>0.22900208205394751</v>
      </c>
      <c r="K11" s="21">
        <v>0.1169360920539475</v>
      </c>
      <c r="L11" s="21">
        <v>5.1684540000000001E-2</v>
      </c>
      <c r="M11" s="21">
        <v>6.0381449999999996E-2</v>
      </c>
      <c r="N11" s="22">
        <f t="shared" si="1"/>
        <v>0.10797811929879975</v>
      </c>
      <c r="O11" s="22">
        <f t="shared" si="2"/>
        <v>0.15570332823984193</v>
      </c>
      <c r="P11" s="23">
        <f t="shared" si="3"/>
        <v>0.21145921418587321</v>
      </c>
      <c r="Q11" s="70">
        <v>3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5004420</v>
      </c>
      <c r="C12" s="19" t="s">
        <v>2106</v>
      </c>
      <c r="D12" s="68">
        <v>3000384</v>
      </c>
      <c r="E12" s="19" t="s">
        <v>2099</v>
      </c>
      <c r="F12" s="69">
        <v>59</v>
      </c>
      <c r="G12" s="19" t="s">
        <v>577</v>
      </c>
      <c r="H12" s="20">
        <v>2.7557259999999997</v>
      </c>
      <c r="I12" s="21">
        <v>2.8118409999999985</v>
      </c>
      <c r="J12" s="21">
        <f t="shared" si="0"/>
        <v>0.69925917915573055</v>
      </c>
      <c r="K12" s="21">
        <v>9.6553139155730605E-2</v>
      </c>
      <c r="L12" s="21">
        <v>0.45018859999999994</v>
      </c>
      <c r="M12" s="21">
        <v>0.15251744</v>
      </c>
      <c r="N12" s="22">
        <f t="shared" si="1"/>
        <v>3.4338050819989703E-2</v>
      </c>
      <c r="O12" s="22">
        <f t="shared" si="2"/>
        <v>0.1944426228779404</v>
      </c>
      <c r="P12" s="23">
        <f t="shared" si="3"/>
        <v>0.24868375528905473</v>
      </c>
      <c r="Q12" s="70">
        <v>0</v>
      </c>
      <c r="R12" s="21">
        <v>0</v>
      </c>
      <c r="S12" s="23">
        <f t="shared" si="4"/>
        <v>0</v>
      </c>
    </row>
    <row r="13" spans="1:19" ht="63.75" x14ac:dyDescent="0.25">
      <c r="A13" s="17"/>
      <c r="B13" s="19">
        <v>5004422</v>
      </c>
      <c r="C13" s="19" t="s">
        <v>2107</v>
      </c>
      <c r="D13" s="68">
        <v>3000384</v>
      </c>
      <c r="E13" s="19" t="s">
        <v>2099</v>
      </c>
      <c r="F13" s="69">
        <v>117</v>
      </c>
      <c r="G13" s="19" t="s">
        <v>687</v>
      </c>
      <c r="H13" s="20">
        <v>0.5811010000000002</v>
      </c>
      <c r="I13" s="21">
        <v>0.62283900000000003</v>
      </c>
      <c r="J13" s="21">
        <f t="shared" si="0"/>
        <v>0.13552764131547879</v>
      </c>
      <c r="K13" s="21">
        <v>4.5192101315478794E-2</v>
      </c>
      <c r="L13" s="21">
        <v>6.7852979999999993E-2</v>
      </c>
      <c r="M13" s="21">
        <v>2.2482559999999999E-2</v>
      </c>
      <c r="N13" s="22">
        <f t="shared" si="1"/>
        <v>7.2558239473569888E-2</v>
      </c>
      <c r="O13" s="22">
        <f t="shared" si="2"/>
        <v>0.1814996834101249</v>
      </c>
      <c r="P13" s="23">
        <f t="shared" si="3"/>
        <v>0.21759658806766882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5005174</v>
      </c>
      <c r="C14" s="19" t="s">
        <v>2108</v>
      </c>
      <c r="D14" s="68">
        <v>3000383</v>
      </c>
      <c r="E14" s="19" t="s">
        <v>2098</v>
      </c>
      <c r="F14" s="69">
        <v>222</v>
      </c>
      <c r="G14" s="19" t="s">
        <v>1544</v>
      </c>
      <c r="H14" s="20">
        <v>0.8524719999999999</v>
      </c>
      <c r="I14" s="21">
        <v>6.1031199999999997</v>
      </c>
      <c r="J14" s="21">
        <f t="shared" si="0"/>
        <v>8.4757450359716116E-2</v>
      </c>
      <c r="K14" s="21">
        <v>2.9655240359716117E-2</v>
      </c>
      <c r="L14" s="21">
        <v>1.5944819999999998E-2</v>
      </c>
      <c r="M14" s="21">
        <v>3.915739E-2</v>
      </c>
      <c r="N14" s="22">
        <f t="shared" si="1"/>
        <v>4.8590295389433795E-3</v>
      </c>
      <c r="O14" s="22">
        <f t="shared" si="2"/>
        <v>7.471598192353439E-3</v>
      </c>
      <c r="P14" s="23">
        <f t="shared" si="3"/>
        <v>1.3887560847519976E-2</v>
      </c>
      <c r="Q14" s="70">
        <v>14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5005175</v>
      </c>
      <c r="C15" s="19" t="s">
        <v>2109</v>
      </c>
      <c r="D15" s="68">
        <v>3000384</v>
      </c>
      <c r="E15" s="19" t="s">
        <v>2099</v>
      </c>
      <c r="F15" s="69">
        <v>36</v>
      </c>
      <c r="G15" s="19" t="s">
        <v>533</v>
      </c>
      <c r="H15" s="20">
        <v>0.75650000000000017</v>
      </c>
      <c r="I15" s="21">
        <v>0.57957599999999998</v>
      </c>
      <c r="J15" s="21">
        <f t="shared" si="0"/>
        <v>5.690000023401808E-3</v>
      </c>
      <c r="K15" s="21">
        <v>4.690000023401808E-3</v>
      </c>
      <c r="L15" s="21">
        <v>1E-3</v>
      </c>
      <c r="M15" s="21">
        <v>0</v>
      </c>
      <c r="N15" s="22">
        <f t="shared" si="1"/>
        <v>8.0921225575279303E-3</v>
      </c>
      <c r="O15" s="22">
        <f t="shared" si="2"/>
        <v>9.8175218149160904E-3</v>
      </c>
      <c r="P15" s="23">
        <f t="shared" si="3"/>
        <v>9.8175218149160904E-3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5005176</v>
      </c>
      <c r="C16" s="19" t="s">
        <v>2110</v>
      </c>
      <c r="D16" s="68">
        <v>3000384</v>
      </c>
      <c r="E16" s="19" t="s">
        <v>2099</v>
      </c>
      <c r="F16" s="69">
        <v>132</v>
      </c>
      <c r="G16" s="19" t="s">
        <v>1921</v>
      </c>
      <c r="H16" s="20">
        <v>5.5E-2</v>
      </c>
      <c r="I16" s="21">
        <v>0.1885</v>
      </c>
      <c r="J16" s="21">
        <f t="shared" si="0"/>
        <v>2.8188999861374964E-2</v>
      </c>
      <c r="K16" s="21">
        <v>1.3839999861374963E-2</v>
      </c>
      <c r="L16" s="21">
        <v>4.5604999999999995E-3</v>
      </c>
      <c r="M16" s="21">
        <v>9.7885000000000003E-3</v>
      </c>
      <c r="N16" s="22">
        <f t="shared" si="1"/>
        <v>7.3421749927718633E-2</v>
      </c>
      <c r="O16" s="22">
        <f t="shared" si="2"/>
        <v>9.7615383879973275E-2</v>
      </c>
      <c r="P16" s="23">
        <f t="shared" si="3"/>
        <v>0.14954376584283802</v>
      </c>
      <c r="Q16" s="70">
        <v>0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5005177</v>
      </c>
      <c r="C17" s="19" t="s">
        <v>2111</v>
      </c>
      <c r="D17" s="68">
        <v>3000384</v>
      </c>
      <c r="E17" s="19" t="s">
        <v>2099</v>
      </c>
      <c r="F17" s="69">
        <v>132</v>
      </c>
      <c r="G17" s="19" t="s">
        <v>1921</v>
      </c>
      <c r="H17" s="20">
        <v>0.11950400000000003</v>
      </c>
      <c r="I17" s="21">
        <v>0.11950400000000001</v>
      </c>
      <c r="J17" s="21">
        <f t="shared" si="0"/>
        <v>3.8422339345032051E-2</v>
      </c>
      <c r="K17" s="21">
        <v>1.8070019345032051E-2</v>
      </c>
      <c r="L17" s="21">
        <v>1.1627970000000001E-2</v>
      </c>
      <c r="M17" s="21">
        <v>8.7243500000000005E-3</v>
      </c>
      <c r="N17" s="22">
        <f t="shared" si="1"/>
        <v>0.1512084896324144</v>
      </c>
      <c r="O17" s="22">
        <f t="shared" si="2"/>
        <v>0.24851042094852097</v>
      </c>
      <c r="P17" s="23">
        <f t="shared" si="3"/>
        <v>0.32151509024829333</v>
      </c>
      <c r="Q17" s="70">
        <v>0</v>
      </c>
      <c r="R17" s="21">
        <v>0</v>
      </c>
      <c r="S17" s="23">
        <f t="shared" si="4"/>
        <v>0</v>
      </c>
    </row>
    <row r="18" spans="1:19" ht="63.75" x14ac:dyDescent="0.25">
      <c r="A18" s="17"/>
      <c r="B18" s="19">
        <v>5005178</v>
      </c>
      <c r="C18" s="19" t="s">
        <v>2112</v>
      </c>
      <c r="D18" s="68">
        <v>3000695</v>
      </c>
      <c r="E18" s="19" t="s">
        <v>2100</v>
      </c>
      <c r="F18" s="69">
        <v>117</v>
      </c>
      <c r="G18" s="19" t="s">
        <v>687</v>
      </c>
      <c r="H18" s="20">
        <v>0.23716999999999999</v>
      </c>
      <c r="I18" s="21">
        <v>0.23283700000000007</v>
      </c>
      <c r="J18" s="21">
        <f t="shared" si="0"/>
        <v>6.5706710261879922E-2</v>
      </c>
      <c r="K18" s="21">
        <v>1.4101670261879917E-2</v>
      </c>
      <c r="L18" s="21">
        <v>4.0885000000000005E-2</v>
      </c>
      <c r="M18" s="21">
        <v>1.0720040000000002E-2</v>
      </c>
      <c r="N18" s="22">
        <f t="shared" si="1"/>
        <v>6.0564559163191041E-2</v>
      </c>
      <c r="O18" s="22">
        <f t="shared" si="2"/>
        <v>0.23615950326571766</v>
      </c>
      <c r="P18" s="23">
        <f t="shared" si="3"/>
        <v>0.28220046754544981</v>
      </c>
      <c r="Q18" s="70">
        <v>4</v>
      </c>
      <c r="R18" s="21">
        <v>0</v>
      </c>
      <c r="S18" s="23">
        <f t="shared" si="4"/>
        <v>0</v>
      </c>
    </row>
    <row r="19" spans="1:19" ht="63.75" x14ac:dyDescent="0.25">
      <c r="A19" s="17"/>
      <c r="B19" s="19">
        <v>5005179</v>
      </c>
      <c r="C19" s="19" t="s">
        <v>2113</v>
      </c>
      <c r="D19" s="68">
        <v>3000695</v>
      </c>
      <c r="E19" s="19" t="s">
        <v>2100</v>
      </c>
      <c r="F19" s="69">
        <v>36</v>
      </c>
      <c r="G19" s="19" t="s">
        <v>533</v>
      </c>
      <c r="H19" s="20">
        <v>0.97700000000000031</v>
      </c>
      <c r="I19" s="21">
        <v>9.9845609999999994</v>
      </c>
      <c r="J19" s="21">
        <f t="shared" si="0"/>
        <v>0.16653586034185958</v>
      </c>
      <c r="K19" s="21">
        <v>5.3760420341859572E-2</v>
      </c>
      <c r="L19" s="21">
        <v>6.2258300000000003E-2</v>
      </c>
      <c r="M19" s="21">
        <v>5.0517140000000002E-2</v>
      </c>
      <c r="N19" s="22">
        <f t="shared" si="1"/>
        <v>5.3843549397774798E-3</v>
      </c>
      <c r="O19" s="22">
        <f t="shared" si="2"/>
        <v>1.1619811861719266E-2</v>
      </c>
      <c r="P19" s="23">
        <f t="shared" si="3"/>
        <v>1.6679337262986284E-2</v>
      </c>
      <c r="Q19" s="70">
        <v>0</v>
      </c>
      <c r="R19" s="21">
        <v>0</v>
      </c>
      <c r="S19" s="23">
        <f t="shared" si="4"/>
        <v>0</v>
      </c>
    </row>
    <row r="20" spans="1:19" ht="63.75" x14ac:dyDescent="0.25">
      <c r="A20" s="17"/>
      <c r="B20" s="19">
        <v>5005180</v>
      </c>
      <c r="C20" s="19" t="s">
        <v>2114</v>
      </c>
      <c r="D20" s="68">
        <v>3000695</v>
      </c>
      <c r="E20" s="19" t="s">
        <v>2100</v>
      </c>
      <c r="F20" s="69">
        <v>222</v>
      </c>
      <c r="G20" s="19" t="s">
        <v>1544</v>
      </c>
      <c r="H20" s="20">
        <v>0.74999999999999989</v>
      </c>
      <c r="I20" s="21">
        <v>0.75000000000000011</v>
      </c>
      <c r="J20" s="21">
        <f t="shared" si="0"/>
        <v>0.25432915299373171</v>
      </c>
      <c r="K20" s="21">
        <v>0.15778446299373172</v>
      </c>
      <c r="L20" s="21">
        <v>2.0400019999999998E-2</v>
      </c>
      <c r="M20" s="21">
        <v>7.6144670000000025E-2</v>
      </c>
      <c r="N20" s="22">
        <f t="shared" si="1"/>
        <v>0.21037928399164227</v>
      </c>
      <c r="O20" s="22">
        <f t="shared" si="2"/>
        <v>0.23757931065830892</v>
      </c>
      <c r="P20" s="23">
        <f t="shared" si="3"/>
        <v>0.33910553732497556</v>
      </c>
      <c r="Q20" s="70">
        <v>34</v>
      </c>
      <c r="R20" s="21">
        <v>0</v>
      </c>
      <c r="S20" s="23">
        <f t="shared" si="4"/>
        <v>0</v>
      </c>
    </row>
    <row r="21" spans="1:19" ht="51" x14ac:dyDescent="0.25">
      <c r="A21" s="17"/>
      <c r="B21" s="19">
        <v>5005181</v>
      </c>
      <c r="C21" s="19" t="s">
        <v>2115</v>
      </c>
      <c r="D21" s="68">
        <v>3000696</v>
      </c>
      <c r="E21" s="19" t="s">
        <v>2101</v>
      </c>
      <c r="F21" s="69">
        <v>36</v>
      </c>
      <c r="G21" s="19" t="s">
        <v>533</v>
      </c>
      <c r="H21" s="20">
        <v>0.14000000000000001</v>
      </c>
      <c r="I21" s="21">
        <v>0.1</v>
      </c>
      <c r="J21" s="21">
        <f t="shared" si="0"/>
        <v>1.804333013582874E-2</v>
      </c>
      <c r="K21" s="21">
        <v>6.7200001358287409E-3</v>
      </c>
      <c r="L21" s="21">
        <v>2.30182E-3</v>
      </c>
      <c r="M21" s="21">
        <v>9.0215099999999999E-3</v>
      </c>
      <c r="N21" s="22">
        <f t="shared" si="1"/>
        <v>6.7200001358287409E-2</v>
      </c>
      <c r="O21" s="22">
        <f t="shared" si="2"/>
        <v>9.0218201358287398E-2</v>
      </c>
      <c r="P21" s="23">
        <f t="shared" si="3"/>
        <v>0.18043330135828739</v>
      </c>
      <c r="Q21" s="70">
        <v>1</v>
      </c>
      <c r="R21" s="21">
        <v>0</v>
      </c>
      <c r="S21" s="23">
        <f t="shared" si="4"/>
        <v>0</v>
      </c>
    </row>
    <row r="22" spans="1:19" ht="51" x14ac:dyDescent="0.25">
      <c r="A22" s="17"/>
      <c r="B22" s="19">
        <v>5005182</v>
      </c>
      <c r="C22" s="19" t="s">
        <v>2116</v>
      </c>
      <c r="D22" s="68">
        <v>3000696</v>
      </c>
      <c r="E22" s="19" t="s">
        <v>2101</v>
      </c>
      <c r="F22" s="69">
        <v>46</v>
      </c>
      <c r="G22" s="19" t="s">
        <v>736</v>
      </c>
      <c r="H22" s="20">
        <v>0.20950000000000005</v>
      </c>
      <c r="I22" s="21">
        <v>0.24804999999999999</v>
      </c>
      <c r="J22" s="21">
        <f t="shared" si="0"/>
        <v>2.0339640152893131E-2</v>
      </c>
      <c r="K22" s="21">
        <v>4.3740001528931316E-3</v>
      </c>
      <c r="L22" s="21">
        <v>1.2026499999999999E-2</v>
      </c>
      <c r="M22" s="21">
        <v>3.9391399999999998E-3</v>
      </c>
      <c r="N22" s="22">
        <f t="shared" si="1"/>
        <v>1.7633542241052739E-2</v>
      </c>
      <c r="O22" s="22">
        <f t="shared" si="2"/>
        <v>6.6117718818355695E-2</v>
      </c>
      <c r="P22" s="23">
        <f t="shared" si="3"/>
        <v>8.1998146151554652E-2</v>
      </c>
      <c r="Q22" s="70">
        <v>1</v>
      </c>
      <c r="R22" s="21">
        <v>0</v>
      </c>
      <c r="S22" s="23">
        <f t="shared" si="4"/>
        <v>0</v>
      </c>
    </row>
    <row r="23" spans="1:19" ht="15.75" thickBot="1" x14ac:dyDescent="0.3">
      <c r="A23" s="41" t="s">
        <v>293</v>
      </c>
      <c r="B23" s="43"/>
      <c r="C23" s="43"/>
      <c r="D23" s="65"/>
      <c r="E23" s="43"/>
      <c r="F23" s="66"/>
      <c r="G23" s="43"/>
      <c r="H23" s="44">
        <f ca="1">OFFSET(H23,-MATCH("PROYECTOS",$A$8:$A$23,0)-1,0)-(OFFSET(H23,-MATCH("PROYECTOS",$A$8:$A$23,0),0))</f>
        <v>25.170379000000004</v>
      </c>
      <c r="I23" s="44">
        <f t="shared" ref="I23:J23" ca="1" si="5">OFFSET(I23,-MATCH("PROYECTOS",$A$8:$A$23,0)-1,0)-(OFFSET(I23,-MATCH("PROYECTOS",$A$8:$A$23,0),0))</f>
        <v>30.987573000000012</v>
      </c>
      <c r="J23" s="44">
        <f t="shared" ca="1" si="5"/>
        <v>5.4584605163244113</v>
      </c>
      <c r="K23" s="45">
        <f ca="1">OFFSET(K23,-MATCH("PROYECTOS",$A$8:$A$23,0)-1,0)-(OFFSET(K23,-MATCH("PROYECTOS",$A$8:$A$23,0),0))</f>
        <v>2.5610135863244068</v>
      </c>
      <c r="L23" s="45">
        <f t="shared" ref="L23:M23" ca="1" si="6">OFFSET(L23,-MATCH("PROYECTOS",$A$8:$A$23,0)-1,0)-(OFFSET(L23,-MATCH("PROYECTOS",$A$8:$A$23,0),0))</f>
        <v>1.4114615599999993</v>
      </c>
      <c r="M23" s="45">
        <f t="shared" ca="1" si="6"/>
        <v>1.4859853700000003</v>
      </c>
      <c r="N23" s="46">
        <f t="shared" ca="1" si="1"/>
        <v>8.2646472065573059E-2</v>
      </c>
      <c r="O23" s="46">
        <f t="shared" ca="1" si="2"/>
        <v>0.12819574951301946</v>
      </c>
      <c r="P23" s="47">
        <f t="shared" ca="1" si="3"/>
        <v>0.1761499849092539</v>
      </c>
      <c r="Q23" s="67"/>
      <c r="R23" s="45"/>
      <c r="S2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topLeftCell="A12" workbookViewId="0">
      <selection activeCell="A38" sqref="A38:L3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131</v>
      </c>
      <c r="B1" s="50" t="s">
        <v>91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2119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68.085462999999962</v>
      </c>
      <c r="E6" s="14">
        <v>78.321791000000005</v>
      </c>
      <c r="F6" s="14">
        <v>17.850586376802251</v>
      </c>
      <c r="G6" s="14">
        <v>10.950739336802247</v>
      </c>
      <c r="H6" s="14">
        <v>3.2019426200000005</v>
      </c>
      <c r="I6" s="14">
        <v>3.69790442</v>
      </c>
      <c r="J6" s="15">
        <v>0.13981727431133753</v>
      </c>
      <c r="K6" s="15">
        <v>0.18069916144795828</v>
      </c>
      <c r="L6" s="16">
        <v>0.22791340888517536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50.395800999999999</v>
      </c>
      <c r="E7" s="38">
        <f ca="1">SUM(E8:OFFSET(E6,MATCH("GOBIERNOS REGIONALES",$A$8:$A$50,0),0))</f>
        <v>41.928836000000004</v>
      </c>
      <c r="F7" s="38">
        <f ca="1">SUM(F8:OFFSET(F6,MATCH("GOBIERNOS REGIONALES",$A$8:$A$50,0),0))</f>
        <v>11.254122182762149</v>
      </c>
      <c r="G7" s="38">
        <f ca="1">SUM(G8:OFFSET(G6,MATCH("GOBIERNOS REGIONALES",$A$8:$A$50,0),0))</f>
        <v>7.1284947327621495</v>
      </c>
      <c r="H7" s="38">
        <f ca="1">SUM(H8:OFFSET(H6,MATCH("GOBIERNOS REGIONALES",$A$8:$A$50,0),0))</f>
        <v>1.9827475800000007</v>
      </c>
      <c r="I7" s="38">
        <f ca="1">SUM(I8:OFFSET(I6,MATCH("GOBIERNOS REGIONALES",$A$8:$A$50,0),0))</f>
        <v>2.1428798699999998</v>
      </c>
      <c r="J7" s="39">
        <f ca="1">IFERROR(G7/E7,0)</f>
        <v>0.17001413377567048</v>
      </c>
      <c r="K7" s="39">
        <f ca="1">IFERROR(SUM(G7,H7)/E7,0)</f>
        <v>0.21730253405465752</v>
      </c>
      <c r="L7" s="40">
        <f ca="1">IFERROR(SUM(G7,H7,I7)/E7,0)</f>
        <v>0.26841007899103497</v>
      </c>
      <c r="M7" s="4"/>
    </row>
    <row r="8" spans="1:13" x14ac:dyDescent="0.25">
      <c r="A8" s="17"/>
      <c r="B8" s="18">
        <v>11</v>
      </c>
      <c r="C8" s="19" t="s">
        <v>111</v>
      </c>
      <c r="D8" s="20">
        <v>26.037333000000004</v>
      </c>
      <c r="E8" s="21">
        <v>2.1452009999999997</v>
      </c>
      <c r="F8" s="21">
        <f t="shared" ref="F8:F39" si="0">SUM(G8,H8,I8)</f>
        <v>7.6180000000000012E-2</v>
      </c>
      <c r="G8" s="21">
        <v>0</v>
      </c>
      <c r="H8" s="21">
        <v>7.6180000000000012E-2</v>
      </c>
      <c r="I8" s="21">
        <v>0</v>
      </c>
      <c r="J8" s="22">
        <f t="shared" ref="J8:J39" si="1">IFERROR(G8/E8,0)</f>
        <v>0</v>
      </c>
      <c r="K8" s="22">
        <f t="shared" ref="K8:K39" si="2">IFERROR(SUM(G8,H8)/E8,0)</f>
        <v>3.5511823833757311E-2</v>
      </c>
      <c r="L8" s="23">
        <f t="shared" ref="L8:L39" si="3">IFERROR(SUM(G8,H8,I8)/E8,0)</f>
        <v>3.5511823833757311E-2</v>
      </c>
      <c r="M8" s="4"/>
    </row>
    <row r="9" spans="1:13" x14ac:dyDescent="0.25">
      <c r="A9" s="17"/>
      <c r="B9" s="18">
        <v>131</v>
      </c>
      <c r="C9" s="19" t="s">
        <v>143</v>
      </c>
      <c r="D9" s="20">
        <v>0.15000000000000002</v>
      </c>
      <c r="E9" s="21">
        <v>0.15000000000000002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9.3865860000000048</v>
      </c>
      <c r="E10" s="21">
        <v>9.386586000000003</v>
      </c>
      <c r="F10" s="21">
        <f t="shared" si="0"/>
        <v>3.6089491176605226</v>
      </c>
      <c r="G10" s="21">
        <v>3.4289491176605225</v>
      </c>
      <c r="H10" s="21">
        <v>0.18</v>
      </c>
      <c r="I10" s="21">
        <v>0</v>
      </c>
      <c r="J10" s="22">
        <f t="shared" si="1"/>
        <v>0.36530311634714913</v>
      </c>
      <c r="K10" s="22">
        <f t="shared" si="2"/>
        <v>0.38447941750712361</v>
      </c>
      <c r="L10" s="23">
        <f t="shared" si="3"/>
        <v>0.38447941750712361</v>
      </c>
      <c r="M10" s="4"/>
    </row>
    <row r="11" spans="1:13" ht="25.5" x14ac:dyDescent="0.25">
      <c r="A11" s="17"/>
      <c r="B11" s="18">
        <v>136</v>
      </c>
      <c r="C11" s="19" t="s">
        <v>145</v>
      </c>
      <c r="D11" s="20">
        <v>0.12</v>
      </c>
      <c r="E11" s="21">
        <v>0.54500000000000004</v>
      </c>
      <c r="F11" s="21">
        <f t="shared" si="0"/>
        <v>3.6846709916251191E-2</v>
      </c>
      <c r="G11" s="21">
        <v>1.108664991625119E-2</v>
      </c>
      <c r="H11" s="21">
        <v>2.4002800000000003E-3</v>
      </c>
      <c r="I11" s="21">
        <v>2.335978E-2</v>
      </c>
      <c r="J11" s="22">
        <f t="shared" si="1"/>
        <v>2.0342476910552642E-2</v>
      </c>
      <c r="K11" s="22">
        <f t="shared" si="2"/>
        <v>2.4746660396791173E-2</v>
      </c>
      <c r="L11" s="23">
        <f t="shared" si="3"/>
        <v>6.7608642048167314E-2</v>
      </c>
      <c r="M11" s="4"/>
    </row>
    <row r="12" spans="1:13" ht="25.5" x14ac:dyDescent="0.25">
      <c r="A12" s="17"/>
      <c r="B12" s="18">
        <v>137</v>
      </c>
      <c r="C12" s="19" t="s">
        <v>146</v>
      </c>
      <c r="D12" s="20">
        <v>14.701881999999998</v>
      </c>
      <c r="E12" s="21">
        <v>29.702048999999999</v>
      </c>
      <c r="F12" s="21">
        <f t="shared" si="0"/>
        <v>7.5321463551853762</v>
      </c>
      <c r="G12" s="21">
        <v>3.6884589651853759</v>
      </c>
      <c r="H12" s="21">
        <v>1.7241673000000006</v>
      </c>
      <c r="I12" s="21">
        <v>2.11952009</v>
      </c>
      <c r="J12" s="22">
        <f t="shared" si="1"/>
        <v>0.12418197024674547</v>
      </c>
      <c r="K12" s="22">
        <f t="shared" si="2"/>
        <v>0.18223073651199539</v>
      </c>
      <c r="L12" s="23">
        <f t="shared" si="3"/>
        <v>0.2535901262295196</v>
      </c>
      <c r="M12" s="4"/>
    </row>
    <row r="13" spans="1:13" x14ac:dyDescent="0.25">
      <c r="A13" s="34" t="s">
        <v>205</v>
      </c>
      <c r="B13" s="57"/>
      <c r="C13" s="36"/>
      <c r="D13" s="37">
        <f ca="1">SUM(D14:OFFSET(D12,(MATCH("GOBIERNOS LOCALES",$A$8:$A$50,0)-MATCH("GOBIERNOS REGIONALES",$A$8:$A$50,0)),0))</f>
        <v>17.689662000000002</v>
      </c>
      <c r="E13" s="38">
        <f ca="1">SUM(E14:OFFSET(E12,(MATCH("GOBIERNOS LOCALES",$A$8:$A$50,0)-MATCH("GOBIERNOS REGIONALES",$A$8:$A$50,0)),0))</f>
        <v>36.392955000000001</v>
      </c>
      <c r="F13" s="38">
        <f ca="1">SUM(F14:OFFSET(F12,(MATCH("GOBIERNOS LOCALES",$A$8:$A$50,0)-MATCH("GOBIERNOS REGIONALES",$A$8:$A$50,0)),0))</f>
        <v>6.5964641940400988</v>
      </c>
      <c r="G13" s="38">
        <f ca="1">SUM(G14:OFFSET(G12,(MATCH("GOBIERNOS LOCALES",$A$8:$A$50,0)-MATCH("GOBIERNOS REGIONALES",$A$8:$A$50,0)),0))</f>
        <v>3.8222446040400975</v>
      </c>
      <c r="H13" s="38">
        <f ca="1">SUM(H14:OFFSET(H12,(MATCH("GOBIERNOS LOCALES",$A$8:$A$50,0)-MATCH("GOBIERNOS REGIONALES",$A$8:$A$50,0)),0))</f>
        <v>1.2191950399999998</v>
      </c>
      <c r="I13" s="38">
        <f ca="1">SUM(I14:OFFSET(I12,(MATCH("GOBIERNOS LOCALES",$A$8:$A$50,0)-MATCH("GOBIERNOS REGIONALES",$A$8:$A$50,0)),0))</f>
        <v>1.5550245500000002</v>
      </c>
      <c r="J13" s="39">
        <f t="shared" ca="1" si="1"/>
        <v>0.10502704724142618</v>
      </c>
      <c r="K13" s="39">
        <f t="shared" ca="1" si="2"/>
        <v>0.13852790035983881</v>
      </c>
      <c r="L13" s="40">
        <f t="shared" ca="1" si="3"/>
        <v>0.18125662491655589</v>
      </c>
      <c r="M13" s="4"/>
    </row>
    <row r="14" spans="1:13" x14ac:dyDescent="0.25">
      <c r="A14" s="17"/>
      <c r="B14" s="18">
        <v>440</v>
      </c>
      <c r="C14" s="19" t="s">
        <v>206</v>
      </c>
      <c r="D14" s="20">
        <v>0.42815100000000006</v>
      </c>
      <c r="E14" s="21">
        <v>0.98602900000000004</v>
      </c>
      <c r="F14" s="21">
        <f t="shared" si="0"/>
        <v>0.18914081871034363</v>
      </c>
      <c r="G14" s="21">
        <v>0.12683525871034362</v>
      </c>
      <c r="H14" s="21">
        <v>2.684868E-2</v>
      </c>
      <c r="I14" s="21">
        <v>3.5456880000000003E-2</v>
      </c>
      <c r="J14" s="22">
        <f t="shared" si="1"/>
        <v>0.1286323817152879</v>
      </c>
      <c r="K14" s="22">
        <f t="shared" si="2"/>
        <v>0.15586147943959419</v>
      </c>
      <c r="L14" s="23">
        <f t="shared" si="3"/>
        <v>0.19182074635770716</v>
      </c>
      <c r="M14" s="4"/>
    </row>
    <row r="15" spans="1:13" x14ac:dyDescent="0.25">
      <c r="A15" s="17"/>
      <c r="B15" s="18">
        <v>441</v>
      </c>
      <c r="C15" s="19" t="s">
        <v>207</v>
      </c>
      <c r="D15" s="20">
        <v>0.55841200000000013</v>
      </c>
      <c r="E15" s="21">
        <v>0.58816999999999997</v>
      </c>
      <c r="F15" s="21">
        <f t="shared" si="0"/>
        <v>0.19434448990562928</v>
      </c>
      <c r="G15" s="21">
        <v>0.11012894990562927</v>
      </c>
      <c r="H15" s="21">
        <v>4.5766019999999998E-2</v>
      </c>
      <c r="I15" s="21">
        <v>3.8449520000000008E-2</v>
      </c>
      <c r="J15" s="22">
        <f t="shared" si="1"/>
        <v>0.18723999847940098</v>
      </c>
      <c r="K15" s="22">
        <f t="shared" si="2"/>
        <v>0.2650508694860827</v>
      </c>
      <c r="L15" s="23">
        <f t="shared" si="3"/>
        <v>0.33042230971594827</v>
      </c>
      <c r="M15" s="4"/>
    </row>
    <row r="16" spans="1:13" x14ac:dyDescent="0.25">
      <c r="A16" s="17"/>
      <c r="B16" s="18">
        <v>442</v>
      </c>
      <c r="C16" s="19" t="s">
        <v>208</v>
      </c>
      <c r="D16" s="20">
        <v>1.0871450000000003</v>
      </c>
      <c r="E16" s="21">
        <v>2.1015489999999999</v>
      </c>
      <c r="F16" s="21">
        <f t="shared" si="0"/>
        <v>0.49567014107851604</v>
      </c>
      <c r="G16" s="21">
        <v>0.44267753107851604</v>
      </c>
      <c r="H16" s="21">
        <v>6.5941999999999988E-3</v>
      </c>
      <c r="I16" s="21">
        <v>4.6398410000000001E-2</v>
      </c>
      <c r="J16" s="22">
        <f t="shared" si="1"/>
        <v>0.21064344970234625</v>
      </c>
      <c r="K16" s="22">
        <f t="shared" si="2"/>
        <v>0.21378123045359212</v>
      </c>
      <c r="L16" s="23">
        <f t="shared" si="3"/>
        <v>0.23585942610832109</v>
      </c>
      <c r="M16" s="4"/>
    </row>
    <row r="17" spans="1:13" x14ac:dyDescent="0.25">
      <c r="A17" s="17"/>
      <c r="B17" s="18">
        <v>443</v>
      </c>
      <c r="C17" s="19" t="s">
        <v>209</v>
      </c>
      <c r="D17" s="20">
        <v>0.79067200000000004</v>
      </c>
      <c r="E17" s="21">
        <v>4.3887640000000001</v>
      </c>
      <c r="F17" s="21">
        <f t="shared" si="0"/>
        <v>0.13433496145055027</v>
      </c>
      <c r="G17" s="21">
        <v>9.6336231450550258E-2</v>
      </c>
      <c r="H17" s="21">
        <v>1.7949180000000002E-2</v>
      </c>
      <c r="I17" s="21">
        <v>2.0049549999999999E-2</v>
      </c>
      <c r="J17" s="22">
        <f t="shared" si="1"/>
        <v>2.195065204019862E-2</v>
      </c>
      <c r="K17" s="22">
        <f t="shared" si="2"/>
        <v>2.6040455000667675E-2</v>
      </c>
      <c r="L17" s="23">
        <f t="shared" si="3"/>
        <v>3.06088368958892E-2</v>
      </c>
      <c r="M17" s="4"/>
    </row>
    <row r="18" spans="1:13" x14ac:dyDescent="0.25">
      <c r="A18" s="17"/>
      <c r="B18" s="18">
        <v>444</v>
      </c>
      <c r="C18" s="19" t="s">
        <v>210</v>
      </c>
      <c r="D18" s="20">
        <v>0</v>
      </c>
      <c r="E18" s="21">
        <v>2.1311E-2</v>
      </c>
      <c r="F18" s="21">
        <f t="shared" si="0"/>
        <v>2.9272499999999997E-3</v>
      </c>
      <c r="G18" s="21">
        <v>0</v>
      </c>
      <c r="H18" s="21">
        <v>0</v>
      </c>
      <c r="I18" s="21">
        <v>2.9272499999999997E-3</v>
      </c>
      <c r="J18" s="22">
        <f t="shared" si="1"/>
        <v>0</v>
      </c>
      <c r="K18" s="22">
        <f t="shared" si="2"/>
        <v>0</v>
      </c>
      <c r="L18" s="23">
        <f t="shared" si="3"/>
        <v>0.13735864107737786</v>
      </c>
      <c r="M18" s="4"/>
    </row>
    <row r="19" spans="1:13" x14ac:dyDescent="0.25">
      <c r="A19" s="17"/>
      <c r="B19" s="18">
        <v>445</v>
      </c>
      <c r="C19" s="19" t="s">
        <v>211</v>
      </c>
      <c r="D19" s="20">
        <v>0.7695240000000001</v>
      </c>
      <c r="E19" s="21">
        <v>1.095334</v>
      </c>
      <c r="F19" s="21">
        <f t="shared" si="0"/>
        <v>0.32861922038953795</v>
      </c>
      <c r="G19" s="21">
        <v>0.16068255038953794</v>
      </c>
      <c r="H19" s="21">
        <v>8.1418520000000008E-2</v>
      </c>
      <c r="I19" s="21">
        <v>8.6518150000000002E-2</v>
      </c>
      <c r="J19" s="22">
        <f t="shared" si="1"/>
        <v>0.14669730912172718</v>
      </c>
      <c r="K19" s="22">
        <f t="shared" si="2"/>
        <v>0.22102944890739987</v>
      </c>
      <c r="L19" s="23">
        <f t="shared" si="3"/>
        <v>0.30001736492205844</v>
      </c>
      <c r="M19" s="4"/>
    </row>
    <row r="20" spans="1:13" x14ac:dyDescent="0.25">
      <c r="A20" s="17"/>
      <c r="B20" s="18">
        <v>446</v>
      </c>
      <c r="C20" s="19" t="s">
        <v>212</v>
      </c>
      <c r="D20" s="20">
        <v>0.82669499999999962</v>
      </c>
      <c r="E20" s="21">
        <v>1.1478709999999992</v>
      </c>
      <c r="F20" s="21">
        <f t="shared" si="0"/>
        <v>0.34354104188647899</v>
      </c>
      <c r="G20" s="21">
        <v>0.19226564188647899</v>
      </c>
      <c r="H20" s="21">
        <v>8.4825590000000006E-2</v>
      </c>
      <c r="I20" s="21">
        <v>6.6449809999999998E-2</v>
      </c>
      <c r="J20" s="22">
        <f t="shared" si="1"/>
        <v>0.16749760372592315</v>
      </c>
      <c r="K20" s="22">
        <f t="shared" si="2"/>
        <v>0.24139579437626632</v>
      </c>
      <c r="L20" s="23">
        <f t="shared" si="3"/>
        <v>0.29928540915005192</v>
      </c>
      <c r="M20" s="4"/>
    </row>
    <row r="21" spans="1:13" x14ac:dyDescent="0.25">
      <c r="A21" s="17"/>
      <c r="B21" s="18">
        <v>447</v>
      </c>
      <c r="C21" s="19" t="s">
        <v>213</v>
      </c>
      <c r="D21" s="20">
        <v>0.69876799999999994</v>
      </c>
      <c r="E21" s="21">
        <v>2.1544099999999995</v>
      </c>
      <c r="F21" s="21">
        <f t="shared" si="0"/>
        <v>0.58741586848911398</v>
      </c>
      <c r="G21" s="21">
        <v>0.36165180848911405</v>
      </c>
      <c r="H21" s="21">
        <v>9.6769320000000006E-2</v>
      </c>
      <c r="I21" s="21">
        <v>0.12899474</v>
      </c>
      <c r="J21" s="22">
        <f t="shared" si="1"/>
        <v>0.16786582335261818</v>
      </c>
      <c r="K21" s="22">
        <f t="shared" si="2"/>
        <v>0.21278267761898345</v>
      </c>
      <c r="L21" s="23">
        <f t="shared" si="3"/>
        <v>0.27265741826723516</v>
      </c>
      <c r="M21" s="4"/>
    </row>
    <row r="22" spans="1:13" x14ac:dyDescent="0.25">
      <c r="A22" s="17"/>
      <c r="B22" s="18">
        <v>448</v>
      </c>
      <c r="C22" s="19" t="s">
        <v>214</v>
      </c>
      <c r="D22" s="20">
        <v>0.39005800000000007</v>
      </c>
      <c r="E22" s="21">
        <v>0.42823000000000006</v>
      </c>
      <c r="F22" s="21">
        <f t="shared" si="0"/>
        <v>0.10995495811771047</v>
      </c>
      <c r="G22" s="21">
        <v>6.0943518117710482E-2</v>
      </c>
      <c r="H22" s="21">
        <v>2.5449610000000001E-2</v>
      </c>
      <c r="I22" s="21">
        <v>2.3561829999999999E-2</v>
      </c>
      <c r="J22" s="22">
        <f t="shared" si="1"/>
        <v>0.14231491982745365</v>
      </c>
      <c r="K22" s="22">
        <f t="shared" si="2"/>
        <v>0.20174468887679628</v>
      </c>
      <c r="L22" s="23">
        <f t="shared" si="3"/>
        <v>0.25676612595500187</v>
      </c>
      <c r="M22" s="4"/>
    </row>
    <row r="23" spans="1:13" x14ac:dyDescent="0.25">
      <c r="A23" s="17"/>
      <c r="B23" s="18">
        <v>449</v>
      </c>
      <c r="C23" s="19" t="s">
        <v>215</v>
      </c>
      <c r="D23" s="20">
        <v>0.79318000000000022</v>
      </c>
      <c r="E23" s="21">
        <v>0.80799300000000018</v>
      </c>
      <c r="F23" s="21">
        <f t="shared" si="0"/>
        <v>0.2087741787112749</v>
      </c>
      <c r="G23" s="21">
        <v>0.12399971871127491</v>
      </c>
      <c r="H23" s="21">
        <v>3.8867390000000009E-2</v>
      </c>
      <c r="I23" s="21">
        <v>4.5907070000000001E-2</v>
      </c>
      <c r="J23" s="22">
        <f t="shared" si="1"/>
        <v>0.15346632794006246</v>
      </c>
      <c r="K23" s="22">
        <f t="shared" si="2"/>
        <v>0.20156995012490811</v>
      </c>
      <c r="L23" s="23">
        <f t="shared" si="3"/>
        <v>0.25838612303729719</v>
      </c>
      <c r="M23" s="4"/>
    </row>
    <row r="24" spans="1:13" x14ac:dyDescent="0.25">
      <c r="A24" s="17"/>
      <c r="B24" s="18">
        <v>450</v>
      </c>
      <c r="C24" s="19" t="s">
        <v>216</v>
      </c>
      <c r="D24" s="20">
        <v>0.56897499999999968</v>
      </c>
      <c r="E24" s="21">
        <v>0.97337499999999966</v>
      </c>
      <c r="F24" s="21">
        <f t="shared" si="0"/>
        <v>0.22817147170576751</v>
      </c>
      <c r="G24" s="21">
        <v>0.12268868170576752</v>
      </c>
      <c r="H24" s="21">
        <v>5.3899860000000001E-2</v>
      </c>
      <c r="I24" s="21">
        <v>5.1582929999999992E-2</v>
      </c>
      <c r="J24" s="22">
        <f t="shared" si="1"/>
        <v>0.12604461970542449</v>
      </c>
      <c r="K24" s="22">
        <f t="shared" si="2"/>
        <v>0.18141881772776944</v>
      </c>
      <c r="L24" s="23">
        <f t="shared" si="3"/>
        <v>0.23441271011251327</v>
      </c>
      <c r="M24" s="4"/>
    </row>
    <row r="25" spans="1:13" x14ac:dyDescent="0.25">
      <c r="A25" s="17"/>
      <c r="B25" s="18">
        <v>451</v>
      </c>
      <c r="C25" s="19" t="s">
        <v>217</v>
      </c>
      <c r="D25" s="20">
        <v>0.93907300000000005</v>
      </c>
      <c r="E25" s="21">
        <v>4.1329209999999996</v>
      </c>
      <c r="F25" s="21">
        <f t="shared" si="0"/>
        <v>0.39924817472577889</v>
      </c>
      <c r="G25" s="21">
        <v>0.24717667472577887</v>
      </c>
      <c r="H25" s="21">
        <v>7.6734319999999995E-2</v>
      </c>
      <c r="I25" s="21">
        <v>7.5337180000000004E-2</v>
      </c>
      <c r="J25" s="22">
        <f t="shared" si="1"/>
        <v>5.9806774609478114E-2</v>
      </c>
      <c r="K25" s="22">
        <f t="shared" si="2"/>
        <v>7.8373381616967497E-2</v>
      </c>
      <c r="L25" s="23">
        <f t="shared" si="3"/>
        <v>9.6601937159161502E-2</v>
      </c>
      <c r="M25" s="4"/>
    </row>
    <row r="26" spans="1:13" x14ac:dyDescent="0.25">
      <c r="A26" s="17"/>
      <c r="B26" s="18">
        <v>452</v>
      </c>
      <c r="C26" s="19" t="s">
        <v>218</v>
      </c>
      <c r="D26" s="20">
        <v>1.1185159999999996</v>
      </c>
      <c r="E26" s="21">
        <v>2.2321679999999993</v>
      </c>
      <c r="F26" s="21">
        <f t="shared" si="0"/>
        <v>0.19582149822062783</v>
      </c>
      <c r="G26" s="21">
        <v>0.15146717822062783</v>
      </c>
      <c r="H26" s="21">
        <v>3.0553100000000003E-3</v>
      </c>
      <c r="I26" s="21">
        <v>4.1299009999999997E-2</v>
      </c>
      <c r="J26" s="22">
        <f t="shared" si="1"/>
        <v>6.7856531506870391E-2</v>
      </c>
      <c r="K26" s="22">
        <f t="shared" si="2"/>
        <v>6.9225294969118764E-2</v>
      </c>
      <c r="L26" s="23">
        <f t="shared" si="3"/>
        <v>8.7727043045428429E-2</v>
      </c>
      <c r="M26" s="4"/>
    </row>
    <row r="27" spans="1:13" x14ac:dyDescent="0.25">
      <c r="A27" s="17"/>
      <c r="B27" s="18">
        <v>453</v>
      </c>
      <c r="C27" s="19" t="s">
        <v>219</v>
      </c>
      <c r="D27" s="20">
        <v>0.52922800000000003</v>
      </c>
      <c r="E27" s="21">
        <v>1.9342799999999998</v>
      </c>
      <c r="F27" s="21">
        <f t="shared" si="0"/>
        <v>0.13318164077384342</v>
      </c>
      <c r="G27" s="21">
        <v>5.7624790773843415E-2</v>
      </c>
      <c r="H27" s="21">
        <v>3.6628189999999998E-2</v>
      </c>
      <c r="I27" s="21">
        <v>3.8928660000000004E-2</v>
      </c>
      <c r="J27" s="22">
        <f t="shared" si="1"/>
        <v>2.9791338779206433E-2</v>
      </c>
      <c r="K27" s="22">
        <f t="shared" si="2"/>
        <v>4.8727682018034325E-2</v>
      </c>
      <c r="L27" s="23">
        <f t="shared" si="3"/>
        <v>6.8853341178031852E-2</v>
      </c>
      <c r="M27" s="4"/>
    </row>
    <row r="28" spans="1:13" x14ac:dyDescent="0.25">
      <c r="A28" s="17"/>
      <c r="B28" s="18">
        <v>454</v>
      </c>
      <c r="C28" s="19" t="s">
        <v>220</v>
      </c>
      <c r="D28" s="20">
        <v>0.38772000000000001</v>
      </c>
      <c r="E28" s="21">
        <v>0.90967200000000004</v>
      </c>
      <c r="F28" s="21">
        <f t="shared" si="0"/>
        <v>0.15935653947253883</v>
      </c>
      <c r="G28" s="21">
        <v>8.1705129472538829E-2</v>
      </c>
      <c r="H28" s="21">
        <v>2.9504900000000001E-2</v>
      </c>
      <c r="I28" s="21">
        <v>4.8146509999999997E-2</v>
      </c>
      <c r="J28" s="22">
        <f t="shared" si="1"/>
        <v>8.9818230606788854E-2</v>
      </c>
      <c r="K28" s="22">
        <f t="shared" si="2"/>
        <v>0.12225288837354434</v>
      </c>
      <c r="L28" s="23">
        <f t="shared" si="3"/>
        <v>0.17518021822430374</v>
      </c>
      <c r="M28" s="4"/>
    </row>
    <row r="29" spans="1:13" x14ac:dyDescent="0.25">
      <c r="A29" s="17"/>
      <c r="B29" s="18">
        <v>455</v>
      </c>
      <c r="C29" s="19" t="s">
        <v>221</v>
      </c>
      <c r="D29" s="20">
        <v>0.52196000000000009</v>
      </c>
      <c r="E29" s="21">
        <v>1.8687649999999998</v>
      </c>
      <c r="F29" s="21">
        <f t="shared" si="0"/>
        <v>0.23914637243011627</v>
      </c>
      <c r="G29" s="21">
        <v>0.14195071243011625</v>
      </c>
      <c r="H29" s="21">
        <v>4.7533609999999997E-2</v>
      </c>
      <c r="I29" s="21">
        <v>4.9662049999999999E-2</v>
      </c>
      <c r="J29" s="22">
        <f t="shared" si="1"/>
        <v>7.5959637744775974E-2</v>
      </c>
      <c r="K29" s="22">
        <f t="shared" si="2"/>
        <v>0.10139547906243765</v>
      </c>
      <c r="L29" s="23">
        <f t="shared" si="3"/>
        <v>0.12797027578647732</v>
      </c>
      <c r="M29" s="4"/>
    </row>
    <row r="30" spans="1:13" x14ac:dyDescent="0.25">
      <c r="A30" s="17"/>
      <c r="B30" s="18">
        <v>456</v>
      </c>
      <c r="C30" s="19" t="s">
        <v>222</v>
      </c>
      <c r="D30" s="20">
        <v>0.5670360000000001</v>
      </c>
      <c r="E30" s="21">
        <v>0.56885000000000008</v>
      </c>
      <c r="F30" s="21">
        <f t="shared" si="0"/>
        <v>0.14866662174538758</v>
      </c>
      <c r="G30" s="21">
        <v>8.2063151745387586E-2</v>
      </c>
      <c r="H30" s="21">
        <v>3.7029530000000005E-2</v>
      </c>
      <c r="I30" s="21">
        <v>2.9573940000000003E-2</v>
      </c>
      <c r="J30" s="22">
        <f t="shared" si="1"/>
        <v>0.14426149555311168</v>
      </c>
      <c r="K30" s="22">
        <f t="shared" si="2"/>
        <v>0.20935691613850324</v>
      </c>
      <c r="L30" s="23">
        <f t="shared" si="3"/>
        <v>0.26134591147998165</v>
      </c>
      <c r="M30" s="4"/>
    </row>
    <row r="31" spans="1:13" x14ac:dyDescent="0.25">
      <c r="A31" s="17"/>
      <c r="B31" s="18">
        <v>457</v>
      </c>
      <c r="C31" s="19" t="s">
        <v>223</v>
      </c>
      <c r="D31" s="20">
        <v>0.24299500000000002</v>
      </c>
      <c r="E31" s="21">
        <v>0.26869199999999999</v>
      </c>
      <c r="F31" s="21">
        <f t="shared" si="0"/>
        <v>8.8571450104888483E-2</v>
      </c>
      <c r="G31" s="21">
        <v>3.0721410104888491E-2</v>
      </c>
      <c r="H31" s="21">
        <v>3.6788609999999999E-2</v>
      </c>
      <c r="I31" s="21">
        <v>2.1061429999999999E-2</v>
      </c>
      <c r="J31" s="22">
        <f t="shared" si="1"/>
        <v>0.11433689914433065</v>
      </c>
      <c r="K31" s="22">
        <f t="shared" si="2"/>
        <v>0.25125429899248392</v>
      </c>
      <c r="L31" s="23">
        <f t="shared" si="3"/>
        <v>0.32963932720322336</v>
      </c>
      <c r="M31" s="4"/>
    </row>
    <row r="32" spans="1:13" x14ac:dyDescent="0.25">
      <c r="A32" s="17"/>
      <c r="B32" s="18">
        <v>458</v>
      </c>
      <c r="C32" s="19" t="s">
        <v>224</v>
      </c>
      <c r="D32" s="20">
        <v>0.17235700000000001</v>
      </c>
      <c r="E32" s="21">
        <v>0.68556899999999998</v>
      </c>
      <c r="F32" s="21">
        <f t="shared" si="0"/>
        <v>4.8978999861665068E-2</v>
      </c>
      <c r="G32" s="21">
        <v>2.763899986166507E-2</v>
      </c>
      <c r="H32" s="21">
        <v>1.0670000000000001E-2</v>
      </c>
      <c r="I32" s="21">
        <v>1.0670000000000001E-2</v>
      </c>
      <c r="J32" s="22">
        <f t="shared" si="1"/>
        <v>4.0315416627159442E-2</v>
      </c>
      <c r="K32" s="22">
        <f t="shared" si="2"/>
        <v>5.5879130855778295E-2</v>
      </c>
      <c r="L32" s="23">
        <f t="shared" si="3"/>
        <v>7.1442845084397147E-2</v>
      </c>
      <c r="M32" s="4"/>
    </row>
    <row r="33" spans="1:13" x14ac:dyDescent="0.25">
      <c r="A33" s="17"/>
      <c r="B33" s="18">
        <v>459</v>
      </c>
      <c r="C33" s="19" t="s">
        <v>225</v>
      </c>
      <c r="D33" s="20">
        <v>0.82593800000000006</v>
      </c>
      <c r="E33" s="21">
        <v>1.26237</v>
      </c>
      <c r="F33" s="21">
        <f t="shared" si="0"/>
        <v>0.34122167975023415</v>
      </c>
      <c r="G33" s="21">
        <v>0.19164099975023419</v>
      </c>
      <c r="H33" s="21">
        <v>5.9399000000000007E-2</v>
      </c>
      <c r="I33" s="21">
        <v>9.0181679999999986E-2</v>
      </c>
      <c r="J33" s="22">
        <f t="shared" si="1"/>
        <v>0.1518104832578675</v>
      </c>
      <c r="K33" s="22">
        <f t="shared" si="2"/>
        <v>0.19886404124799714</v>
      </c>
      <c r="L33" s="23">
        <f t="shared" si="3"/>
        <v>0.27030243094356976</v>
      </c>
      <c r="M33" s="4"/>
    </row>
    <row r="34" spans="1:13" x14ac:dyDescent="0.25">
      <c r="A34" s="17"/>
      <c r="B34" s="18">
        <v>460</v>
      </c>
      <c r="C34" s="19" t="s">
        <v>226</v>
      </c>
      <c r="D34" s="20">
        <v>0.84727700000000006</v>
      </c>
      <c r="E34" s="21">
        <v>1.2461770000000001</v>
      </c>
      <c r="F34" s="21">
        <f t="shared" si="0"/>
        <v>0.24680238617979386</v>
      </c>
      <c r="G34" s="21">
        <v>0.14248462617979385</v>
      </c>
      <c r="H34" s="21">
        <v>5.2664799999999998E-2</v>
      </c>
      <c r="I34" s="21">
        <v>5.1652959999999998E-2</v>
      </c>
      <c r="J34" s="22">
        <f t="shared" si="1"/>
        <v>0.11433739041869159</v>
      </c>
      <c r="K34" s="22">
        <f t="shared" si="2"/>
        <v>0.1565984817403899</v>
      </c>
      <c r="L34" s="23">
        <f t="shared" si="3"/>
        <v>0.19804761777804744</v>
      </c>
      <c r="M34" s="4"/>
    </row>
    <row r="35" spans="1:13" x14ac:dyDescent="0.25">
      <c r="A35" s="17"/>
      <c r="B35" s="18">
        <v>461</v>
      </c>
      <c r="C35" s="19" t="s">
        <v>227</v>
      </c>
      <c r="D35" s="20">
        <v>0.87385700000000011</v>
      </c>
      <c r="E35" s="21">
        <v>0.87385700000000011</v>
      </c>
      <c r="F35" s="21">
        <f t="shared" si="0"/>
        <v>4.6624199923200771E-2</v>
      </c>
      <c r="G35" s="21">
        <v>1.935532992320077E-2</v>
      </c>
      <c r="H35" s="21">
        <v>1.359454E-2</v>
      </c>
      <c r="I35" s="21">
        <v>1.367433E-2</v>
      </c>
      <c r="J35" s="22">
        <f t="shared" si="1"/>
        <v>2.214931038282095E-2</v>
      </c>
      <c r="K35" s="22">
        <f t="shared" si="2"/>
        <v>3.7706249332786448E-2</v>
      </c>
      <c r="L35" s="23">
        <f t="shared" si="3"/>
        <v>5.3354496128314777E-2</v>
      </c>
      <c r="M35" s="4"/>
    </row>
    <row r="36" spans="1:13" x14ac:dyDescent="0.25">
      <c r="A36" s="17"/>
      <c r="B36" s="18">
        <v>462</v>
      </c>
      <c r="C36" s="19" t="s">
        <v>228</v>
      </c>
      <c r="D36" s="20">
        <v>0.32058000000000003</v>
      </c>
      <c r="E36" s="21">
        <v>0.82393199999999989</v>
      </c>
      <c r="F36" s="21">
        <f t="shared" si="0"/>
        <v>0.19599729990148146</v>
      </c>
      <c r="G36" s="21">
        <v>8.3121769901481457E-2</v>
      </c>
      <c r="H36" s="21">
        <v>4.2133339999999998E-2</v>
      </c>
      <c r="I36" s="21">
        <v>7.0742189999999996E-2</v>
      </c>
      <c r="J36" s="22">
        <f t="shared" si="1"/>
        <v>0.10088425974653427</v>
      </c>
      <c r="K36" s="22">
        <f t="shared" si="2"/>
        <v>0.15202117395790121</v>
      </c>
      <c r="L36" s="23">
        <f t="shared" si="3"/>
        <v>0.23788043176072962</v>
      </c>
      <c r="M36" s="4"/>
    </row>
    <row r="37" spans="1:13" x14ac:dyDescent="0.25">
      <c r="A37" s="17"/>
      <c r="B37" s="18">
        <v>463</v>
      </c>
      <c r="C37" s="19" t="s">
        <v>229</v>
      </c>
      <c r="D37" s="20">
        <v>1.2560240000000003</v>
      </c>
      <c r="E37" s="21">
        <v>1.5970010000000008</v>
      </c>
      <c r="F37" s="21">
        <f t="shared" si="0"/>
        <v>0.49493292115924065</v>
      </c>
      <c r="G37" s="21">
        <v>0.26222543115924069</v>
      </c>
      <c r="H37" s="21">
        <v>0.11185498999999999</v>
      </c>
      <c r="I37" s="21">
        <v>0.12085249999999999</v>
      </c>
      <c r="J37" s="22">
        <f t="shared" si="1"/>
        <v>0.16419866434600891</v>
      </c>
      <c r="K37" s="22">
        <f t="shared" si="2"/>
        <v>0.23423931554159358</v>
      </c>
      <c r="L37" s="23">
        <f t="shared" si="3"/>
        <v>0.30991397072339993</v>
      </c>
      <c r="M37" s="4"/>
    </row>
    <row r="38" spans="1:13" ht="15.75" thickBot="1" x14ac:dyDescent="0.3">
      <c r="A38" s="24"/>
      <c r="B38" s="25">
        <v>464</v>
      </c>
      <c r="C38" s="26" t="s">
        <v>230</v>
      </c>
      <c r="D38" s="27">
        <v>2.1755210000000007</v>
      </c>
      <c r="E38" s="28">
        <v>3.2956650000000005</v>
      </c>
      <c r="F38" s="28">
        <f t="shared" si="0"/>
        <v>1.0350200093463771</v>
      </c>
      <c r="G38" s="28">
        <v>0.5048585093463771</v>
      </c>
      <c r="H38" s="28">
        <v>0.18321553000000002</v>
      </c>
      <c r="I38" s="28">
        <v>0.34694596999999994</v>
      </c>
      <c r="J38" s="29">
        <f t="shared" si="1"/>
        <v>0.15318866127060154</v>
      </c>
      <c r="K38" s="29">
        <f t="shared" si="2"/>
        <v>0.20878154768351062</v>
      </c>
      <c r="L38" s="30">
        <f t="shared" si="3"/>
        <v>0.31405498111803742</v>
      </c>
      <c r="M38" s="4"/>
    </row>
    <row r="39" spans="1:13" x14ac:dyDescent="0.25">
      <c r="A39" t="s">
        <v>232</v>
      </c>
      <c r="D39" s="5"/>
      <c r="E39" s="5"/>
      <c r="F39" s="5">
        <f t="shared" si="0"/>
        <v>0</v>
      </c>
      <c r="G39" s="5"/>
      <c r="H39" s="5"/>
      <c r="I39" s="5"/>
      <c r="J39" s="4">
        <f t="shared" si="1"/>
        <v>0</v>
      </c>
      <c r="K39" s="4">
        <f t="shared" si="2"/>
        <v>0</v>
      </c>
      <c r="L39" s="4">
        <f t="shared" si="3"/>
        <v>0</v>
      </c>
      <c r="M39" s="4"/>
    </row>
    <row r="40" spans="1:13" x14ac:dyDescent="0.25">
      <c r="D40" s="5"/>
      <c r="E40" s="5"/>
      <c r="F40" s="5"/>
      <c r="G40" s="5"/>
      <c r="H40" s="5"/>
      <c r="I40" s="5"/>
      <c r="J40" s="4"/>
      <c r="K40" s="4"/>
      <c r="L40" s="4"/>
      <c r="M4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131</v>
      </c>
      <c r="B1" s="51" t="s">
        <v>91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2120</v>
      </c>
      <c r="N2" s="72" t="s">
        <v>2148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68.085462999999962</v>
      </c>
      <c r="E6" s="14">
        <f ca="1">SUM(E7:OFFSET(E7,50,0))</f>
        <v>78.321791000000005</v>
      </c>
      <c r="F6" s="14">
        <f ca="1">SUM(F7:OFFSET(F7,50,0))</f>
        <v>17.850586376802251</v>
      </c>
      <c r="G6" s="14">
        <f ca="1">SUM(G7:OFFSET(G7,50,0))</f>
        <v>10.950739336802247</v>
      </c>
      <c r="H6" s="14">
        <f ca="1">SUM(H7:OFFSET(H7,50,0))</f>
        <v>3.2019426200000005</v>
      </c>
      <c r="I6" s="14">
        <f ca="1">SUM(I7:OFFSET(I7,50,0))</f>
        <v>3.69790442</v>
      </c>
      <c r="J6" s="15">
        <f ca="1">IFERROR(G6/E6,0)</f>
        <v>0.13981727431133753</v>
      </c>
      <c r="K6" s="15">
        <f ca="1">IFERROR(SUM(G6,H6)/E6,0)</f>
        <v>0.18069916144795828</v>
      </c>
      <c r="L6" s="16">
        <f ca="1">IFERROR(SUM(G6,H6,I6)/E6,0)</f>
        <v>0.22791340888517536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0.51255300000000004</v>
      </c>
      <c r="E7" s="21">
        <v>1.0704309999999999</v>
      </c>
      <c r="F7" s="21">
        <f t="shared" ref="F7:F31" si="0">SUM(G7,H7,I7)</f>
        <v>0.18914081871034363</v>
      </c>
      <c r="G7" s="21">
        <v>0.12683525871034362</v>
      </c>
      <c r="H7" s="21">
        <v>2.6848680000000003E-2</v>
      </c>
      <c r="I7" s="21">
        <v>3.5456880000000003E-2</v>
      </c>
      <c r="J7" s="22">
        <f t="shared" ref="J7:J31" si="1">IFERROR(G7/E7,0)</f>
        <v>0.11848989678955826</v>
      </c>
      <c r="K7" s="22">
        <f t="shared" ref="K7:K31" si="2">IFERROR(SUM(G7,H7)/E7,0)</f>
        <v>0.14357201791646884</v>
      </c>
      <c r="L7" s="23">
        <f t="shared" ref="L7:L31" si="3">IFERROR(SUM(G7,H7,I7)/E7,0)</f>
        <v>0.1766959465022441</v>
      </c>
      <c r="M7" s="4"/>
      <c r="N7" t="s">
        <v>256</v>
      </c>
      <c r="O7" s="5">
        <v>0.52679104188647896</v>
      </c>
      <c r="P7" s="71">
        <v>0.38121744301106048</v>
      </c>
    </row>
    <row r="8" spans="1:16" x14ac:dyDescent="0.25">
      <c r="A8" s="17"/>
      <c r="B8" s="55">
        <v>2</v>
      </c>
      <c r="C8" s="19" t="s">
        <v>250</v>
      </c>
      <c r="D8" s="20">
        <v>2.2901179999999997</v>
      </c>
      <c r="E8" s="21">
        <v>0.99520199999999992</v>
      </c>
      <c r="F8" s="21">
        <f t="shared" si="0"/>
        <v>0.19434448990562925</v>
      </c>
      <c r="G8" s="21">
        <v>0.11012894990562927</v>
      </c>
      <c r="H8" s="21">
        <v>4.5766019999999998E-2</v>
      </c>
      <c r="I8" s="21">
        <v>3.8449520000000001E-2</v>
      </c>
      <c r="J8" s="22">
        <f t="shared" si="1"/>
        <v>0.11065989608705497</v>
      </c>
      <c r="K8" s="22">
        <f t="shared" si="2"/>
        <v>0.15664656010099384</v>
      </c>
      <c r="L8" s="23">
        <f t="shared" si="3"/>
        <v>0.19528145030418875</v>
      </c>
      <c r="M8" s="4"/>
      <c r="N8" t="s">
        <v>263</v>
      </c>
      <c r="O8" s="5">
        <v>11.506005103921391</v>
      </c>
      <c r="P8" s="71">
        <v>0.31353168197060088</v>
      </c>
    </row>
    <row r="9" spans="1:16" x14ac:dyDescent="0.25">
      <c r="A9" s="17"/>
      <c r="B9" s="55">
        <v>3</v>
      </c>
      <c r="C9" s="19" t="s">
        <v>251</v>
      </c>
      <c r="D9" s="20">
        <v>1.3833539999999998</v>
      </c>
      <c r="E9" s="21">
        <v>2.3977579999999996</v>
      </c>
      <c r="F9" s="21">
        <f t="shared" si="0"/>
        <v>0.49567014107851604</v>
      </c>
      <c r="G9" s="21">
        <v>0.44267753107851604</v>
      </c>
      <c r="H9" s="21">
        <v>6.5941999999999988E-3</v>
      </c>
      <c r="I9" s="21">
        <v>4.6398410000000001E-2</v>
      </c>
      <c r="J9" s="22">
        <f t="shared" si="1"/>
        <v>0.18462143847649184</v>
      </c>
      <c r="K9" s="22">
        <f t="shared" si="2"/>
        <v>0.18737159091055733</v>
      </c>
      <c r="L9" s="23">
        <f t="shared" si="3"/>
        <v>0.20672233856732669</v>
      </c>
      <c r="M9" s="4"/>
      <c r="N9" t="s">
        <v>255</v>
      </c>
      <c r="O9" s="5">
        <v>1.0350200093463773</v>
      </c>
      <c r="P9" s="71">
        <v>0.29882220403716214</v>
      </c>
    </row>
    <row r="10" spans="1:16" x14ac:dyDescent="0.25">
      <c r="A10" s="17"/>
      <c r="B10" s="55">
        <v>4</v>
      </c>
      <c r="C10" s="19" t="s">
        <v>252</v>
      </c>
      <c r="D10" s="20">
        <v>1.0565280000000001</v>
      </c>
      <c r="E10" s="21">
        <v>4.6546200000000013</v>
      </c>
      <c r="F10" s="21">
        <f t="shared" si="0"/>
        <v>0.13433496145055027</v>
      </c>
      <c r="G10" s="21">
        <v>9.6336231450550258E-2</v>
      </c>
      <c r="H10" s="21">
        <v>1.7949180000000002E-2</v>
      </c>
      <c r="I10" s="21">
        <v>2.0049549999999999E-2</v>
      </c>
      <c r="J10" s="22">
        <f t="shared" si="1"/>
        <v>2.069690575182297E-2</v>
      </c>
      <c r="K10" s="22">
        <f t="shared" si="2"/>
        <v>2.4553113132876635E-2</v>
      </c>
      <c r="L10" s="23">
        <f t="shared" si="3"/>
        <v>2.8860564654160863E-2</v>
      </c>
      <c r="M10" s="4"/>
      <c r="N10" t="s">
        <v>267</v>
      </c>
      <c r="O10" s="5">
        <v>0.14866662174538758</v>
      </c>
      <c r="P10" s="71">
        <v>0.2420929567951674</v>
      </c>
    </row>
    <row r="11" spans="1:16" x14ac:dyDescent="0.25">
      <c r="A11" s="17"/>
      <c r="B11" s="55">
        <v>5</v>
      </c>
      <c r="C11" s="19" t="s">
        <v>253</v>
      </c>
      <c r="D11" s="20">
        <v>0.7190669999999999</v>
      </c>
      <c r="E11" s="21">
        <v>0.74037799999999998</v>
      </c>
      <c r="F11" s="21">
        <f t="shared" si="0"/>
        <v>1.6577249999999998E-2</v>
      </c>
      <c r="G11" s="21">
        <v>0</v>
      </c>
      <c r="H11" s="21">
        <v>1.3649999999999999E-2</v>
      </c>
      <c r="I11" s="21">
        <v>2.9272499999999997E-3</v>
      </c>
      <c r="J11" s="22">
        <f t="shared" si="1"/>
        <v>0</v>
      </c>
      <c r="K11" s="22">
        <f t="shared" si="2"/>
        <v>1.8436528367941782E-2</v>
      </c>
      <c r="L11" s="23">
        <f t="shared" si="3"/>
        <v>2.2390252006407537E-2</v>
      </c>
      <c r="M11" s="4"/>
      <c r="N11" t="s">
        <v>259</v>
      </c>
      <c r="O11" s="5">
        <v>0.21592417871127489</v>
      </c>
      <c r="P11" s="71">
        <v>0.22765981448833394</v>
      </c>
    </row>
    <row r="12" spans="1:16" x14ac:dyDescent="0.25">
      <c r="A12" s="17"/>
      <c r="B12" s="55">
        <v>6</v>
      </c>
      <c r="C12" s="19" t="s">
        <v>254</v>
      </c>
      <c r="D12" s="20">
        <v>1.1791859999999998</v>
      </c>
      <c r="E12" s="21">
        <v>1.5049960000000002</v>
      </c>
      <c r="F12" s="21">
        <f t="shared" si="0"/>
        <v>0.3351192203895379</v>
      </c>
      <c r="G12" s="21">
        <v>0.16068255038953794</v>
      </c>
      <c r="H12" s="21">
        <v>8.791852E-2</v>
      </c>
      <c r="I12" s="21">
        <v>8.6518149999999988E-2</v>
      </c>
      <c r="J12" s="22">
        <f t="shared" si="1"/>
        <v>0.10676609797603311</v>
      </c>
      <c r="K12" s="22">
        <f t="shared" si="2"/>
        <v>0.16518387450168498</v>
      </c>
      <c r="L12" s="23">
        <f t="shared" si="3"/>
        <v>0.22267117014898236</v>
      </c>
      <c r="M12" s="4"/>
      <c r="N12" t="s">
        <v>273</v>
      </c>
      <c r="O12" s="5">
        <v>0.19599729990148146</v>
      </c>
      <c r="P12" s="71">
        <v>0.22710632418887336</v>
      </c>
    </row>
    <row r="13" spans="1:16" x14ac:dyDescent="0.25">
      <c r="A13" s="17"/>
      <c r="B13" s="55">
        <v>7</v>
      </c>
      <c r="C13" s="19" t="s">
        <v>255</v>
      </c>
      <c r="D13" s="20">
        <v>2.3435209999999991</v>
      </c>
      <c r="E13" s="21">
        <v>3.4636650000000002</v>
      </c>
      <c r="F13" s="21">
        <f t="shared" si="0"/>
        <v>1.0350200093463773</v>
      </c>
      <c r="G13" s="21">
        <v>0.5048585093463771</v>
      </c>
      <c r="H13" s="21">
        <v>0.18321553000000004</v>
      </c>
      <c r="I13" s="21">
        <v>0.34694597000000005</v>
      </c>
      <c r="J13" s="22">
        <f t="shared" si="1"/>
        <v>0.1457584695247309</v>
      </c>
      <c r="K13" s="22">
        <f t="shared" si="2"/>
        <v>0.19865490437047956</v>
      </c>
      <c r="L13" s="23">
        <f t="shared" si="3"/>
        <v>0.29882220403716214</v>
      </c>
      <c r="M13" s="4"/>
      <c r="N13" t="s">
        <v>257</v>
      </c>
      <c r="O13" s="5">
        <v>0.58741586848911409</v>
      </c>
      <c r="P13" s="71">
        <v>0.22610615173380474</v>
      </c>
    </row>
    <row r="14" spans="1:16" x14ac:dyDescent="0.25">
      <c r="A14" s="17"/>
      <c r="B14" s="55">
        <v>8</v>
      </c>
      <c r="C14" s="19" t="s">
        <v>256</v>
      </c>
      <c r="D14" s="20">
        <v>1.8606889999999994</v>
      </c>
      <c r="E14" s="21">
        <v>1.3818649999999997</v>
      </c>
      <c r="F14" s="21">
        <f t="shared" si="0"/>
        <v>0.52679104188647896</v>
      </c>
      <c r="G14" s="21">
        <v>0.19226564188647899</v>
      </c>
      <c r="H14" s="21">
        <v>0.26807558999999997</v>
      </c>
      <c r="I14" s="21">
        <v>6.6449809999999998E-2</v>
      </c>
      <c r="J14" s="22">
        <f t="shared" si="1"/>
        <v>0.13913489515001756</v>
      </c>
      <c r="K14" s="22">
        <f t="shared" si="2"/>
        <v>0.33313039398673466</v>
      </c>
      <c r="L14" s="23">
        <f t="shared" si="3"/>
        <v>0.38121744301106048</v>
      </c>
      <c r="M14" s="4"/>
      <c r="N14" t="s">
        <v>254</v>
      </c>
      <c r="O14" s="5">
        <v>0.3351192203895379</v>
      </c>
      <c r="P14" s="71">
        <v>0.22267117014898236</v>
      </c>
    </row>
    <row r="15" spans="1:16" x14ac:dyDescent="0.25">
      <c r="A15" s="17"/>
      <c r="B15" s="55">
        <v>9</v>
      </c>
      <c r="C15" s="19" t="s">
        <v>257</v>
      </c>
      <c r="D15" s="20">
        <v>1.1423230000000004</v>
      </c>
      <c r="E15" s="21">
        <v>2.5979650000000003</v>
      </c>
      <c r="F15" s="21">
        <f t="shared" si="0"/>
        <v>0.58741586848911409</v>
      </c>
      <c r="G15" s="21">
        <v>0.36165180848911405</v>
      </c>
      <c r="H15" s="21">
        <v>9.6769320000000006E-2</v>
      </c>
      <c r="I15" s="21">
        <v>0.12899474000000002</v>
      </c>
      <c r="J15" s="22">
        <f t="shared" si="1"/>
        <v>0.13920580473143943</v>
      </c>
      <c r="K15" s="22">
        <f t="shared" si="2"/>
        <v>0.17645392778159597</v>
      </c>
      <c r="L15" s="23">
        <f t="shared" si="3"/>
        <v>0.22610615173380474</v>
      </c>
      <c r="M15" s="4"/>
      <c r="N15" t="s">
        <v>270</v>
      </c>
      <c r="O15" s="5">
        <v>0.34122167975023415</v>
      </c>
      <c r="P15" s="71">
        <v>0.22071674032063615</v>
      </c>
    </row>
    <row r="16" spans="1:16" x14ac:dyDescent="0.25">
      <c r="A16" s="17"/>
      <c r="B16" s="55">
        <v>10</v>
      </c>
      <c r="C16" s="19" t="s">
        <v>258</v>
      </c>
      <c r="D16" s="20">
        <v>0.76014500000000007</v>
      </c>
      <c r="E16" s="21">
        <v>0.79831700000000017</v>
      </c>
      <c r="F16" s="21">
        <f t="shared" si="0"/>
        <v>0.10995495811771047</v>
      </c>
      <c r="G16" s="21">
        <v>6.0943518117710482E-2</v>
      </c>
      <c r="H16" s="21">
        <v>2.5449610000000001E-2</v>
      </c>
      <c r="I16" s="21">
        <v>2.3561829999999999E-2</v>
      </c>
      <c r="J16" s="22">
        <f t="shared" si="1"/>
        <v>7.6339997917757571E-2</v>
      </c>
      <c r="K16" s="22">
        <f t="shared" si="2"/>
        <v>0.10821907602833268</v>
      </c>
      <c r="L16" s="23">
        <f t="shared" si="3"/>
        <v>0.13773345440183593</v>
      </c>
      <c r="M16" s="4"/>
      <c r="N16" t="s">
        <v>251</v>
      </c>
      <c r="O16" s="5">
        <v>0.49567014107851604</v>
      </c>
      <c r="P16" s="71">
        <v>0.20672233856732669</v>
      </c>
    </row>
    <row r="17" spans="1:16" x14ac:dyDescent="0.25">
      <c r="A17" s="17"/>
      <c r="B17" s="55">
        <v>11</v>
      </c>
      <c r="C17" s="19" t="s">
        <v>259</v>
      </c>
      <c r="D17" s="20">
        <v>0.93363800000000041</v>
      </c>
      <c r="E17" s="21">
        <v>0.94845100000000038</v>
      </c>
      <c r="F17" s="21">
        <f t="shared" si="0"/>
        <v>0.21592417871127489</v>
      </c>
      <c r="G17" s="21">
        <v>0.12399971871127491</v>
      </c>
      <c r="H17" s="21">
        <v>4.6017389999999998E-2</v>
      </c>
      <c r="I17" s="21">
        <v>4.5907070000000001E-2</v>
      </c>
      <c r="J17" s="22">
        <f t="shared" si="1"/>
        <v>0.13073919339140858</v>
      </c>
      <c r="K17" s="22">
        <f t="shared" si="2"/>
        <v>0.17925766192589268</v>
      </c>
      <c r="L17" s="23">
        <f t="shared" si="3"/>
        <v>0.22765981448833394</v>
      </c>
      <c r="M17" s="4"/>
      <c r="N17" t="s">
        <v>250</v>
      </c>
      <c r="O17" s="5">
        <v>0.19434448990562925</v>
      </c>
      <c r="P17" s="71">
        <v>0.19528145030418875</v>
      </c>
    </row>
    <row r="18" spans="1:16" x14ac:dyDescent="0.25">
      <c r="A18" s="17"/>
      <c r="B18" s="55">
        <v>12</v>
      </c>
      <c r="C18" s="19" t="s">
        <v>260</v>
      </c>
      <c r="D18" s="20">
        <v>0.9341069999999998</v>
      </c>
      <c r="E18" s="21">
        <v>1.3385069999999994</v>
      </c>
      <c r="F18" s="21">
        <f t="shared" si="0"/>
        <v>0.23467147170576752</v>
      </c>
      <c r="G18" s="21">
        <v>0.12268868170576752</v>
      </c>
      <c r="H18" s="21">
        <v>6.0399860000000007E-2</v>
      </c>
      <c r="I18" s="21">
        <v>5.1582929999999999E-2</v>
      </c>
      <c r="J18" s="22">
        <f t="shared" si="1"/>
        <v>9.1660844288276103E-2</v>
      </c>
      <c r="K18" s="22">
        <f t="shared" si="2"/>
        <v>0.13678564378502883</v>
      </c>
      <c r="L18" s="23">
        <f t="shared" si="3"/>
        <v>0.17532330552306982</v>
      </c>
      <c r="M18" s="4"/>
      <c r="N18" t="s">
        <v>249</v>
      </c>
      <c r="O18" s="5">
        <v>0.18914081871034363</v>
      </c>
      <c r="P18" s="71">
        <v>0.1766959465022441</v>
      </c>
    </row>
    <row r="19" spans="1:16" x14ac:dyDescent="0.25">
      <c r="A19" s="17"/>
      <c r="B19" s="55">
        <v>13</v>
      </c>
      <c r="C19" s="19" t="s">
        <v>261</v>
      </c>
      <c r="D19" s="20">
        <v>1.8762500000000002</v>
      </c>
      <c r="E19" s="21">
        <v>5.0700980000000007</v>
      </c>
      <c r="F19" s="21">
        <f t="shared" si="0"/>
        <v>0.40574817472577884</v>
      </c>
      <c r="G19" s="21">
        <v>0.24717667472577887</v>
      </c>
      <c r="H19" s="21">
        <v>8.3234320000000001E-2</v>
      </c>
      <c r="I19" s="21">
        <v>7.5337180000000004E-2</v>
      </c>
      <c r="J19" s="22">
        <f t="shared" si="1"/>
        <v>4.8751853460382584E-2</v>
      </c>
      <c r="K19" s="22">
        <f t="shared" si="2"/>
        <v>6.5168561776474301E-2</v>
      </c>
      <c r="L19" s="23">
        <f t="shared" si="3"/>
        <v>8.0027678898076285E-2</v>
      </c>
      <c r="M19" s="4"/>
      <c r="N19" t="s">
        <v>260</v>
      </c>
      <c r="O19" s="5">
        <v>0.23467147170576752</v>
      </c>
      <c r="P19" s="71">
        <v>0.17532330552306982</v>
      </c>
    </row>
    <row r="20" spans="1:16" x14ac:dyDescent="0.25">
      <c r="A20" s="17"/>
      <c r="B20" s="55">
        <v>14</v>
      </c>
      <c r="C20" s="19" t="s">
        <v>262</v>
      </c>
      <c r="D20" s="20">
        <v>1.2721989999999994</v>
      </c>
      <c r="E20" s="21">
        <v>2.3858509999999997</v>
      </c>
      <c r="F20" s="21">
        <f t="shared" si="0"/>
        <v>0.19582149822062783</v>
      </c>
      <c r="G20" s="21">
        <v>0.15146717822062783</v>
      </c>
      <c r="H20" s="21">
        <v>3.0553100000000003E-3</v>
      </c>
      <c r="I20" s="21">
        <v>4.1299009999999997E-2</v>
      </c>
      <c r="J20" s="22">
        <f t="shared" si="1"/>
        <v>6.3485598312982602E-2</v>
      </c>
      <c r="K20" s="22">
        <f t="shared" si="2"/>
        <v>6.4766193790235793E-2</v>
      </c>
      <c r="L20" s="23">
        <f t="shared" si="3"/>
        <v>8.2076164111098249E-2</v>
      </c>
      <c r="M20" s="4"/>
      <c r="N20" t="s">
        <v>271</v>
      </c>
      <c r="O20" s="5">
        <v>0.24680238617979386</v>
      </c>
      <c r="P20" s="71">
        <v>0.17487505282677249</v>
      </c>
    </row>
    <row r="21" spans="1:16" x14ac:dyDescent="0.25">
      <c r="A21" s="17"/>
      <c r="B21" s="55">
        <v>15</v>
      </c>
      <c r="C21" s="19" t="s">
        <v>263</v>
      </c>
      <c r="D21" s="20">
        <v>42.69937599999998</v>
      </c>
      <c r="E21" s="21">
        <v>36.698061999999993</v>
      </c>
      <c r="F21" s="21">
        <f t="shared" si="0"/>
        <v>11.506005103921391</v>
      </c>
      <c r="G21" s="21">
        <v>7.3907201639213902</v>
      </c>
      <c r="H21" s="21">
        <v>1.8515525700000002</v>
      </c>
      <c r="I21" s="21">
        <v>2.2637323699999996</v>
      </c>
      <c r="J21" s="22">
        <f t="shared" si="1"/>
        <v>0.20139265566452505</v>
      </c>
      <c r="K21" s="22">
        <f t="shared" si="2"/>
        <v>0.25184634365491543</v>
      </c>
      <c r="L21" s="23">
        <f t="shared" si="3"/>
        <v>0.31353168197060088</v>
      </c>
      <c r="M21" s="4"/>
      <c r="N21" t="s">
        <v>265</v>
      </c>
      <c r="O21" s="5">
        <v>0.15935653947253883</v>
      </c>
      <c r="P21" s="71">
        <v>0.17231329290602129</v>
      </c>
    </row>
    <row r="22" spans="1:16" x14ac:dyDescent="0.25">
      <c r="A22" s="17"/>
      <c r="B22" s="55">
        <v>16</v>
      </c>
      <c r="C22" s="19" t="s">
        <v>264</v>
      </c>
      <c r="D22" s="20">
        <v>0.57048199999999993</v>
      </c>
      <c r="E22" s="21">
        <v>1.9755339999999997</v>
      </c>
      <c r="F22" s="21">
        <f t="shared" si="0"/>
        <v>0.13318164077384342</v>
      </c>
      <c r="G22" s="21">
        <v>5.7624790773843415E-2</v>
      </c>
      <c r="H22" s="21">
        <v>3.6628189999999998E-2</v>
      </c>
      <c r="I22" s="21">
        <v>3.8928660000000004E-2</v>
      </c>
      <c r="J22" s="22">
        <f t="shared" si="1"/>
        <v>2.9169222485587908E-2</v>
      </c>
      <c r="K22" s="22">
        <f t="shared" si="2"/>
        <v>4.7710128387485833E-2</v>
      </c>
      <c r="L22" s="23">
        <f t="shared" si="3"/>
        <v>6.7415514374262075E-2</v>
      </c>
      <c r="M22" s="4"/>
      <c r="N22" t="s">
        <v>258</v>
      </c>
      <c r="O22" s="5">
        <v>0.10995495811771047</v>
      </c>
      <c r="P22" s="71">
        <v>0.13773345440183593</v>
      </c>
    </row>
    <row r="23" spans="1:16" x14ac:dyDescent="0.25">
      <c r="A23" s="17"/>
      <c r="B23" s="55">
        <v>17</v>
      </c>
      <c r="C23" s="19" t="s">
        <v>265</v>
      </c>
      <c r="D23" s="20">
        <v>0.40285499999999991</v>
      </c>
      <c r="E23" s="21">
        <v>0.92480699999999993</v>
      </c>
      <c r="F23" s="21">
        <f t="shared" si="0"/>
        <v>0.15935653947253883</v>
      </c>
      <c r="G23" s="21">
        <v>8.1705129472538829E-2</v>
      </c>
      <c r="H23" s="21">
        <v>2.9504900000000001E-2</v>
      </c>
      <c r="I23" s="21">
        <v>4.8146510000000003E-2</v>
      </c>
      <c r="J23" s="22">
        <f t="shared" si="1"/>
        <v>8.8348303454168095E-2</v>
      </c>
      <c r="K23" s="22">
        <f t="shared" si="2"/>
        <v>0.12025214933768757</v>
      </c>
      <c r="L23" s="23">
        <f t="shared" si="3"/>
        <v>0.17231329290602129</v>
      </c>
      <c r="M23" s="4"/>
      <c r="N23" t="s">
        <v>266</v>
      </c>
      <c r="O23" s="5">
        <v>0.23914637243011627</v>
      </c>
      <c r="P23" s="71">
        <v>0.12603327372645504</v>
      </c>
    </row>
    <row r="24" spans="1:16" x14ac:dyDescent="0.25">
      <c r="A24" s="17"/>
      <c r="B24" s="55">
        <v>18</v>
      </c>
      <c r="C24" s="19" t="s">
        <v>266</v>
      </c>
      <c r="D24" s="20">
        <v>0.55068100000000009</v>
      </c>
      <c r="E24" s="21">
        <v>1.897486</v>
      </c>
      <c r="F24" s="21">
        <f t="shared" si="0"/>
        <v>0.23914637243011627</v>
      </c>
      <c r="G24" s="21">
        <v>0.14195071243011625</v>
      </c>
      <c r="H24" s="21">
        <v>4.7533610000000004E-2</v>
      </c>
      <c r="I24" s="21">
        <v>4.9662049999999999E-2</v>
      </c>
      <c r="J24" s="22">
        <f t="shared" si="1"/>
        <v>7.4809886571029383E-2</v>
      </c>
      <c r="K24" s="22">
        <f t="shared" si="2"/>
        <v>9.9860722255719542E-2</v>
      </c>
      <c r="L24" s="23">
        <f t="shared" si="3"/>
        <v>0.12603327372645504</v>
      </c>
      <c r="M24" s="4"/>
      <c r="N24" t="s">
        <v>268</v>
      </c>
      <c r="O24" s="5">
        <v>0.10807145010488847</v>
      </c>
      <c r="P24" s="71">
        <v>9.2319365967344399E-2</v>
      </c>
    </row>
    <row r="25" spans="1:16" x14ac:dyDescent="0.25">
      <c r="A25" s="17"/>
      <c r="B25" s="55">
        <v>19</v>
      </c>
      <c r="C25" s="19" t="s">
        <v>267</v>
      </c>
      <c r="D25" s="20">
        <v>0.61227500000000012</v>
      </c>
      <c r="E25" s="21">
        <v>0.61408900000000011</v>
      </c>
      <c r="F25" s="21">
        <f t="shared" si="0"/>
        <v>0.14866662174538758</v>
      </c>
      <c r="G25" s="21">
        <v>8.2063151745387586E-2</v>
      </c>
      <c r="H25" s="21">
        <v>3.7029530000000005E-2</v>
      </c>
      <c r="I25" s="21">
        <v>2.957394E-2</v>
      </c>
      <c r="J25" s="22">
        <f t="shared" si="1"/>
        <v>0.13363397120838766</v>
      </c>
      <c r="K25" s="22">
        <f t="shared" si="2"/>
        <v>0.19393391144506344</v>
      </c>
      <c r="L25" s="23">
        <f t="shared" si="3"/>
        <v>0.2420929567951674</v>
      </c>
      <c r="M25" s="4"/>
      <c r="N25" t="s">
        <v>262</v>
      </c>
      <c r="O25" s="5">
        <v>0.19582149822062783</v>
      </c>
      <c r="P25" s="71">
        <v>8.2076164111098249E-2</v>
      </c>
    </row>
    <row r="26" spans="1:16" x14ac:dyDescent="0.25">
      <c r="A26" s="17"/>
      <c r="B26" s="55">
        <v>20</v>
      </c>
      <c r="C26" s="19" t="s">
        <v>268</v>
      </c>
      <c r="D26" s="20">
        <v>1.1449289999999999</v>
      </c>
      <c r="E26" s="21">
        <v>1.1706259999999997</v>
      </c>
      <c r="F26" s="21">
        <f t="shared" si="0"/>
        <v>0.10807145010488847</v>
      </c>
      <c r="G26" s="21">
        <v>3.0721410104888491E-2</v>
      </c>
      <c r="H26" s="21">
        <v>5.6288609999999996E-2</v>
      </c>
      <c r="I26" s="21">
        <v>2.1061429999999999E-2</v>
      </c>
      <c r="J26" s="22">
        <f t="shared" si="1"/>
        <v>2.6243574040631677E-2</v>
      </c>
      <c r="K26" s="22">
        <f t="shared" si="2"/>
        <v>7.4327770017826783E-2</v>
      </c>
      <c r="L26" s="23">
        <f t="shared" si="3"/>
        <v>9.2319365967344399E-2</v>
      </c>
      <c r="M26" s="4"/>
      <c r="N26" t="s">
        <v>261</v>
      </c>
      <c r="O26" s="5">
        <v>0.40574817472577884</v>
      </c>
      <c r="P26" s="71">
        <v>8.0027678898076285E-2</v>
      </c>
    </row>
    <row r="27" spans="1:16" x14ac:dyDescent="0.25">
      <c r="A27" s="17"/>
      <c r="B27" s="55">
        <v>21</v>
      </c>
      <c r="C27" s="19" t="s">
        <v>269</v>
      </c>
      <c r="D27" s="20">
        <v>0.44785300000000006</v>
      </c>
      <c r="E27" s="21">
        <v>0.96106499999999995</v>
      </c>
      <c r="F27" s="21">
        <f t="shared" si="0"/>
        <v>4.8978999861665068E-2</v>
      </c>
      <c r="G27" s="21">
        <v>2.763899986166507E-2</v>
      </c>
      <c r="H27" s="21">
        <v>1.0670000000000001E-2</v>
      </c>
      <c r="I27" s="21">
        <v>1.0670000000000001E-2</v>
      </c>
      <c r="J27" s="22">
        <f t="shared" si="1"/>
        <v>2.8758720650179825E-2</v>
      </c>
      <c r="K27" s="22">
        <f t="shared" si="2"/>
        <v>3.9860987406330553E-2</v>
      </c>
      <c r="L27" s="23">
        <f t="shared" si="3"/>
        <v>5.0963254162481278E-2</v>
      </c>
      <c r="M27" s="4"/>
      <c r="N27" t="s">
        <v>264</v>
      </c>
      <c r="O27" s="5">
        <v>0.13318164077384342</v>
      </c>
      <c r="P27" s="71">
        <v>6.7415514374262075E-2</v>
      </c>
    </row>
    <row r="28" spans="1:16" x14ac:dyDescent="0.25">
      <c r="A28" s="17"/>
      <c r="B28" s="55">
        <v>22</v>
      </c>
      <c r="C28" s="19" t="s">
        <v>270</v>
      </c>
      <c r="D28" s="20">
        <v>1.1095389999999998</v>
      </c>
      <c r="E28" s="21">
        <v>1.5459709999999998</v>
      </c>
      <c r="F28" s="21">
        <f t="shared" si="0"/>
        <v>0.34122167975023415</v>
      </c>
      <c r="G28" s="21">
        <v>0.19164099975023419</v>
      </c>
      <c r="H28" s="21">
        <v>5.9398999999999993E-2</v>
      </c>
      <c r="I28" s="21">
        <v>9.0181679999999986E-2</v>
      </c>
      <c r="J28" s="22">
        <f t="shared" si="1"/>
        <v>0.12396157479683267</v>
      </c>
      <c r="K28" s="22">
        <f t="shared" si="2"/>
        <v>0.16238338219166737</v>
      </c>
      <c r="L28" s="23">
        <f t="shared" si="3"/>
        <v>0.22071674032063615</v>
      </c>
      <c r="M28" s="4"/>
      <c r="N28" t="s">
        <v>272</v>
      </c>
      <c r="O28" s="5">
        <v>4.6624199923200771E-2</v>
      </c>
      <c r="P28" s="71">
        <v>5.1138726717852821E-2</v>
      </c>
    </row>
    <row r="29" spans="1:16" x14ac:dyDescent="0.25">
      <c r="A29" s="17"/>
      <c r="B29" s="55">
        <v>23</v>
      </c>
      <c r="C29" s="19" t="s">
        <v>271</v>
      </c>
      <c r="D29" s="20">
        <v>1.0124070000000001</v>
      </c>
      <c r="E29" s="21">
        <v>1.4113070000000003</v>
      </c>
      <c r="F29" s="21">
        <f t="shared" si="0"/>
        <v>0.24680238617979386</v>
      </c>
      <c r="G29" s="21">
        <v>0.14248462617979385</v>
      </c>
      <c r="H29" s="21">
        <v>5.2664799999999998E-2</v>
      </c>
      <c r="I29" s="21">
        <v>5.1652959999999998E-2</v>
      </c>
      <c r="J29" s="22">
        <f t="shared" si="1"/>
        <v>0.10095934207071447</v>
      </c>
      <c r="K29" s="22">
        <f t="shared" si="2"/>
        <v>0.13827567366972163</v>
      </c>
      <c r="L29" s="23">
        <f t="shared" si="3"/>
        <v>0.17487505282677249</v>
      </c>
      <c r="M29" s="4"/>
      <c r="N29" t="s">
        <v>269</v>
      </c>
      <c r="O29" s="5">
        <v>4.8978999861665068E-2</v>
      </c>
      <c r="P29" s="71">
        <v>5.0963254162481278E-2</v>
      </c>
    </row>
    <row r="30" spans="1:16" x14ac:dyDescent="0.25">
      <c r="A30" s="17"/>
      <c r="B30" s="55">
        <v>24</v>
      </c>
      <c r="C30" s="19" t="s">
        <v>272</v>
      </c>
      <c r="D30" s="20">
        <v>0.91171999999999997</v>
      </c>
      <c r="E30" s="21">
        <v>0.91171999999999997</v>
      </c>
      <c r="F30" s="21">
        <f t="shared" si="0"/>
        <v>4.6624199923200771E-2</v>
      </c>
      <c r="G30" s="21">
        <v>1.935532992320077E-2</v>
      </c>
      <c r="H30" s="21">
        <v>1.3594540000000002E-2</v>
      </c>
      <c r="I30" s="21">
        <v>1.3674330000000002E-2</v>
      </c>
      <c r="J30" s="22">
        <f t="shared" si="1"/>
        <v>2.1229467296100524E-2</v>
      </c>
      <c r="K30" s="22">
        <f t="shared" si="2"/>
        <v>3.6140339054973866E-2</v>
      </c>
      <c r="L30" s="23">
        <f t="shared" si="3"/>
        <v>5.1138726717852821E-2</v>
      </c>
      <c r="M30" s="4"/>
      <c r="N30" t="s">
        <v>252</v>
      </c>
      <c r="O30" s="5">
        <v>0.13433496145055027</v>
      </c>
      <c r="P30" s="71">
        <v>2.8860564654160863E-2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0.3596680000000001</v>
      </c>
      <c r="E31" s="28">
        <v>0.8630199999999999</v>
      </c>
      <c r="F31" s="28">
        <f t="shared" si="0"/>
        <v>0.19599729990148146</v>
      </c>
      <c r="G31" s="28">
        <v>8.3121769901481457E-2</v>
      </c>
      <c r="H31" s="28">
        <v>4.2133339999999998E-2</v>
      </c>
      <c r="I31" s="28">
        <v>7.0742189999999996E-2</v>
      </c>
      <c r="J31" s="29">
        <f t="shared" si="1"/>
        <v>9.6314998379506231E-2</v>
      </c>
      <c r="K31" s="29">
        <f t="shared" si="2"/>
        <v>0.1451358136560931</v>
      </c>
      <c r="L31" s="30">
        <f t="shared" si="3"/>
        <v>0.22710632418887336</v>
      </c>
      <c r="M31" s="4"/>
      <c r="N31" t="s">
        <v>253</v>
      </c>
      <c r="O31" s="5">
        <v>1.6577249999999998E-2</v>
      </c>
      <c r="P31" s="71">
        <v>2.2390252006407537E-2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topLeftCell="A18" workbookViewId="0">
      <selection activeCell="A32" sqref="A32:D3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 x14ac:dyDescent="0.25">
      <c r="A1" s="50">
        <v>131</v>
      </c>
      <c r="B1" s="49" t="s">
        <v>91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2121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68.085462999999962</v>
      </c>
      <c r="E6" s="14">
        <v>78.321791000000005</v>
      </c>
      <c r="F6" s="14">
        <v>17.850586376802251</v>
      </c>
      <c r="G6" s="14">
        <v>10.950739336802247</v>
      </c>
      <c r="H6" s="14">
        <v>3.2019426200000005</v>
      </c>
      <c r="I6" s="14">
        <v>3.69790442</v>
      </c>
      <c r="J6" s="15">
        <v>0.13981727431133753</v>
      </c>
      <c r="K6" s="15">
        <v>0.18069916144795828</v>
      </c>
      <c r="L6" s="16">
        <v>0.22791340888517536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68.08546299999999</v>
      </c>
      <c r="E7" s="38">
        <f ca="1">SUM(E8:OFFSET(E6,MATCH("PROYECTOS",$A$8:$A$50,0),0))</f>
        <v>78.321791000000019</v>
      </c>
      <c r="F7" s="38">
        <f ca="1">SUM(F8:OFFSET(F6,MATCH("PROYECTOS",$A$8:$A$50,0),0))</f>
        <v>17.850586376802248</v>
      </c>
      <c r="G7" s="38">
        <f ca="1">SUM(G8:OFFSET(G6,MATCH("PROYECTOS",$A$8:$A$50,0),0))</f>
        <v>10.950739336802247</v>
      </c>
      <c r="H7" s="38">
        <f ca="1">SUM(H8:OFFSET(H6,MATCH("PROYECTOS",$A$8:$A$50,0),0))</f>
        <v>3.2019426199999996</v>
      </c>
      <c r="I7" s="38">
        <f ca="1">SUM(I8:OFFSET(I6,MATCH("PROYECTOS",$A$8:$A$50,0),0))</f>
        <v>3.69790442</v>
      </c>
      <c r="J7" s="39">
        <f ca="1">IFERROR(G7/E7,0)</f>
        <v>0.1398172743113375</v>
      </c>
      <c r="K7" s="39">
        <f ca="1">IFERROR(SUM(G7,H7)/E7,0)</f>
        <v>0.18069916144795825</v>
      </c>
      <c r="L7" s="40">
        <f ca="1">IFERROR(SUM(G7,H7,I7)/E7,0)</f>
        <v>0.22791340888517531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4.4375469999999995</v>
      </c>
      <c r="E8" s="21">
        <v>6.7667699999999966</v>
      </c>
      <c r="F8" s="21">
        <f t="shared" ref="F8:F18" si="0">SUM(G8,H8,I8)</f>
        <v>0.65107413067005859</v>
      </c>
      <c r="G8" s="21">
        <v>0.34050125067005865</v>
      </c>
      <c r="H8" s="21">
        <v>0.15408906999999999</v>
      </c>
      <c r="I8" s="21">
        <v>0.15648380999999997</v>
      </c>
      <c r="J8" s="22">
        <f t="shared" ref="J8:J19" si="1">IFERROR(G8/E8,0)</f>
        <v>5.0319613444828007E-2</v>
      </c>
      <c r="K8" s="22">
        <f t="shared" ref="K8:K19" si="2">IFERROR(SUM(G8,H8)/E8,0)</f>
        <v>7.3091049447529449E-2</v>
      </c>
      <c r="L8" s="23">
        <f t="shared" ref="L8:L19" si="3">IFERROR(SUM(G8,H8,I8)/E8,0)</f>
        <v>9.6216382508945764E-2</v>
      </c>
      <c r="M8" s="4"/>
    </row>
    <row r="9" spans="1:13" ht="38.25" x14ac:dyDescent="0.25">
      <c r="A9" s="17"/>
      <c r="B9" s="19">
        <v>3000698</v>
      </c>
      <c r="C9" s="19" t="s">
        <v>2123</v>
      </c>
      <c r="D9" s="20">
        <v>21.745165000000004</v>
      </c>
      <c r="E9" s="21">
        <v>19.940736000000012</v>
      </c>
      <c r="F9" s="21">
        <f t="shared" si="0"/>
        <v>7.457006102961838</v>
      </c>
      <c r="G9" s="21">
        <v>5.5822058529618381</v>
      </c>
      <c r="H9" s="21">
        <v>0.95093508000000004</v>
      </c>
      <c r="I9" s="21">
        <v>0.92386517000000001</v>
      </c>
      <c r="J9" s="22">
        <f t="shared" si="1"/>
        <v>0.27993981029395482</v>
      </c>
      <c r="K9" s="22">
        <f t="shared" si="2"/>
        <v>0.32762787356303369</v>
      </c>
      <c r="L9" s="23">
        <f t="shared" si="3"/>
        <v>0.37395841873448571</v>
      </c>
      <c r="M9" s="4"/>
    </row>
    <row r="10" spans="1:13" ht="38.25" x14ac:dyDescent="0.25">
      <c r="A10" s="17"/>
      <c r="B10" s="19">
        <v>3000699</v>
      </c>
      <c r="C10" s="19" t="s">
        <v>2124</v>
      </c>
      <c r="D10" s="20">
        <v>7.2277620000000011</v>
      </c>
      <c r="E10" s="21">
        <v>4.5875710000000014</v>
      </c>
      <c r="F10" s="21">
        <f t="shared" si="0"/>
        <v>1.435278208647685</v>
      </c>
      <c r="G10" s="21">
        <v>0.79881245864768502</v>
      </c>
      <c r="H10" s="21">
        <v>0.29013739</v>
      </c>
      <c r="I10" s="21">
        <v>0.34632836000000006</v>
      </c>
      <c r="J10" s="22">
        <f t="shared" si="1"/>
        <v>0.17412536147074012</v>
      </c>
      <c r="K10" s="22">
        <f t="shared" si="2"/>
        <v>0.23736959027940596</v>
      </c>
      <c r="L10" s="23">
        <f t="shared" si="3"/>
        <v>0.31286234232618626</v>
      </c>
      <c r="M10" s="4"/>
    </row>
    <row r="11" spans="1:13" ht="25.5" x14ac:dyDescent="0.25">
      <c r="A11" s="17"/>
      <c r="B11" s="19">
        <v>3000700</v>
      </c>
      <c r="C11" s="19" t="s">
        <v>2125</v>
      </c>
      <c r="D11" s="20">
        <v>10.483404999999998</v>
      </c>
      <c r="E11" s="21">
        <v>16.187088000000003</v>
      </c>
      <c r="F11" s="21">
        <f t="shared" si="0"/>
        <v>3.3237422856532293</v>
      </c>
      <c r="G11" s="21">
        <v>1.9337756656532292</v>
      </c>
      <c r="H11" s="21">
        <v>0.61638420000000016</v>
      </c>
      <c r="I11" s="21">
        <v>0.77358241999999988</v>
      </c>
      <c r="J11" s="22">
        <f t="shared" si="1"/>
        <v>0.1194640855509792</v>
      </c>
      <c r="K11" s="22">
        <f t="shared" si="2"/>
        <v>0.15754284313850822</v>
      </c>
      <c r="L11" s="23">
        <f t="shared" si="3"/>
        <v>0.20533293484617052</v>
      </c>
      <c r="M11" s="4"/>
    </row>
    <row r="12" spans="1:13" ht="51" x14ac:dyDescent="0.25">
      <c r="A12" s="17"/>
      <c r="B12" s="19">
        <v>3000701</v>
      </c>
      <c r="C12" s="19" t="s">
        <v>2126</v>
      </c>
      <c r="D12" s="20">
        <v>7.2361619999999975</v>
      </c>
      <c r="E12" s="21">
        <v>9.5732839999999975</v>
      </c>
      <c r="F12" s="21">
        <f t="shared" si="0"/>
        <v>1.1708678665011707</v>
      </c>
      <c r="G12" s="21">
        <v>0.56691227650117071</v>
      </c>
      <c r="H12" s="21">
        <v>0.21812029999999993</v>
      </c>
      <c r="I12" s="21">
        <v>0.38583529000000005</v>
      </c>
      <c r="J12" s="22">
        <f t="shared" si="1"/>
        <v>5.9218161343711398E-2</v>
      </c>
      <c r="K12" s="22">
        <f t="shared" si="2"/>
        <v>8.200243265541593E-2</v>
      </c>
      <c r="L12" s="23">
        <f t="shared" si="3"/>
        <v>0.12230576952497921</v>
      </c>
      <c r="M12" s="4"/>
    </row>
    <row r="13" spans="1:13" ht="25.5" x14ac:dyDescent="0.25">
      <c r="A13" s="17"/>
      <c r="B13" s="19">
        <v>3000702</v>
      </c>
      <c r="C13" s="19" t="s">
        <v>2127</v>
      </c>
      <c r="D13" s="20">
        <v>12.704319999999987</v>
      </c>
      <c r="E13" s="21">
        <v>18.859719999999996</v>
      </c>
      <c r="F13" s="21">
        <f t="shared" si="0"/>
        <v>3.1237365866807889</v>
      </c>
      <c r="G13" s="21">
        <v>1.3155069166807891</v>
      </c>
      <c r="H13" s="21">
        <v>0.83038190999999983</v>
      </c>
      <c r="I13" s="21">
        <v>0.97784775999999984</v>
      </c>
      <c r="J13" s="22">
        <f t="shared" si="1"/>
        <v>6.9752197629699142E-2</v>
      </c>
      <c r="K13" s="22">
        <f t="shared" si="2"/>
        <v>0.11378158459832857</v>
      </c>
      <c r="L13" s="23">
        <f t="shared" si="3"/>
        <v>0.16563006167009847</v>
      </c>
      <c r="M13" s="4"/>
    </row>
    <row r="14" spans="1:13" ht="25.5" x14ac:dyDescent="0.25">
      <c r="A14" s="17"/>
      <c r="B14" s="19">
        <v>3000703</v>
      </c>
      <c r="C14" s="19" t="s">
        <v>2128</v>
      </c>
      <c r="D14" s="20">
        <v>3.0457289999999997</v>
      </c>
      <c r="E14" s="21">
        <v>1.0132079999999999</v>
      </c>
      <c r="F14" s="21">
        <f t="shared" si="0"/>
        <v>0.23266111888299551</v>
      </c>
      <c r="G14" s="21">
        <v>0.11490478888299549</v>
      </c>
      <c r="H14" s="21">
        <v>5.6522280000000001E-2</v>
      </c>
      <c r="I14" s="21">
        <v>6.1234049999999998E-2</v>
      </c>
      <c r="J14" s="22">
        <f t="shared" si="1"/>
        <v>0.11340691041029631</v>
      </c>
      <c r="K14" s="22">
        <f t="shared" si="2"/>
        <v>0.16919237598103798</v>
      </c>
      <c r="L14" s="23">
        <f t="shared" si="3"/>
        <v>0.22962818975274132</v>
      </c>
      <c r="M14" s="4"/>
    </row>
    <row r="15" spans="1:13" ht="38.25" x14ac:dyDescent="0.25">
      <c r="A15" s="17"/>
      <c r="B15" s="19">
        <v>3000704</v>
      </c>
      <c r="C15" s="19" t="s">
        <v>2129</v>
      </c>
      <c r="D15" s="20">
        <v>0.35974400000000001</v>
      </c>
      <c r="E15" s="21">
        <v>0.35974400000000001</v>
      </c>
      <c r="F15" s="21">
        <f t="shared" si="0"/>
        <v>0.16172781917123938</v>
      </c>
      <c r="G15" s="21">
        <v>9.712830917123938E-2</v>
      </c>
      <c r="H15" s="21">
        <v>3.376556E-2</v>
      </c>
      <c r="I15" s="21">
        <v>3.0833949999999999E-2</v>
      </c>
      <c r="J15" s="22">
        <f t="shared" si="1"/>
        <v>0.26999285372720427</v>
      </c>
      <c r="K15" s="22">
        <f t="shared" si="2"/>
        <v>0.3638528208149111</v>
      </c>
      <c r="L15" s="23">
        <f t="shared" si="3"/>
        <v>0.44956363183608172</v>
      </c>
      <c r="M15" s="4"/>
    </row>
    <row r="16" spans="1:13" ht="38.25" x14ac:dyDescent="0.25">
      <c r="A16" s="17"/>
      <c r="B16" s="19">
        <v>3000705</v>
      </c>
      <c r="C16" s="19" t="s">
        <v>2130</v>
      </c>
      <c r="D16" s="20">
        <v>0.65674399999999988</v>
      </c>
      <c r="E16" s="21">
        <v>0.8123819999999996</v>
      </c>
      <c r="F16" s="21">
        <f t="shared" si="0"/>
        <v>0.24242107780518019</v>
      </c>
      <c r="G16" s="21">
        <v>0.17845981780518017</v>
      </c>
      <c r="H16" s="21">
        <v>3.7345300000000012E-2</v>
      </c>
      <c r="I16" s="21">
        <v>2.6615959999999998E-2</v>
      </c>
      <c r="J16" s="22">
        <f t="shared" si="1"/>
        <v>0.21967475621712476</v>
      </c>
      <c r="K16" s="22">
        <f t="shared" si="2"/>
        <v>0.26564487864721315</v>
      </c>
      <c r="L16" s="23">
        <f t="shared" si="3"/>
        <v>0.29840774143836313</v>
      </c>
      <c r="M16" s="4"/>
    </row>
    <row r="17" spans="1:13" ht="51" x14ac:dyDescent="0.25">
      <c r="A17" s="17"/>
      <c r="B17" s="19">
        <v>3000706</v>
      </c>
      <c r="C17" s="19" t="s">
        <v>2131</v>
      </c>
      <c r="D17" s="20">
        <v>0.14831300000000003</v>
      </c>
      <c r="E17" s="21">
        <v>0.14652700000000002</v>
      </c>
      <c r="F17" s="21">
        <f t="shared" si="0"/>
        <v>3.7778629796023595E-2</v>
      </c>
      <c r="G17" s="21">
        <v>2.0631999796023592E-2</v>
      </c>
      <c r="H17" s="21">
        <v>7.3040000000000006E-3</v>
      </c>
      <c r="I17" s="21">
        <v>9.8426300000000015E-3</v>
      </c>
      <c r="J17" s="22">
        <f t="shared" si="1"/>
        <v>0.14080681236921244</v>
      </c>
      <c r="K17" s="22">
        <f t="shared" si="2"/>
        <v>0.19065428075387875</v>
      </c>
      <c r="L17" s="23">
        <f t="shared" si="3"/>
        <v>0.25782708849579661</v>
      </c>
      <c r="M17" s="4"/>
    </row>
    <row r="18" spans="1:13" ht="63.75" x14ac:dyDescent="0.25">
      <c r="A18" s="17"/>
      <c r="B18" s="19">
        <v>3000707</v>
      </c>
      <c r="C18" s="19" t="s">
        <v>2132</v>
      </c>
      <c r="D18" s="20">
        <v>4.0572000000000011E-2</v>
      </c>
      <c r="E18" s="21">
        <v>7.4761000000000008E-2</v>
      </c>
      <c r="F18" s="21">
        <f t="shared" si="0"/>
        <v>1.4292550032037495E-2</v>
      </c>
      <c r="G18" s="21">
        <v>1.9000000320374966E-3</v>
      </c>
      <c r="H18" s="21">
        <v>6.95753E-3</v>
      </c>
      <c r="I18" s="21">
        <v>5.4350199999999996E-3</v>
      </c>
      <c r="J18" s="22">
        <f t="shared" si="1"/>
        <v>2.5414320729223745E-2</v>
      </c>
      <c r="K18" s="22">
        <f t="shared" si="2"/>
        <v>0.11847795016168183</v>
      </c>
      <c r="L18" s="23">
        <f t="shared" si="3"/>
        <v>0.19117654969887365</v>
      </c>
      <c r="M18" s="4"/>
    </row>
    <row r="19" spans="1:13" ht="15.75" thickBot="1" x14ac:dyDescent="0.3">
      <c r="A19" s="41" t="s">
        <v>293</v>
      </c>
      <c r="B19" s="43"/>
      <c r="C19" s="43"/>
      <c r="D19" s="44">
        <f ca="1">OFFSET(D19,-MATCH("PROYECTOS",$A$8:$A$50,0)-1,0)-(OFFSET(D19,-MATCH("PROYECTOS",$A$8:$A$50,0),0))</f>
        <v>0</v>
      </c>
      <c r="E19" s="45">
        <f t="shared" ref="E19:I19" ca="1" si="4">OFFSET(E19,-MATCH("PROYECTOS",$A$8:$A$50,0)-1,0)-(OFFSET(E19,-MATCH("PROYECTOS",$A$8:$A$50,0),0))</f>
        <v>0</v>
      </c>
      <c r="F19" s="45">
        <f t="shared" ca="1" si="4"/>
        <v>0</v>
      </c>
      <c r="G19" s="45">
        <f t="shared" ca="1" si="4"/>
        <v>0</v>
      </c>
      <c r="H19" s="45">
        <f t="shared" ca="1" si="4"/>
        <v>0</v>
      </c>
      <c r="I19" s="45">
        <f t="shared" ca="1" si="4"/>
        <v>0</v>
      </c>
      <c r="J19" s="46">
        <f t="shared" ca="1" si="1"/>
        <v>0</v>
      </c>
      <c r="K19" s="46">
        <f t="shared" ca="1" si="2"/>
        <v>0</v>
      </c>
      <c r="L19" s="47">
        <f t="shared" ca="1" si="3"/>
        <v>0</v>
      </c>
      <c r="M19" s="4"/>
    </row>
    <row r="20" spans="1:13" ht="15.75" thickBot="1" x14ac:dyDescent="0.3"/>
    <row r="21" spans="1:13" ht="15.75" thickBot="1" x14ac:dyDescent="0.3">
      <c r="A21" s="87" t="s">
        <v>315</v>
      </c>
      <c r="B21" s="88"/>
      <c r="C21" s="88"/>
      <c r="D21" s="89"/>
    </row>
    <row r="22" spans="1:13" ht="15.75" thickBot="1" x14ac:dyDescent="0.3">
      <c r="A22" s="1" t="s">
        <v>2149</v>
      </c>
    </row>
    <row r="23" spans="1:13" ht="45" customHeight="1" x14ac:dyDescent="0.25">
      <c r="A23" s="80" t="s">
        <v>317</v>
      </c>
      <c r="B23" s="81"/>
      <c r="C23" s="81"/>
      <c r="D23" s="92" t="s">
        <v>318</v>
      </c>
    </row>
    <row r="24" spans="1:13" ht="15.75" thickBot="1" x14ac:dyDescent="0.3">
      <c r="A24" s="90"/>
      <c r="B24" s="91"/>
      <c r="C24" s="91"/>
      <c r="D24" s="93"/>
    </row>
    <row r="25" spans="1:13" x14ac:dyDescent="0.25">
      <c r="A25" s="17"/>
      <c r="B25" s="19">
        <v>3000001</v>
      </c>
      <c r="C25" s="19" t="s">
        <v>275</v>
      </c>
      <c r="D25" s="23">
        <v>9.6216382508945764E-2</v>
      </c>
    </row>
    <row r="26" spans="1:13" ht="25.5" x14ac:dyDescent="0.25">
      <c r="A26" s="17"/>
      <c r="B26" s="19">
        <v>3000700</v>
      </c>
      <c r="C26" s="19" t="s">
        <v>2125</v>
      </c>
      <c r="D26" s="23">
        <v>0.20533293484617052</v>
      </c>
    </row>
    <row r="27" spans="1:13" ht="51" x14ac:dyDescent="0.25">
      <c r="A27" s="17"/>
      <c r="B27" s="19">
        <v>3000701</v>
      </c>
      <c r="C27" s="19" t="s">
        <v>2126</v>
      </c>
      <c r="D27" s="23">
        <v>0.12230576952497921</v>
      </c>
    </row>
    <row r="28" spans="1:13" ht="25.5" x14ac:dyDescent="0.25">
      <c r="A28" s="17"/>
      <c r="B28" s="19">
        <v>3000702</v>
      </c>
      <c r="C28" s="19" t="s">
        <v>2127</v>
      </c>
      <c r="D28" s="23">
        <v>0.16563006167009847</v>
      </c>
    </row>
    <row r="29" spans="1:13" ht="25.5" x14ac:dyDescent="0.25">
      <c r="A29" s="17"/>
      <c r="B29" s="19">
        <v>3000703</v>
      </c>
      <c r="C29" s="19" t="s">
        <v>2128</v>
      </c>
      <c r="D29" s="23">
        <v>0.22962818975274132</v>
      </c>
    </row>
    <row r="30" spans="1:13" ht="38.25" x14ac:dyDescent="0.25">
      <c r="A30" s="17"/>
      <c r="B30" s="19">
        <v>3000705</v>
      </c>
      <c r="C30" s="19" t="s">
        <v>2130</v>
      </c>
      <c r="D30" s="23">
        <v>0.29840774143836313</v>
      </c>
    </row>
    <row r="31" spans="1:13" ht="51" x14ac:dyDescent="0.25">
      <c r="A31" s="17"/>
      <c r="B31" s="19">
        <v>3000706</v>
      </c>
      <c r="C31" s="19" t="s">
        <v>2131</v>
      </c>
      <c r="D31" s="23">
        <v>0.25782708849579661</v>
      </c>
    </row>
    <row r="32" spans="1:13" ht="64.5" thickBot="1" x14ac:dyDescent="0.3">
      <c r="A32" s="24"/>
      <c r="B32" s="26">
        <v>3000707</v>
      </c>
      <c r="C32" s="26" t="s">
        <v>2132</v>
      </c>
      <c r="D32" s="30">
        <v>0.19117654969887365</v>
      </c>
    </row>
  </sheetData>
  <mergeCells count="10">
    <mergeCell ref="A21:D21"/>
    <mergeCell ref="A23:C24"/>
    <mergeCell ref="D23:D2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topLeftCell="A10" workbookViewId="0">
      <selection activeCell="J10" sqref="J1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131</v>
      </c>
      <c r="B1" s="49" t="s">
        <v>91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2122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68.085462999999962</v>
      </c>
      <c r="I6" s="14">
        <v>78.321791000000005</v>
      </c>
      <c r="J6" s="14">
        <v>17.850586376802251</v>
      </c>
      <c r="K6" s="14">
        <v>10.950739336802247</v>
      </c>
      <c r="L6" s="14">
        <v>3.2019426200000005</v>
      </c>
      <c r="M6" s="14">
        <v>3.69790442</v>
      </c>
      <c r="N6" s="15">
        <v>0.13981727431133753</v>
      </c>
      <c r="O6" s="15">
        <v>0.18069916144795828</v>
      </c>
      <c r="P6" s="16">
        <v>0.22791340888517536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SUM(H8:OFFSET(H6,MATCH("PROYECTOS",$A$8:$A$24,0),0))</f>
        <v>68.08546299999999</v>
      </c>
      <c r="I7" s="37">
        <f ca="1">SUM(I8:OFFSET(I6,MATCH("PROYECTOS",$A$8:$A$24,0),0))</f>
        <v>78.321790999999976</v>
      </c>
      <c r="J7" s="37">
        <f ca="1">SUM(J8:OFFSET(J6,MATCH("PROYECTOS",$A$8:$A$24,0),0))</f>
        <v>17.850586376802244</v>
      </c>
      <c r="K7" s="38">
        <f ca="1">SUM(K8:OFFSET(K6,MATCH("PROYECTOS",$A$8:$A$24,0),0))</f>
        <v>10.950739336802247</v>
      </c>
      <c r="L7" s="38">
        <f ca="1">SUM(L8:OFFSET(L6,MATCH("PROYECTOS",$A$8:$A$24,0),0))</f>
        <v>3.2019426200000005</v>
      </c>
      <c r="M7" s="38">
        <f ca="1">SUM(M8:OFFSET(M6,MATCH("PROYECTOS",$A$8:$A$24,0),0))</f>
        <v>3.69790442</v>
      </c>
      <c r="N7" s="39">
        <f ca="1">IFERROR(K7/I7,0)</f>
        <v>0.13981727431133759</v>
      </c>
      <c r="O7" s="39">
        <f ca="1">IFERROR(SUM(K7,L7)/I7,0)</f>
        <v>0.18069916144795836</v>
      </c>
      <c r="P7" s="40">
        <f ca="1">IFERROR(SUM(K7,L7,M7)/I7,0)</f>
        <v>0.22791340888517544</v>
      </c>
      <c r="Q7" s="64"/>
      <c r="R7" s="38"/>
      <c r="S7" s="40"/>
    </row>
    <row r="8" spans="1:19" ht="25.5" x14ac:dyDescent="0.25">
      <c r="A8" s="17"/>
      <c r="B8" s="19">
        <v>5005183</v>
      </c>
      <c r="C8" s="19" t="s">
        <v>2133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1.8300670000000001</v>
      </c>
      <c r="I8" s="21">
        <v>4.8459849999999998</v>
      </c>
      <c r="J8" s="21">
        <f t="shared" ref="J8:J23" si="0">SUM(K8,L8,M8)</f>
        <v>0.58148225026822664</v>
      </c>
      <c r="K8" s="21">
        <v>0.30211066026822664</v>
      </c>
      <c r="L8" s="21">
        <v>0.14065596</v>
      </c>
      <c r="M8" s="21">
        <v>0.13871563000000001</v>
      </c>
      <c r="N8" s="22">
        <f t="shared" ref="N8:N24" si="1">IFERROR(K8/I8,0)</f>
        <v>6.2342467066700921E-2</v>
      </c>
      <c r="O8" s="22">
        <f t="shared" ref="O8:O24" si="2">IFERROR(SUM(K8,L8)/I8,0)</f>
        <v>9.1367724057797681E-2</v>
      </c>
      <c r="P8" s="23">
        <f t="shared" ref="P8:P24" si="3">IFERROR(SUM(K8,L8,M8)/I8,0)</f>
        <v>0.11999258154291165</v>
      </c>
      <c r="Q8" s="70">
        <v>107.5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5005184</v>
      </c>
      <c r="C9" s="19" t="s">
        <v>2134</v>
      </c>
      <c r="D9" s="68">
        <v>3000001</v>
      </c>
      <c r="E9" s="19" t="s">
        <v>275</v>
      </c>
      <c r="F9" s="69">
        <v>80</v>
      </c>
      <c r="G9" s="19" t="s">
        <v>310</v>
      </c>
      <c r="H9" s="20">
        <v>0.13284100000000001</v>
      </c>
      <c r="I9" s="21">
        <v>0.499386</v>
      </c>
      <c r="J9" s="21">
        <f t="shared" si="0"/>
        <v>5.2034610296135847E-2</v>
      </c>
      <c r="K9" s="21">
        <v>3.2138940296135843E-2</v>
      </c>
      <c r="L9" s="21">
        <v>9.3741599999999994E-3</v>
      </c>
      <c r="M9" s="21">
        <v>1.0521510000000001E-2</v>
      </c>
      <c r="N9" s="22">
        <f t="shared" si="1"/>
        <v>6.4356910878830886E-2</v>
      </c>
      <c r="O9" s="22">
        <f t="shared" si="2"/>
        <v>8.3128282122718389E-2</v>
      </c>
      <c r="P9" s="23">
        <f t="shared" si="3"/>
        <v>0.10419717472283133</v>
      </c>
      <c r="Q9" s="70">
        <v>21</v>
      </c>
      <c r="R9" s="21">
        <v>0</v>
      </c>
      <c r="S9" s="23">
        <f t="shared" ref="S9:S23" si="4">IFERROR(R9/Q9,0)</f>
        <v>0</v>
      </c>
    </row>
    <row r="10" spans="1:19" ht="25.5" x14ac:dyDescent="0.25">
      <c r="A10" s="17"/>
      <c r="B10" s="19">
        <v>5005185</v>
      </c>
      <c r="C10" s="19" t="s">
        <v>2135</v>
      </c>
      <c r="D10" s="68">
        <v>3000001</v>
      </c>
      <c r="E10" s="19" t="s">
        <v>275</v>
      </c>
      <c r="F10" s="69">
        <v>44</v>
      </c>
      <c r="G10" s="19" t="s">
        <v>1157</v>
      </c>
      <c r="H10" s="20">
        <v>2.4746389999999998</v>
      </c>
      <c r="I10" s="21">
        <v>1.4213990000000003</v>
      </c>
      <c r="J10" s="21">
        <f t="shared" si="0"/>
        <v>1.7557270105696174E-2</v>
      </c>
      <c r="K10" s="21">
        <v>6.2516501056961715E-3</v>
      </c>
      <c r="L10" s="21">
        <v>4.0589500000000004E-3</v>
      </c>
      <c r="M10" s="21">
        <v>7.2466700000000002E-3</v>
      </c>
      <c r="N10" s="22">
        <f t="shared" si="1"/>
        <v>4.39823730401961E-3</v>
      </c>
      <c r="O10" s="22">
        <f t="shared" si="2"/>
        <v>7.2538394255913857E-3</v>
      </c>
      <c r="P10" s="23">
        <f t="shared" si="3"/>
        <v>1.2352105289011862E-2</v>
      </c>
      <c r="Q10" s="70">
        <v>86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5005186</v>
      </c>
      <c r="C11" s="19" t="s">
        <v>2136</v>
      </c>
      <c r="D11" s="68">
        <v>3000698</v>
      </c>
      <c r="E11" s="19" t="s">
        <v>2123</v>
      </c>
      <c r="F11" s="69">
        <v>438</v>
      </c>
      <c r="G11" s="19" t="s">
        <v>454</v>
      </c>
      <c r="H11" s="20">
        <v>5.3341590000000005</v>
      </c>
      <c r="I11" s="21">
        <v>1.314622</v>
      </c>
      <c r="J11" s="21">
        <f t="shared" si="0"/>
        <v>0.37304517210328048</v>
      </c>
      <c r="K11" s="21">
        <v>0.18980770210328046</v>
      </c>
      <c r="L11" s="21">
        <v>6.6962950000000007E-2</v>
      </c>
      <c r="M11" s="21">
        <v>0.11627451999999998</v>
      </c>
      <c r="N11" s="22">
        <f t="shared" si="1"/>
        <v>0.14438196082469368</v>
      </c>
      <c r="O11" s="22">
        <f t="shared" si="2"/>
        <v>0.19531899823925089</v>
      </c>
      <c r="P11" s="23">
        <f t="shared" si="3"/>
        <v>0.28376611079327785</v>
      </c>
      <c r="Q11" s="70">
        <v>10664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5005187</v>
      </c>
      <c r="C12" s="19" t="s">
        <v>2137</v>
      </c>
      <c r="D12" s="68">
        <v>3000698</v>
      </c>
      <c r="E12" s="19" t="s">
        <v>2123</v>
      </c>
      <c r="F12" s="69">
        <v>438</v>
      </c>
      <c r="G12" s="19" t="s">
        <v>454</v>
      </c>
      <c r="H12" s="20">
        <v>0.17842000000000002</v>
      </c>
      <c r="I12" s="21">
        <v>0.24383700000000005</v>
      </c>
      <c r="J12" s="21">
        <f t="shared" si="0"/>
        <v>5.3622190100690539E-2</v>
      </c>
      <c r="K12" s="21">
        <v>1.2171140100690536E-2</v>
      </c>
      <c r="L12" s="21">
        <v>2.5487990000000006E-2</v>
      </c>
      <c r="M12" s="21">
        <v>1.5963059999999998E-2</v>
      </c>
      <c r="N12" s="22">
        <f t="shared" si="1"/>
        <v>4.9915066625206728E-2</v>
      </c>
      <c r="O12" s="22">
        <f t="shared" si="2"/>
        <v>0.15444387070334087</v>
      </c>
      <c r="P12" s="23">
        <f t="shared" si="3"/>
        <v>0.21990998126080344</v>
      </c>
      <c r="Q12" s="70">
        <v>5840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5005188</v>
      </c>
      <c r="C13" s="19" t="s">
        <v>2138</v>
      </c>
      <c r="D13" s="68">
        <v>3000698</v>
      </c>
      <c r="E13" s="19" t="s">
        <v>2123</v>
      </c>
      <c r="F13" s="69">
        <v>438</v>
      </c>
      <c r="G13" s="19" t="s">
        <v>454</v>
      </c>
      <c r="H13" s="20">
        <v>16.232585999999994</v>
      </c>
      <c r="I13" s="21">
        <v>18.382276999999995</v>
      </c>
      <c r="J13" s="21">
        <f t="shared" si="0"/>
        <v>7.030338740757867</v>
      </c>
      <c r="K13" s="21">
        <v>5.3802270107578671</v>
      </c>
      <c r="L13" s="21">
        <v>0.85848414000000006</v>
      </c>
      <c r="M13" s="21">
        <v>0.79162759000000016</v>
      </c>
      <c r="N13" s="22">
        <f t="shared" si="1"/>
        <v>0.29268555852780742</v>
      </c>
      <c r="O13" s="22">
        <f t="shared" si="2"/>
        <v>0.33938728867799506</v>
      </c>
      <c r="P13" s="23">
        <f t="shared" si="3"/>
        <v>0.38245200748296138</v>
      </c>
      <c r="Q13" s="70">
        <v>298039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5005189</v>
      </c>
      <c r="C14" s="19" t="s">
        <v>2139</v>
      </c>
      <c r="D14" s="68">
        <v>3000699</v>
      </c>
      <c r="E14" s="19" t="s">
        <v>2124</v>
      </c>
      <c r="F14" s="69">
        <v>394</v>
      </c>
      <c r="G14" s="19" t="s">
        <v>394</v>
      </c>
      <c r="H14" s="20">
        <v>7.2277620000000011</v>
      </c>
      <c r="I14" s="21">
        <v>4.5875709999999996</v>
      </c>
      <c r="J14" s="21">
        <f t="shared" si="0"/>
        <v>1.4352782086476852</v>
      </c>
      <c r="K14" s="21">
        <v>0.79881245864768502</v>
      </c>
      <c r="L14" s="21">
        <v>0.29013739</v>
      </c>
      <c r="M14" s="21">
        <v>0.34632836000000011</v>
      </c>
      <c r="N14" s="22">
        <f t="shared" si="1"/>
        <v>0.1741253614707402</v>
      </c>
      <c r="O14" s="22">
        <f t="shared" si="2"/>
        <v>0.23736959027940605</v>
      </c>
      <c r="P14" s="23">
        <f t="shared" si="3"/>
        <v>0.31286234232618643</v>
      </c>
      <c r="Q14" s="70">
        <v>27712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5005190</v>
      </c>
      <c r="C15" s="19" t="s">
        <v>2140</v>
      </c>
      <c r="D15" s="68">
        <v>3000700</v>
      </c>
      <c r="E15" s="19" t="s">
        <v>2125</v>
      </c>
      <c r="F15" s="69">
        <v>394</v>
      </c>
      <c r="G15" s="19" t="s">
        <v>394</v>
      </c>
      <c r="H15" s="20">
        <v>9.8313890000000015</v>
      </c>
      <c r="I15" s="21">
        <v>12.725100000000001</v>
      </c>
      <c r="J15" s="21">
        <f t="shared" si="0"/>
        <v>3.0460472480788092</v>
      </c>
      <c r="K15" s="21">
        <v>1.7943939880788093</v>
      </c>
      <c r="L15" s="21">
        <v>0.57925518000000009</v>
      </c>
      <c r="M15" s="21">
        <v>0.67239807999999979</v>
      </c>
      <c r="N15" s="22">
        <f t="shared" si="1"/>
        <v>0.14101217185553033</v>
      </c>
      <c r="O15" s="22">
        <f t="shared" si="2"/>
        <v>0.18653284988556548</v>
      </c>
      <c r="P15" s="23">
        <f t="shared" si="3"/>
        <v>0.23937314819363376</v>
      </c>
      <c r="Q15" s="70">
        <v>28666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5005191</v>
      </c>
      <c r="C16" s="19" t="s">
        <v>2141</v>
      </c>
      <c r="D16" s="68">
        <v>3000700</v>
      </c>
      <c r="E16" s="19" t="s">
        <v>2125</v>
      </c>
      <c r="F16" s="69">
        <v>394</v>
      </c>
      <c r="G16" s="19" t="s">
        <v>394</v>
      </c>
      <c r="H16" s="20">
        <v>0.65201600000000004</v>
      </c>
      <c r="I16" s="21">
        <v>3.4619879999999994</v>
      </c>
      <c r="J16" s="21">
        <f t="shared" si="0"/>
        <v>0.27769503757441993</v>
      </c>
      <c r="K16" s="21">
        <v>0.13938167757441988</v>
      </c>
      <c r="L16" s="21">
        <v>3.7129020000000006E-2</v>
      </c>
      <c r="M16" s="21">
        <v>0.10118434000000001</v>
      </c>
      <c r="N16" s="22">
        <f t="shared" si="1"/>
        <v>4.0260589457392665E-2</v>
      </c>
      <c r="O16" s="22">
        <f t="shared" si="2"/>
        <v>5.0985358000784499E-2</v>
      </c>
      <c r="P16" s="23">
        <f t="shared" si="3"/>
        <v>8.0212593912636312E-2</v>
      </c>
      <c r="Q16" s="70">
        <v>775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5005192</v>
      </c>
      <c r="C17" s="19" t="s">
        <v>2142</v>
      </c>
      <c r="D17" s="68">
        <v>3000701</v>
      </c>
      <c r="E17" s="19" t="s">
        <v>2126</v>
      </c>
      <c r="F17" s="69">
        <v>394</v>
      </c>
      <c r="G17" s="19" t="s">
        <v>394</v>
      </c>
      <c r="H17" s="20">
        <v>5.4927039999999971</v>
      </c>
      <c r="I17" s="21">
        <v>5.2833849999999973</v>
      </c>
      <c r="J17" s="21">
        <f t="shared" si="0"/>
        <v>0.71590661838784986</v>
      </c>
      <c r="K17" s="21">
        <v>0.36881270838784985</v>
      </c>
      <c r="L17" s="21">
        <v>0.12251106</v>
      </c>
      <c r="M17" s="21">
        <v>0.22458285</v>
      </c>
      <c r="N17" s="22">
        <f t="shared" si="1"/>
        <v>6.9806139130093689E-2</v>
      </c>
      <c r="O17" s="22">
        <f t="shared" si="2"/>
        <v>9.2994125619815723E-2</v>
      </c>
      <c r="P17" s="23">
        <f t="shared" si="3"/>
        <v>0.13550150488519203</v>
      </c>
      <c r="Q17" s="70">
        <v>3634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5005193</v>
      </c>
      <c r="C18" s="19" t="s">
        <v>2143</v>
      </c>
      <c r="D18" s="68">
        <v>3000701</v>
      </c>
      <c r="E18" s="19" t="s">
        <v>2126</v>
      </c>
      <c r="F18" s="69">
        <v>394</v>
      </c>
      <c r="G18" s="19" t="s">
        <v>394</v>
      </c>
      <c r="H18" s="20">
        <v>1.4549919999999998</v>
      </c>
      <c r="I18" s="21">
        <v>3.7952940000000002</v>
      </c>
      <c r="J18" s="21">
        <f t="shared" si="0"/>
        <v>0.38019510831072501</v>
      </c>
      <c r="K18" s="21">
        <v>0.15922729831072502</v>
      </c>
      <c r="L18" s="21">
        <v>8.1256460000000003E-2</v>
      </c>
      <c r="M18" s="21">
        <v>0.13971134999999998</v>
      </c>
      <c r="N18" s="22">
        <f t="shared" si="1"/>
        <v>4.1953877172815866E-2</v>
      </c>
      <c r="O18" s="22">
        <f t="shared" si="2"/>
        <v>6.3363670458922286E-2</v>
      </c>
      <c r="P18" s="23">
        <f t="shared" si="3"/>
        <v>0.10017540362109628</v>
      </c>
      <c r="Q18" s="70">
        <v>244</v>
      </c>
      <c r="R18" s="21">
        <v>0</v>
      </c>
      <c r="S18" s="23">
        <f t="shared" si="4"/>
        <v>0</v>
      </c>
    </row>
    <row r="19" spans="1:19" ht="51" x14ac:dyDescent="0.25">
      <c r="A19" s="17"/>
      <c r="B19" s="19">
        <v>5005194</v>
      </c>
      <c r="C19" s="19" t="s">
        <v>2144</v>
      </c>
      <c r="D19" s="68">
        <v>3000701</v>
      </c>
      <c r="E19" s="19" t="s">
        <v>2126</v>
      </c>
      <c r="F19" s="69">
        <v>87</v>
      </c>
      <c r="G19" s="19" t="s">
        <v>395</v>
      </c>
      <c r="H19" s="20">
        <v>0.288466</v>
      </c>
      <c r="I19" s="21">
        <v>0.49460500000000007</v>
      </c>
      <c r="J19" s="21">
        <f t="shared" si="0"/>
        <v>7.4766139802595832E-2</v>
      </c>
      <c r="K19" s="21">
        <v>3.8872269802595838E-2</v>
      </c>
      <c r="L19" s="21">
        <v>1.4352779999999999E-2</v>
      </c>
      <c r="M19" s="21">
        <v>2.1541089999999999E-2</v>
      </c>
      <c r="N19" s="22">
        <f t="shared" si="1"/>
        <v>7.8592553254811071E-2</v>
      </c>
      <c r="O19" s="22">
        <f t="shared" si="2"/>
        <v>0.10761122471991959</v>
      </c>
      <c r="P19" s="23">
        <f t="shared" si="3"/>
        <v>0.15116333195700776</v>
      </c>
      <c r="Q19" s="70">
        <v>596</v>
      </c>
      <c r="R19" s="21">
        <v>0</v>
      </c>
      <c r="S19" s="23">
        <f t="shared" si="4"/>
        <v>0</v>
      </c>
    </row>
    <row r="20" spans="1:19" ht="25.5" x14ac:dyDescent="0.25">
      <c r="A20" s="17"/>
      <c r="B20" s="19">
        <v>5005195</v>
      </c>
      <c r="C20" s="19" t="s">
        <v>2145</v>
      </c>
      <c r="D20" s="68">
        <v>3000702</v>
      </c>
      <c r="E20" s="19" t="s">
        <v>2127</v>
      </c>
      <c r="F20" s="69">
        <v>394</v>
      </c>
      <c r="G20" s="19" t="s">
        <v>394</v>
      </c>
      <c r="H20" s="20">
        <v>7.1685959999999991</v>
      </c>
      <c r="I20" s="21">
        <v>7.8104269999999989</v>
      </c>
      <c r="J20" s="21">
        <f t="shared" si="0"/>
        <v>1.4506318927055641</v>
      </c>
      <c r="K20" s="21">
        <v>0.69820097270556403</v>
      </c>
      <c r="L20" s="21">
        <v>0.36582982999999997</v>
      </c>
      <c r="M20" s="21">
        <v>0.38660108999999998</v>
      </c>
      <c r="N20" s="22">
        <f t="shared" si="1"/>
        <v>8.9393444520455043E-2</v>
      </c>
      <c r="O20" s="22">
        <f t="shared" si="2"/>
        <v>0.13623209111429685</v>
      </c>
      <c r="P20" s="23">
        <f t="shared" si="3"/>
        <v>0.18573016465112141</v>
      </c>
      <c r="Q20" s="70">
        <v>4473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5005196</v>
      </c>
      <c r="C21" s="19" t="s">
        <v>2146</v>
      </c>
      <c r="D21" s="68">
        <v>3000702</v>
      </c>
      <c r="E21" s="19" t="s">
        <v>2127</v>
      </c>
      <c r="F21" s="69">
        <v>394</v>
      </c>
      <c r="G21" s="19" t="s">
        <v>394</v>
      </c>
      <c r="H21" s="20">
        <v>4.7099109999999991</v>
      </c>
      <c r="I21" s="21">
        <v>9.9637300000000018</v>
      </c>
      <c r="J21" s="21">
        <f t="shared" si="0"/>
        <v>1.4383443559245404</v>
      </c>
      <c r="K21" s="21">
        <v>0.44111487592454068</v>
      </c>
      <c r="L21" s="21">
        <v>0.44980227999999994</v>
      </c>
      <c r="M21" s="21">
        <v>0.54742719999999989</v>
      </c>
      <c r="N21" s="22">
        <f t="shared" si="1"/>
        <v>4.4272062362643368E-2</v>
      </c>
      <c r="O21" s="22">
        <f t="shared" si="2"/>
        <v>8.9416027524284625E-2</v>
      </c>
      <c r="P21" s="23">
        <f t="shared" si="3"/>
        <v>0.14435802213875126</v>
      </c>
      <c r="Q21" s="70">
        <v>367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5005197</v>
      </c>
      <c r="C22" s="19" t="s">
        <v>2147</v>
      </c>
      <c r="D22" s="68">
        <v>3000702</v>
      </c>
      <c r="E22" s="19" t="s">
        <v>2127</v>
      </c>
      <c r="F22" s="69">
        <v>87</v>
      </c>
      <c r="G22" s="19" t="s">
        <v>395</v>
      </c>
      <c r="H22" s="20">
        <v>0.82581300000000002</v>
      </c>
      <c r="I22" s="21">
        <v>1.0855629999999998</v>
      </c>
      <c r="J22" s="21">
        <f t="shared" si="0"/>
        <v>0.23476033805068441</v>
      </c>
      <c r="K22" s="21">
        <v>0.17619106805068441</v>
      </c>
      <c r="L22" s="21">
        <v>1.47498E-2</v>
      </c>
      <c r="M22" s="21">
        <v>4.3819470000000006E-2</v>
      </c>
      <c r="N22" s="22">
        <f t="shared" si="1"/>
        <v>0.16230386265070237</v>
      </c>
      <c r="O22" s="22">
        <f t="shared" si="2"/>
        <v>0.17589109802994801</v>
      </c>
      <c r="P22" s="23">
        <f t="shared" si="3"/>
        <v>0.21625676082427686</v>
      </c>
      <c r="Q22" s="70">
        <v>569</v>
      </c>
      <c r="R22" s="21">
        <v>0</v>
      </c>
      <c r="S22" s="23">
        <f t="shared" si="4"/>
        <v>0</v>
      </c>
    </row>
    <row r="23" spans="1:19" x14ac:dyDescent="0.25">
      <c r="A23" s="17"/>
      <c r="B23" s="19">
        <v>9000000</v>
      </c>
      <c r="C23" s="19" t="s">
        <v>303</v>
      </c>
      <c r="D23" s="68">
        <v>9000000</v>
      </c>
      <c r="E23" s="19" t="s">
        <v>304</v>
      </c>
      <c r="F23" s="69"/>
      <c r="G23" s="19" t="s">
        <v>311</v>
      </c>
      <c r="H23" s="20">
        <v>4.2511020000000004</v>
      </c>
      <c r="I23" s="21">
        <v>2.4066220000000009</v>
      </c>
      <c r="J23" s="21">
        <f t="shared" si="0"/>
        <v>0.68888119568747608</v>
      </c>
      <c r="K23" s="21">
        <v>0.41302491568747612</v>
      </c>
      <c r="L23" s="21">
        <v>0.14189466999999997</v>
      </c>
      <c r="M23" s="21">
        <v>0.13396161000000001</v>
      </c>
      <c r="N23" s="22">
        <f t="shared" si="1"/>
        <v>0.17162018617276661</v>
      </c>
      <c r="O23" s="22">
        <f t="shared" si="2"/>
        <v>0.23058028460118618</v>
      </c>
      <c r="P23" s="23">
        <f t="shared" si="3"/>
        <v>0.28624403653231617</v>
      </c>
      <c r="Q23" s="70"/>
      <c r="R23" s="21"/>
      <c r="S23" s="23">
        <f t="shared" si="4"/>
        <v>0</v>
      </c>
    </row>
    <row r="24" spans="1:19" ht="15.75" thickBot="1" x14ac:dyDescent="0.3">
      <c r="A24" s="41" t="s">
        <v>293</v>
      </c>
      <c r="B24" s="43"/>
      <c r="C24" s="43"/>
      <c r="D24" s="65"/>
      <c r="E24" s="43"/>
      <c r="F24" s="66"/>
      <c r="G24" s="43"/>
      <c r="H24" s="44">
        <f ca="1">OFFSET(H24,-MATCH("PROYECTOS",$A$8:$A$24,0)-1,0)-(OFFSET(H24,-MATCH("PROYECTOS",$A$8:$A$24,0),0))</f>
        <v>0</v>
      </c>
      <c r="I24" s="44">
        <f t="shared" ref="I24:J24" ca="1" si="5">OFFSET(I24,-MATCH("PROYECTOS",$A$8:$A$24,0)-1,0)-(OFFSET(I24,-MATCH("PROYECTOS",$A$8:$A$24,0),0))</f>
        <v>0</v>
      </c>
      <c r="J24" s="44">
        <f t="shared" ca="1" si="5"/>
        <v>0</v>
      </c>
      <c r="K24" s="45">
        <f ca="1">OFFSET(K24,-MATCH("PROYECTOS",$A$8:$A$24,0)-1,0)-(OFFSET(K24,-MATCH("PROYECTOS",$A$8:$A$24,0),0))</f>
        <v>0</v>
      </c>
      <c r="L24" s="45">
        <f t="shared" ref="L24:M24" ca="1" si="6">OFFSET(L24,-MATCH("PROYECTOS",$A$8:$A$24,0)-1,0)-(OFFSET(L24,-MATCH("PROYECTOS",$A$8:$A$24,0),0))</f>
        <v>0</v>
      </c>
      <c r="M24" s="45">
        <f t="shared" ca="1" si="6"/>
        <v>0</v>
      </c>
      <c r="N24" s="46">
        <f t="shared" ca="1" si="1"/>
        <v>0</v>
      </c>
      <c r="O24" s="46">
        <f t="shared" ca="1" si="2"/>
        <v>0</v>
      </c>
      <c r="P24" s="47">
        <f t="shared" ca="1" si="3"/>
        <v>0</v>
      </c>
      <c r="Q24" s="67"/>
      <c r="R24" s="45"/>
      <c r="S2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132</v>
      </c>
      <c r="B1" s="50" t="s">
        <v>92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2150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131.44782699999996</v>
      </c>
      <c r="E6" s="14">
        <v>142.08297399999998</v>
      </c>
      <c r="F6" s="14">
        <v>39.75955680476175</v>
      </c>
      <c r="G6" s="14">
        <v>21.050935144761752</v>
      </c>
      <c r="H6" s="14">
        <v>9.1925469</v>
      </c>
      <c r="I6" s="14">
        <v>9.5160747600000004</v>
      </c>
      <c r="J6" s="15">
        <v>0.14815944903265998</v>
      </c>
      <c r="K6" s="15">
        <v>0.21285788995915694</v>
      </c>
      <c r="L6" s="16">
        <v>0.27983336557103428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131.44782700000002</v>
      </c>
      <c r="E7" s="38">
        <f ca="1">SUM(E8:OFFSET(E6,MATCH("GOBIERNOS REGIONALES",$A$8:$A$50,0),0))</f>
        <v>140.83497400000005</v>
      </c>
      <c r="F7" s="38">
        <f ca="1">SUM(F8:OFFSET(F6,MATCH("GOBIERNOS REGIONALES",$A$8:$A$50,0),0))</f>
        <v>39.58747140491996</v>
      </c>
      <c r="G7" s="38">
        <f ca="1">SUM(G8:OFFSET(G6,MATCH("GOBIERNOS REGIONALES",$A$8:$A$50,0),0))</f>
        <v>20.991981484919961</v>
      </c>
      <c r="H7" s="38">
        <f ca="1">SUM(H8:OFFSET(H6,MATCH("GOBIERNOS REGIONALES",$A$8:$A$50,0),0))</f>
        <v>9.1402693599999942</v>
      </c>
      <c r="I7" s="38">
        <f ca="1">SUM(I8:OFFSET(I6,MATCH("GOBIERNOS REGIONALES",$A$8:$A$50,0),0))</f>
        <v>9.4552205600000025</v>
      </c>
      <c r="J7" s="39">
        <f ca="1">IFERROR(G7/E7,0)</f>
        <v>0.14905375340162277</v>
      </c>
      <c r="K7" s="39">
        <f ca="1">IFERROR(SUM(G7,H7)/E7,0)</f>
        <v>0.2139543182286521</v>
      </c>
      <c r="L7" s="40">
        <f ca="1">IFERROR(SUM(G7,H7,I7)/E7,0)</f>
        <v>0.28109119688494383</v>
      </c>
      <c r="M7" s="4"/>
    </row>
    <row r="8" spans="1:13" x14ac:dyDescent="0.25">
      <c r="A8" s="17"/>
      <c r="B8" s="18">
        <v>3</v>
      </c>
      <c r="C8" s="19" t="s">
        <v>102</v>
      </c>
      <c r="D8" s="20">
        <v>131.44782700000002</v>
      </c>
      <c r="E8" s="21">
        <v>140.83497400000005</v>
      </c>
      <c r="F8" s="21">
        <f t="shared" ref="F8:F11" si="0">SUM(G8,H8,I8)</f>
        <v>39.58747140491996</v>
      </c>
      <c r="G8" s="21">
        <v>20.991981484919961</v>
      </c>
      <c r="H8" s="21">
        <v>9.1402693599999942</v>
      </c>
      <c r="I8" s="21">
        <v>9.4552205600000025</v>
      </c>
      <c r="J8" s="22">
        <f t="shared" ref="J8:J11" si="1">IFERROR(G8/E8,0)</f>
        <v>0.14905375340162277</v>
      </c>
      <c r="K8" s="22">
        <f t="shared" ref="K8:K11" si="2">IFERROR(SUM(G8,H8)/E8,0)</f>
        <v>0.2139543182286521</v>
      </c>
      <c r="L8" s="23">
        <f t="shared" ref="L8:L11" si="3">IFERROR(SUM(G8,H8,I8)/E8,0)</f>
        <v>0.28109119688494383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1.0000000000000002</v>
      </c>
      <c r="F9" s="38">
        <f ca="1">SUM(F10:OFFSET(F8,(MATCH("GOBIERNOS LOCALES",$A$8:$A$50,0)-MATCH("GOBIERNOS REGIONALES",$A$8:$A$50,0)),0))</f>
        <v>0.13619540969575941</v>
      </c>
      <c r="G9" s="38">
        <f ca="1">SUM(G10:OFFSET(G8,(MATCH("GOBIERNOS LOCALES",$A$8:$A$50,0)-MATCH("GOBIERNOS REGIONALES",$A$8:$A$50,0)),0))</f>
        <v>5.4653659695759416E-2</v>
      </c>
      <c r="H9" s="38">
        <f ca="1">SUM(H10:OFFSET(H8,(MATCH("GOBIERNOS LOCALES",$A$8:$A$50,0)-MATCH("GOBIERNOS REGIONALES",$A$8:$A$50,0)),0))</f>
        <v>4.348921E-2</v>
      </c>
      <c r="I9" s="38">
        <f ca="1">SUM(I10:OFFSET(I8,(MATCH("GOBIERNOS LOCALES",$A$8:$A$50,0)-MATCH("GOBIERNOS REGIONALES",$A$8:$A$50,0)),0))</f>
        <v>3.8052540000000003E-2</v>
      </c>
      <c r="J9" s="39">
        <f t="shared" ca="1" si="1"/>
        <v>5.4653659695759402E-2</v>
      </c>
      <c r="K9" s="39">
        <f t="shared" ca="1" si="2"/>
        <v>9.8142869695759388E-2</v>
      </c>
      <c r="L9" s="40">
        <f t="shared" ca="1" si="3"/>
        <v>0.13619540969575938</v>
      </c>
      <c r="M9" s="4"/>
    </row>
    <row r="10" spans="1:13" x14ac:dyDescent="0.25">
      <c r="A10" s="17"/>
      <c r="B10" s="18">
        <v>443</v>
      </c>
      <c r="C10" s="19" t="s">
        <v>209</v>
      </c>
      <c r="D10" s="20">
        <v>0</v>
      </c>
      <c r="E10" s="21">
        <v>1.0000000000000002</v>
      </c>
      <c r="F10" s="21">
        <f t="shared" si="0"/>
        <v>0.13619540969575941</v>
      </c>
      <c r="G10" s="21">
        <v>5.4653659695759416E-2</v>
      </c>
      <c r="H10" s="21">
        <v>4.348921E-2</v>
      </c>
      <c r="I10" s="21">
        <v>3.8052540000000003E-2</v>
      </c>
      <c r="J10" s="22">
        <f t="shared" si="1"/>
        <v>5.4653659695759402E-2</v>
      </c>
      <c r="K10" s="22">
        <f t="shared" si="2"/>
        <v>9.8142869695759388E-2</v>
      </c>
      <c r="L10" s="23">
        <f t="shared" si="3"/>
        <v>0.13619540969575938</v>
      </c>
      <c r="M10" s="4"/>
    </row>
    <row r="11" spans="1:13" ht="15.75" thickBot="1" x14ac:dyDescent="0.3">
      <c r="A11" s="41" t="s">
        <v>232</v>
      </c>
      <c r="B11" s="58"/>
      <c r="C11" s="43"/>
      <c r="D11" s="44">
        <v>0</v>
      </c>
      <c r="E11" s="45">
        <v>0.248</v>
      </c>
      <c r="F11" s="45">
        <f t="shared" si="0"/>
        <v>3.5889990146031378E-2</v>
      </c>
      <c r="G11" s="45">
        <v>4.3000001460313797E-3</v>
      </c>
      <c r="H11" s="45">
        <v>8.7883300000000004E-3</v>
      </c>
      <c r="I11" s="45">
        <v>2.2801660000000001E-2</v>
      </c>
      <c r="J11" s="46">
        <f t="shared" si="1"/>
        <v>1.7338710266255563E-2</v>
      </c>
      <c r="K11" s="46">
        <f t="shared" si="2"/>
        <v>5.2775524782384599E-2</v>
      </c>
      <c r="L11" s="47">
        <f t="shared" si="3"/>
        <v>0.14471770220173943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31</v>
      </c>
      <c r="B1" s="51" t="s">
        <v>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543</v>
      </c>
      <c r="N2" s="72" t="s">
        <v>579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299.35990500000003</v>
      </c>
      <c r="E6" s="14">
        <f ca="1">SUM(E7:OFFSET(E7,50,0))</f>
        <v>301.93940899999996</v>
      </c>
      <c r="F6" s="14">
        <f ca="1">SUM(F7:OFFSET(F7,50,0))</f>
        <v>106.26169594113145</v>
      </c>
      <c r="G6" s="14">
        <f ca="1">SUM(G7:OFFSET(G7,50,0))</f>
        <v>47.41084361113144</v>
      </c>
      <c r="H6" s="14">
        <f ca="1">SUM(H7:OFFSET(H7,50,0))</f>
        <v>39.898152119999999</v>
      </c>
      <c r="I6" s="14">
        <f ca="1">SUM(I7:OFFSET(I7,50,0))</f>
        <v>18.95270021</v>
      </c>
      <c r="J6" s="15">
        <f ca="1">IFERROR(G6/E6,0)</f>
        <v>0.15702105189962615</v>
      </c>
      <c r="K6" s="15">
        <f ca="1">IFERROR(SUM(G6,H6)/E6,0)</f>
        <v>0.28916064988102114</v>
      </c>
      <c r="L6" s="16">
        <f ca="1">IFERROR(SUM(G6,H6,I6)/E6,0)</f>
        <v>0.35193052901925581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0</v>
      </c>
      <c r="E7" s="21">
        <v>0.88515999999999995</v>
      </c>
      <c r="F7" s="21">
        <f t="shared" ref="F7:F15" si="0">SUM(G7,H7,I7)</f>
        <v>0.41040797891757963</v>
      </c>
      <c r="G7" s="21">
        <v>6.5384998917579651E-2</v>
      </c>
      <c r="H7" s="21">
        <v>0.34502298999999997</v>
      </c>
      <c r="I7" s="21">
        <v>-1E-8</v>
      </c>
      <c r="J7" s="22">
        <f t="shared" ref="J7:J15" si="1">IFERROR(G7/E7,0)</f>
        <v>7.3868000042455209E-2</v>
      </c>
      <c r="K7" s="22">
        <f t="shared" ref="K7:K15" si="2">IFERROR(SUM(G7,H7)/E7,0)</f>
        <v>0.46365401612994223</v>
      </c>
      <c r="L7" s="23">
        <f t="shared" ref="L7:L15" si="3">IFERROR(SUM(G7,H7,I7)/E7,0)</f>
        <v>0.46365400483254965</v>
      </c>
      <c r="M7" s="4"/>
      <c r="N7" t="s">
        <v>265</v>
      </c>
      <c r="O7" s="5">
        <v>18.957183936752742</v>
      </c>
      <c r="P7" s="71">
        <v>0.99999999666367856</v>
      </c>
    </row>
    <row r="8" spans="1:16" x14ac:dyDescent="0.25">
      <c r="A8" s="17"/>
      <c r="B8" s="55">
        <v>8</v>
      </c>
      <c r="C8" s="19" t="s">
        <v>256</v>
      </c>
      <c r="D8" s="20">
        <v>0</v>
      </c>
      <c r="E8" s="21">
        <v>0.91193599999999997</v>
      </c>
      <c r="F8" s="21">
        <f t="shared" si="0"/>
        <v>0.41040797891757963</v>
      </c>
      <c r="G8" s="21">
        <v>6.5384998917579651E-2</v>
      </c>
      <c r="H8" s="21">
        <v>0.34502298999999997</v>
      </c>
      <c r="I8" s="21">
        <v>-1E-8</v>
      </c>
      <c r="J8" s="22">
        <f t="shared" si="1"/>
        <v>7.1699109276944492E-2</v>
      </c>
      <c r="K8" s="22">
        <f t="shared" si="2"/>
        <v>0.45004034155640271</v>
      </c>
      <c r="L8" s="23">
        <f t="shared" si="3"/>
        <v>0.45004033059072091</v>
      </c>
      <c r="M8" s="4"/>
      <c r="N8" t="s">
        <v>258</v>
      </c>
      <c r="O8" s="5">
        <v>7.2060859343276498</v>
      </c>
      <c r="P8" s="71">
        <v>0.65379606236625165</v>
      </c>
    </row>
    <row r="9" spans="1:16" x14ac:dyDescent="0.25">
      <c r="A9" s="17"/>
      <c r="B9" s="55">
        <v>10</v>
      </c>
      <c r="C9" s="19" t="s">
        <v>258</v>
      </c>
      <c r="D9" s="20">
        <v>11.021917</v>
      </c>
      <c r="E9" s="21">
        <v>11.021917</v>
      </c>
      <c r="F9" s="21">
        <f t="shared" si="0"/>
        <v>7.2060859343276498</v>
      </c>
      <c r="G9" s="21">
        <v>6.5214786343276501</v>
      </c>
      <c r="H9" s="21">
        <v>2.7E-2</v>
      </c>
      <c r="I9" s="21">
        <v>0.65760730000000001</v>
      </c>
      <c r="J9" s="22">
        <f t="shared" si="1"/>
        <v>0.591682792959487</v>
      </c>
      <c r="K9" s="22">
        <f t="shared" si="2"/>
        <v>0.59413245756864708</v>
      </c>
      <c r="L9" s="23">
        <f t="shared" si="3"/>
        <v>0.65379606236625165</v>
      </c>
      <c r="M9" s="4"/>
      <c r="N9" t="s">
        <v>250</v>
      </c>
      <c r="O9" s="5">
        <v>0.41040797891757963</v>
      </c>
      <c r="P9" s="71">
        <v>0.46365400483254965</v>
      </c>
    </row>
    <row r="10" spans="1:16" x14ac:dyDescent="0.25">
      <c r="A10" s="17"/>
      <c r="B10" s="55">
        <v>12</v>
      </c>
      <c r="C10" s="19" t="s">
        <v>260</v>
      </c>
      <c r="D10" s="20">
        <v>26.062143000000003</v>
      </c>
      <c r="E10" s="21">
        <v>26.062143000000003</v>
      </c>
      <c r="F10" s="21">
        <f t="shared" si="0"/>
        <v>0.54926823611377718</v>
      </c>
      <c r="G10" s="21">
        <v>0.21719999611377716</v>
      </c>
      <c r="H10" s="21">
        <v>0</v>
      </c>
      <c r="I10" s="21">
        <v>0.33206824000000001</v>
      </c>
      <c r="J10" s="22">
        <f t="shared" si="1"/>
        <v>8.3339269573410417E-3</v>
      </c>
      <c r="K10" s="22">
        <f t="shared" si="2"/>
        <v>8.3339269573410417E-3</v>
      </c>
      <c r="L10" s="23">
        <f t="shared" si="3"/>
        <v>2.1075328921101272E-2</v>
      </c>
      <c r="M10" s="4"/>
      <c r="N10" t="s">
        <v>268</v>
      </c>
      <c r="O10" s="5">
        <v>0.41040797891757963</v>
      </c>
      <c r="P10" s="71">
        <v>0.45129136638074402</v>
      </c>
    </row>
    <row r="11" spans="1:16" x14ac:dyDescent="0.25">
      <c r="A11" s="17"/>
      <c r="B11" s="55">
        <v>15</v>
      </c>
      <c r="C11" s="19" t="s">
        <v>263</v>
      </c>
      <c r="D11" s="20">
        <v>217.87447</v>
      </c>
      <c r="E11" s="21">
        <v>220.32770099999996</v>
      </c>
      <c r="F11" s="21">
        <f t="shared" si="0"/>
        <v>75.443456422397233</v>
      </c>
      <c r="G11" s="21">
        <v>39.960731592397224</v>
      </c>
      <c r="H11" s="21">
        <v>18.417047480000004</v>
      </c>
      <c r="I11" s="21">
        <v>17.065677350000001</v>
      </c>
      <c r="J11" s="22">
        <f t="shared" si="1"/>
        <v>0.18136953007283108</v>
      </c>
      <c r="K11" s="22">
        <f t="shared" si="2"/>
        <v>0.26495887175075294</v>
      </c>
      <c r="L11" s="23">
        <f t="shared" si="3"/>
        <v>0.34241475801718296</v>
      </c>
      <c r="M11" s="4"/>
      <c r="N11" t="s">
        <v>256</v>
      </c>
      <c r="O11" s="5">
        <v>0.41040797891757963</v>
      </c>
      <c r="P11" s="71">
        <v>0.45004033059072091</v>
      </c>
    </row>
    <row r="12" spans="1:16" x14ac:dyDescent="0.25">
      <c r="A12" s="17"/>
      <c r="B12" s="55">
        <v>17</v>
      </c>
      <c r="C12" s="19" t="s">
        <v>265</v>
      </c>
      <c r="D12" s="20">
        <v>0</v>
      </c>
      <c r="E12" s="21">
        <v>18.957184000000002</v>
      </c>
      <c r="F12" s="21">
        <f t="shared" si="0"/>
        <v>18.957183936752742</v>
      </c>
      <c r="G12" s="21">
        <v>0.19615499675273895</v>
      </c>
      <c r="H12" s="21">
        <v>18.761028970000002</v>
      </c>
      <c r="I12" s="21">
        <v>-2.9999999999999997E-8</v>
      </c>
      <c r="J12" s="22">
        <f t="shared" si="1"/>
        <v>1.0347264485734744E-2</v>
      </c>
      <c r="K12" s="22">
        <f t="shared" si="2"/>
        <v>0.99999999824619201</v>
      </c>
      <c r="L12" s="23">
        <f t="shared" si="3"/>
        <v>0.99999999666367856</v>
      </c>
      <c r="M12" s="4"/>
      <c r="N12" t="s">
        <v>263</v>
      </c>
      <c r="O12" s="5">
        <v>75.443456422397233</v>
      </c>
      <c r="P12" s="71">
        <v>0.34241475801718296</v>
      </c>
    </row>
    <row r="13" spans="1:16" x14ac:dyDescent="0.25">
      <c r="A13" s="17"/>
      <c r="B13" s="55">
        <v>20</v>
      </c>
      <c r="C13" s="19" t="s">
        <v>268</v>
      </c>
      <c r="D13" s="20">
        <v>0</v>
      </c>
      <c r="E13" s="21">
        <v>0.90940799999999999</v>
      </c>
      <c r="F13" s="21">
        <f t="shared" si="0"/>
        <v>0.41040797891757963</v>
      </c>
      <c r="G13" s="21">
        <v>6.5384998917579651E-2</v>
      </c>
      <c r="H13" s="21">
        <v>0.34502298999999997</v>
      </c>
      <c r="I13" s="21">
        <v>-1E-8</v>
      </c>
      <c r="J13" s="22">
        <f t="shared" si="1"/>
        <v>7.1898420640218313E-2</v>
      </c>
      <c r="K13" s="22">
        <f t="shared" si="2"/>
        <v>0.4512913773769085</v>
      </c>
      <c r="L13" s="23">
        <f t="shared" si="3"/>
        <v>0.45129136638074402</v>
      </c>
      <c r="M13" s="4"/>
      <c r="N13" t="s">
        <v>273</v>
      </c>
      <c r="O13" s="5">
        <v>2.8744774747873114</v>
      </c>
      <c r="P13" s="71">
        <v>0.15629895288327533</v>
      </c>
    </row>
    <row r="14" spans="1:16" x14ac:dyDescent="0.25">
      <c r="A14" s="17"/>
      <c r="B14" s="55">
        <v>22</v>
      </c>
      <c r="C14" s="19" t="s">
        <v>270</v>
      </c>
      <c r="D14" s="20">
        <v>26</v>
      </c>
      <c r="E14" s="21">
        <v>4.4730660000000002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  <c r="N14" t="s">
        <v>260</v>
      </c>
      <c r="O14" s="5">
        <v>0.54926823611377718</v>
      </c>
      <c r="P14" s="71">
        <v>2.1075328921101272E-2</v>
      </c>
    </row>
    <row r="15" spans="1:16" ht="15.75" thickBot="1" x14ac:dyDescent="0.3">
      <c r="A15" s="24"/>
      <c r="B15" s="56">
        <v>25</v>
      </c>
      <c r="C15" s="26" t="s">
        <v>273</v>
      </c>
      <c r="D15" s="27">
        <v>18.401375000000002</v>
      </c>
      <c r="E15" s="28">
        <v>18.390894000000003</v>
      </c>
      <c r="F15" s="28">
        <f t="shared" si="0"/>
        <v>2.8744774747873114</v>
      </c>
      <c r="G15" s="28">
        <v>0.31912339478731155</v>
      </c>
      <c r="H15" s="28">
        <v>1.6580067000000001</v>
      </c>
      <c r="I15" s="28">
        <v>0.89734738000000003</v>
      </c>
      <c r="J15" s="29">
        <f t="shared" si="1"/>
        <v>1.7352250237933593E-2</v>
      </c>
      <c r="K15" s="29">
        <f t="shared" si="2"/>
        <v>0.10750592629087587</v>
      </c>
      <c r="L15" s="30">
        <f t="shared" si="3"/>
        <v>0.15629895288327533</v>
      </c>
      <c r="M15" s="4"/>
      <c r="N15" t="s">
        <v>270</v>
      </c>
      <c r="O15" s="5">
        <v>0</v>
      </c>
      <c r="P15" s="71">
        <v>0</v>
      </c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132</v>
      </c>
      <c r="B1" s="51" t="s">
        <v>92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2151</v>
      </c>
      <c r="N2" s="72" t="s">
        <v>2163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131.44782699999996</v>
      </c>
      <c r="E6" s="14">
        <f ca="1">SUM(E7:OFFSET(E7,50,0))</f>
        <v>142.08297399999998</v>
      </c>
      <c r="F6" s="14">
        <f ca="1">SUM(F7:OFFSET(F7,50,0))</f>
        <v>39.75955680476175</v>
      </c>
      <c r="G6" s="14">
        <f ca="1">SUM(G7:OFFSET(G7,50,0))</f>
        <v>21.050935144761752</v>
      </c>
      <c r="H6" s="14">
        <f ca="1">SUM(H7:OFFSET(H7,50,0))</f>
        <v>9.1925469</v>
      </c>
      <c r="I6" s="14">
        <f ca="1">SUM(I7:OFFSET(I7,50,0))</f>
        <v>9.5160747600000004</v>
      </c>
      <c r="J6" s="15">
        <f ca="1">IFERROR(G6/E6,0)</f>
        <v>0.14815944903265998</v>
      </c>
      <c r="K6" s="15">
        <f ca="1">IFERROR(SUM(G6,H6)/E6,0)</f>
        <v>0.21285788995915694</v>
      </c>
      <c r="L6" s="16">
        <f ca="1">IFERROR(SUM(G6,H6,I6)/E6,0)</f>
        <v>0.27983336557103428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0.32510600000000001</v>
      </c>
      <c r="E7" s="21">
        <v>0.45115099999999991</v>
      </c>
      <c r="F7" s="21">
        <f t="shared" ref="F7:F23" si="0">SUM(G7,H7,I7)</f>
        <v>0.16760064008883419</v>
      </c>
      <c r="G7" s="21">
        <v>0.11292446008883417</v>
      </c>
      <c r="H7" s="21">
        <v>2.7136489999999999E-2</v>
      </c>
      <c r="I7" s="21">
        <v>2.7539689999999999E-2</v>
      </c>
      <c r="J7" s="22">
        <f t="shared" ref="J7:J23" si="1">IFERROR(G7/E7,0)</f>
        <v>0.25030302512647468</v>
      </c>
      <c r="K7" s="22">
        <f t="shared" ref="K7:K23" si="2">IFERROR(SUM(G7,H7)/E7,0)</f>
        <v>0.3104524872799444</v>
      </c>
      <c r="L7" s="23">
        <f t="shared" ref="L7:L23" si="3">IFERROR(SUM(G7,H7,I7)/E7,0)</f>
        <v>0.37149566351140573</v>
      </c>
      <c r="M7" s="4"/>
      <c r="N7" t="s">
        <v>262</v>
      </c>
      <c r="O7" s="5">
        <v>0.21183158037778554</v>
      </c>
      <c r="P7" s="71">
        <v>0.38541882189643201</v>
      </c>
    </row>
    <row r="8" spans="1:16" x14ac:dyDescent="0.25">
      <c r="A8" s="17"/>
      <c r="B8" s="55">
        <v>2</v>
      </c>
      <c r="C8" s="19" t="s">
        <v>250</v>
      </c>
      <c r="D8" s="20">
        <v>0.99832100000000001</v>
      </c>
      <c r="E8" s="21">
        <v>1.047669</v>
      </c>
      <c r="F8" s="21">
        <f t="shared" si="0"/>
        <v>0.40195384547217428</v>
      </c>
      <c r="G8" s="21">
        <v>0.26614490547217429</v>
      </c>
      <c r="H8" s="21">
        <v>6.852337E-2</v>
      </c>
      <c r="I8" s="21">
        <v>6.7285570000000003E-2</v>
      </c>
      <c r="J8" s="22">
        <f t="shared" si="1"/>
        <v>0.25403529690405491</v>
      </c>
      <c r="K8" s="22">
        <f t="shared" si="2"/>
        <v>0.31944084961201896</v>
      </c>
      <c r="L8" s="23">
        <f t="shared" si="3"/>
        <v>0.38366492229146254</v>
      </c>
      <c r="M8" s="4"/>
      <c r="N8" t="s">
        <v>250</v>
      </c>
      <c r="O8" s="5">
        <v>0.40195384547217428</v>
      </c>
      <c r="P8" s="71">
        <v>0.38366492229146254</v>
      </c>
    </row>
    <row r="9" spans="1:16" x14ac:dyDescent="0.25">
      <c r="A9" s="17"/>
      <c r="B9" s="55">
        <v>3</v>
      </c>
      <c r="C9" s="19" t="s">
        <v>251</v>
      </c>
      <c r="D9" s="20">
        <v>0</v>
      </c>
      <c r="E9" s="21">
        <v>0.84802999999999995</v>
      </c>
      <c r="F9" s="21">
        <f t="shared" si="0"/>
        <v>8.8540129999999995E-2</v>
      </c>
      <c r="G9" s="21">
        <v>0</v>
      </c>
      <c r="H9" s="21">
        <v>0</v>
      </c>
      <c r="I9" s="21">
        <v>8.8540129999999995E-2</v>
      </c>
      <c r="J9" s="22">
        <f t="shared" si="1"/>
        <v>0</v>
      </c>
      <c r="K9" s="22">
        <f t="shared" si="2"/>
        <v>0</v>
      </c>
      <c r="L9" s="23">
        <f t="shared" si="3"/>
        <v>0.10440683702227516</v>
      </c>
      <c r="M9" s="4"/>
      <c r="N9" t="s">
        <v>259</v>
      </c>
      <c r="O9" s="5">
        <v>0.34419047870340075</v>
      </c>
      <c r="P9" s="71">
        <v>0.38289504103097588</v>
      </c>
    </row>
    <row r="10" spans="1:16" x14ac:dyDescent="0.25">
      <c r="A10" s="17"/>
      <c r="B10" s="55">
        <v>4</v>
      </c>
      <c r="C10" s="19" t="s">
        <v>252</v>
      </c>
      <c r="D10" s="20">
        <v>2.3802639999999999</v>
      </c>
      <c r="E10" s="21">
        <v>1.3425259999999999</v>
      </c>
      <c r="F10" s="21">
        <f t="shared" si="0"/>
        <v>0.22496846145519317</v>
      </c>
      <c r="G10" s="21">
        <v>0.10548251145519316</v>
      </c>
      <c r="H10" s="21">
        <v>6.2204959999999997E-2</v>
      </c>
      <c r="I10" s="21">
        <v>5.7280990000000004E-2</v>
      </c>
      <c r="J10" s="22">
        <f t="shared" si="1"/>
        <v>7.857018147521401E-2</v>
      </c>
      <c r="K10" s="22">
        <f t="shared" si="2"/>
        <v>0.12490444986182254</v>
      </c>
      <c r="L10" s="23">
        <f t="shared" si="3"/>
        <v>0.16757102764132178</v>
      </c>
      <c r="M10" s="4"/>
      <c r="N10" t="s">
        <v>249</v>
      </c>
      <c r="O10" s="5">
        <v>0.16760064008883419</v>
      </c>
      <c r="P10" s="71">
        <v>0.37149566351140573</v>
      </c>
    </row>
    <row r="11" spans="1:16" x14ac:dyDescent="0.25">
      <c r="A11" s="17"/>
      <c r="B11" s="55">
        <v>5</v>
      </c>
      <c r="C11" s="19" t="s">
        <v>253</v>
      </c>
      <c r="D11" s="20">
        <v>0.51118899999999989</v>
      </c>
      <c r="E11" s="21">
        <v>7.0589540000000008</v>
      </c>
      <c r="F11" s="21">
        <f t="shared" si="0"/>
        <v>1.0838942337870721</v>
      </c>
      <c r="G11" s="21">
        <v>0.376238853787072</v>
      </c>
      <c r="H11" s="21">
        <v>0.3253276100000001</v>
      </c>
      <c r="I11" s="21">
        <v>0.38232776999999996</v>
      </c>
      <c r="J11" s="22">
        <f t="shared" si="1"/>
        <v>5.3299519133723203E-2</v>
      </c>
      <c r="K11" s="22">
        <f t="shared" si="2"/>
        <v>9.9386745371491586E-2</v>
      </c>
      <c r="L11" s="23">
        <f t="shared" si="3"/>
        <v>0.15354884502534963</v>
      </c>
      <c r="M11" s="4"/>
      <c r="N11" t="s">
        <v>271</v>
      </c>
      <c r="O11" s="5">
        <v>0.19386236622292399</v>
      </c>
      <c r="P11" s="71">
        <v>0.35499621170400875</v>
      </c>
    </row>
    <row r="12" spans="1:16" x14ac:dyDescent="0.25">
      <c r="A12" s="17"/>
      <c r="B12" s="55">
        <v>7</v>
      </c>
      <c r="C12" s="19" t="s">
        <v>255</v>
      </c>
      <c r="D12" s="20">
        <v>0.33806000000000003</v>
      </c>
      <c r="E12" s="21">
        <v>2.3677589999999999</v>
      </c>
      <c r="F12" s="21">
        <f t="shared" si="0"/>
        <v>0.65414294369384285</v>
      </c>
      <c r="G12" s="21">
        <v>0.34680360369384289</v>
      </c>
      <c r="H12" s="21">
        <v>0.15645220999999998</v>
      </c>
      <c r="I12" s="21">
        <v>0.15088713000000001</v>
      </c>
      <c r="J12" s="22">
        <f t="shared" si="1"/>
        <v>0.1464691312307726</v>
      </c>
      <c r="K12" s="22">
        <f t="shared" si="2"/>
        <v>0.21254520147271866</v>
      </c>
      <c r="L12" s="23">
        <f t="shared" si="3"/>
        <v>0.27627091426696843</v>
      </c>
      <c r="M12" s="4"/>
      <c r="N12" t="s">
        <v>261</v>
      </c>
      <c r="O12" s="5">
        <v>1.2635291478603916</v>
      </c>
      <c r="P12" s="71">
        <v>0.34647878942264332</v>
      </c>
    </row>
    <row r="13" spans="1:16" x14ac:dyDescent="0.25">
      <c r="A13" s="17"/>
      <c r="B13" s="55">
        <v>8</v>
      </c>
      <c r="C13" s="19" t="s">
        <v>256</v>
      </c>
      <c r="D13" s="20">
        <v>82.934157999999982</v>
      </c>
      <c r="E13" s="21">
        <v>84.474606999999992</v>
      </c>
      <c r="F13" s="21">
        <f t="shared" si="0"/>
        <v>22.478683377631882</v>
      </c>
      <c r="G13" s="21">
        <v>11.403335147631878</v>
      </c>
      <c r="H13" s="21">
        <v>5.2645627200000007</v>
      </c>
      <c r="I13" s="21">
        <v>5.8107855100000005</v>
      </c>
      <c r="J13" s="22">
        <f t="shared" si="1"/>
        <v>0.13499127788344584</v>
      </c>
      <c r="K13" s="22">
        <f t="shared" si="2"/>
        <v>0.19731252336731062</v>
      </c>
      <c r="L13" s="23">
        <f t="shared" si="3"/>
        <v>0.26609988700665849</v>
      </c>
      <c r="M13" s="4"/>
      <c r="N13" t="s">
        <v>257</v>
      </c>
      <c r="O13" s="5">
        <v>0.10262102034787171</v>
      </c>
      <c r="P13" s="71">
        <v>0.33868547101918728</v>
      </c>
    </row>
    <row r="14" spans="1:16" x14ac:dyDescent="0.25">
      <c r="A14" s="17"/>
      <c r="B14" s="55">
        <v>9</v>
      </c>
      <c r="C14" s="19" t="s">
        <v>257</v>
      </c>
      <c r="D14" s="20">
        <v>0.27604900000000004</v>
      </c>
      <c r="E14" s="21">
        <v>0.30299799999999999</v>
      </c>
      <c r="F14" s="21">
        <f t="shared" si="0"/>
        <v>0.10262102034787171</v>
      </c>
      <c r="G14" s="21">
        <v>6.1616900347871706E-2</v>
      </c>
      <c r="H14" s="21">
        <v>2.0588500000000003E-2</v>
      </c>
      <c r="I14" s="21">
        <v>2.0415620000000002E-2</v>
      </c>
      <c r="J14" s="22">
        <f t="shared" si="1"/>
        <v>0.20335744905204559</v>
      </c>
      <c r="K14" s="22">
        <f t="shared" si="2"/>
        <v>0.27130674244672148</v>
      </c>
      <c r="L14" s="23">
        <f t="shared" si="3"/>
        <v>0.33868547101918728</v>
      </c>
      <c r="M14" s="4"/>
      <c r="N14" t="s">
        <v>263</v>
      </c>
      <c r="O14" s="5">
        <v>12.096058610490823</v>
      </c>
      <c r="P14" s="71">
        <v>0.3326365473970635</v>
      </c>
    </row>
    <row r="15" spans="1:16" x14ac:dyDescent="0.25">
      <c r="A15" s="17"/>
      <c r="B15" s="55">
        <v>11</v>
      </c>
      <c r="C15" s="19" t="s">
        <v>259</v>
      </c>
      <c r="D15" s="20">
        <v>0.63038900000000009</v>
      </c>
      <c r="E15" s="21">
        <v>0.89891600000000005</v>
      </c>
      <c r="F15" s="21">
        <f t="shared" si="0"/>
        <v>0.34419047870340075</v>
      </c>
      <c r="G15" s="21">
        <v>0.17792719870340079</v>
      </c>
      <c r="H15" s="21">
        <v>0.11712007999999999</v>
      </c>
      <c r="I15" s="21">
        <v>4.9143199999999998E-2</v>
      </c>
      <c r="J15" s="22">
        <f t="shared" si="1"/>
        <v>0.19793528950803055</v>
      </c>
      <c r="K15" s="22">
        <f t="shared" si="2"/>
        <v>0.32822563921812575</v>
      </c>
      <c r="L15" s="23">
        <f t="shared" si="3"/>
        <v>0.38289504103097588</v>
      </c>
      <c r="M15" s="4"/>
      <c r="N15" t="s">
        <v>272</v>
      </c>
      <c r="O15" s="5">
        <v>0.12320128012791812</v>
      </c>
      <c r="P15" s="71">
        <v>0.32403311870198243</v>
      </c>
    </row>
    <row r="16" spans="1:16" x14ac:dyDescent="0.25">
      <c r="A16" s="17"/>
      <c r="B16" s="55">
        <v>12</v>
      </c>
      <c r="C16" s="19" t="s">
        <v>260</v>
      </c>
      <c r="D16" s="20">
        <v>0.40291499999999991</v>
      </c>
      <c r="E16" s="21">
        <v>0.68824300000000005</v>
      </c>
      <c r="F16" s="21">
        <f t="shared" si="0"/>
        <v>0.18789885808373213</v>
      </c>
      <c r="G16" s="21">
        <v>9.8858538083732128E-2</v>
      </c>
      <c r="H16" s="21">
        <v>2.8462020000000001E-2</v>
      </c>
      <c r="I16" s="21">
        <v>6.0578300000000002E-2</v>
      </c>
      <c r="J16" s="22">
        <f t="shared" si="1"/>
        <v>0.14363900262513693</v>
      </c>
      <c r="K16" s="22">
        <f t="shared" si="2"/>
        <v>0.18499361138977385</v>
      </c>
      <c r="L16" s="23">
        <f t="shared" si="3"/>
        <v>0.27301237801725864</v>
      </c>
      <c r="M16" s="4"/>
      <c r="N16" t="s">
        <v>255</v>
      </c>
      <c r="O16" s="5">
        <v>0.65414294369384285</v>
      </c>
      <c r="P16" s="71">
        <v>0.27627091426696843</v>
      </c>
    </row>
    <row r="17" spans="1:16" x14ac:dyDescent="0.25">
      <c r="A17" s="17"/>
      <c r="B17" s="55">
        <v>13</v>
      </c>
      <c r="C17" s="19" t="s">
        <v>261</v>
      </c>
      <c r="D17" s="20">
        <v>3.877345</v>
      </c>
      <c r="E17" s="21">
        <v>3.6467719999999995</v>
      </c>
      <c r="F17" s="21">
        <f t="shared" si="0"/>
        <v>1.2635291478603916</v>
      </c>
      <c r="G17" s="21">
        <v>0.72007316786039155</v>
      </c>
      <c r="H17" s="21">
        <v>0.27137474</v>
      </c>
      <c r="I17" s="21">
        <v>0.27208124</v>
      </c>
      <c r="J17" s="22">
        <f t="shared" si="1"/>
        <v>0.19745494587004389</v>
      </c>
      <c r="K17" s="22">
        <f t="shared" si="2"/>
        <v>0.27187000115729515</v>
      </c>
      <c r="L17" s="23">
        <f t="shared" si="3"/>
        <v>0.34647878942264332</v>
      </c>
      <c r="M17" s="4"/>
      <c r="N17" t="s">
        <v>260</v>
      </c>
      <c r="O17" s="5">
        <v>0.18789885808373213</v>
      </c>
      <c r="P17" s="71">
        <v>0.27301237801725864</v>
      </c>
    </row>
    <row r="18" spans="1:16" x14ac:dyDescent="0.25">
      <c r="A18" s="17"/>
      <c r="B18" s="55">
        <v>14</v>
      </c>
      <c r="C18" s="19" t="s">
        <v>262</v>
      </c>
      <c r="D18" s="20">
        <v>0.51288500000000004</v>
      </c>
      <c r="E18" s="21">
        <v>0.54961399999999994</v>
      </c>
      <c r="F18" s="21">
        <f t="shared" si="0"/>
        <v>0.21183158037778554</v>
      </c>
      <c r="G18" s="21">
        <v>0.12878616037778556</v>
      </c>
      <c r="H18" s="21">
        <v>3.8976240000000002E-2</v>
      </c>
      <c r="I18" s="21">
        <v>4.4069179999999999E-2</v>
      </c>
      <c r="J18" s="22">
        <f t="shared" si="1"/>
        <v>0.23432110604494349</v>
      </c>
      <c r="K18" s="22">
        <f t="shared" si="2"/>
        <v>0.30523676685416595</v>
      </c>
      <c r="L18" s="23">
        <f t="shared" si="3"/>
        <v>0.38541882189643201</v>
      </c>
      <c r="M18" s="4"/>
      <c r="N18" t="s">
        <v>256</v>
      </c>
      <c r="O18" s="5">
        <v>22.478683377631882</v>
      </c>
      <c r="P18" s="71">
        <v>0.26609988700665849</v>
      </c>
    </row>
    <row r="19" spans="1:16" x14ac:dyDescent="0.25">
      <c r="A19" s="17"/>
      <c r="B19" s="55">
        <v>15</v>
      </c>
      <c r="C19" s="19" t="s">
        <v>263</v>
      </c>
      <c r="D19" s="20">
        <v>37.203152000000003</v>
      </c>
      <c r="E19" s="21">
        <v>36.364190000000001</v>
      </c>
      <c r="F19" s="21">
        <f t="shared" si="0"/>
        <v>12.096058610490823</v>
      </c>
      <c r="G19" s="21">
        <v>6.977568740490824</v>
      </c>
      <c r="H19" s="21">
        <v>2.7386137100000001</v>
      </c>
      <c r="I19" s="21">
        <v>2.3798761599999998</v>
      </c>
      <c r="J19" s="22">
        <f t="shared" si="1"/>
        <v>0.19188021898716356</v>
      </c>
      <c r="K19" s="22">
        <f t="shared" si="2"/>
        <v>0.2671909494062929</v>
      </c>
      <c r="L19" s="23">
        <f t="shared" si="3"/>
        <v>0.3326365473970635</v>
      </c>
      <c r="M19" s="4"/>
      <c r="N19" t="s">
        <v>252</v>
      </c>
      <c r="O19" s="5">
        <v>0.22496846145519317</v>
      </c>
      <c r="P19" s="71">
        <v>0.16757102764132178</v>
      </c>
    </row>
    <row r="20" spans="1:16" x14ac:dyDescent="0.25">
      <c r="A20" s="17"/>
      <c r="B20" s="55">
        <v>18</v>
      </c>
      <c r="C20" s="19" t="s">
        <v>266</v>
      </c>
      <c r="D20" s="20">
        <v>0</v>
      </c>
      <c r="E20" s="21">
        <v>0.2</v>
      </c>
      <c r="F20" s="21">
        <f t="shared" si="0"/>
        <v>2.2559589999999997E-2</v>
      </c>
      <c r="G20" s="21">
        <v>0</v>
      </c>
      <c r="H20" s="21">
        <v>4.0117299999999998E-3</v>
      </c>
      <c r="I20" s="21">
        <v>1.8547859999999999E-2</v>
      </c>
      <c r="J20" s="22">
        <f t="shared" si="1"/>
        <v>0</v>
      </c>
      <c r="K20" s="22">
        <f t="shared" si="2"/>
        <v>2.0058649999999997E-2</v>
      </c>
      <c r="L20" s="23">
        <f t="shared" si="3"/>
        <v>0.11279794999999998</v>
      </c>
      <c r="M20" s="4"/>
      <c r="N20" t="s">
        <v>253</v>
      </c>
      <c r="O20" s="5">
        <v>1.0838942337870721</v>
      </c>
      <c r="P20" s="71">
        <v>0.15354884502534963</v>
      </c>
    </row>
    <row r="21" spans="1:16" x14ac:dyDescent="0.25">
      <c r="A21" s="17"/>
      <c r="B21" s="55">
        <v>21</v>
      </c>
      <c r="C21" s="19" t="s">
        <v>269</v>
      </c>
      <c r="D21" s="20">
        <v>0.40445899999999996</v>
      </c>
      <c r="E21" s="21">
        <v>0.91523599999999994</v>
      </c>
      <c r="F21" s="21">
        <f t="shared" si="0"/>
        <v>0.11402024041790902</v>
      </c>
      <c r="G21" s="21">
        <v>6.8593900417909026E-2</v>
      </c>
      <c r="H21" s="21">
        <v>2.2344409999999999E-2</v>
      </c>
      <c r="I21" s="21">
        <v>2.3081930000000001E-2</v>
      </c>
      <c r="J21" s="22">
        <f t="shared" si="1"/>
        <v>7.4946680875652871E-2</v>
      </c>
      <c r="K21" s="22">
        <f t="shared" si="2"/>
        <v>9.9360504195539753E-2</v>
      </c>
      <c r="L21" s="23">
        <f t="shared" si="3"/>
        <v>0.12458015246112372</v>
      </c>
      <c r="M21" s="4"/>
      <c r="N21" t="s">
        <v>269</v>
      </c>
      <c r="O21" s="5">
        <v>0.11402024041790902</v>
      </c>
      <c r="P21" s="71">
        <v>0.12458015246112372</v>
      </c>
    </row>
    <row r="22" spans="1:16" x14ac:dyDescent="0.25">
      <c r="A22" s="17"/>
      <c r="B22" s="55">
        <v>23</v>
      </c>
      <c r="C22" s="19" t="s">
        <v>271</v>
      </c>
      <c r="D22" s="20">
        <v>0.49049500000000001</v>
      </c>
      <c r="E22" s="21">
        <v>0.54609699999999983</v>
      </c>
      <c r="F22" s="21">
        <f t="shared" si="0"/>
        <v>0.19386236622292399</v>
      </c>
      <c r="G22" s="21">
        <v>0.12138201622292399</v>
      </c>
      <c r="H22" s="21">
        <v>3.8860490000000004E-2</v>
      </c>
      <c r="I22" s="21">
        <v>3.3619860000000001E-2</v>
      </c>
      <c r="J22" s="22">
        <f t="shared" si="1"/>
        <v>0.22227189715915677</v>
      </c>
      <c r="K22" s="22">
        <f t="shared" si="2"/>
        <v>0.29343231371518985</v>
      </c>
      <c r="L22" s="23">
        <f t="shared" si="3"/>
        <v>0.35499621170400875</v>
      </c>
      <c r="M22" s="4"/>
      <c r="N22" t="s">
        <v>266</v>
      </c>
      <c r="O22" s="5">
        <v>2.2559589999999997E-2</v>
      </c>
      <c r="P22" s="71">
        <v>0.11279794999999998</v>
      </c>
    </row>
    <row r="23" spans="1:16" ht="15.75" thickBot="1" x14ac:dyDescent="0.3">
      <c r="A23" s="24"/>
      <c r="B23" s="56">
        <v>24</v>
      </c>
      <c r="C23" s="26" t="s">
        <v>272</v>
      </c>
      <c r="D23" s="27">
        <v>0.16303999999999999</v>
      </c>
      <c r="E23" s="28">
        <v>0.38021199999999994</v>
      </c>
      <c r="F23" s="28">
        <f t="shared" si="0"/>
        <v>0.12320128012791812</v>
      </c>
      <c r="G23" s="28">
        <v>8.5199040127918124E-2</v>
      </c>
      <c r="H23" s="28">
        <v>7.9876200000000008E-3</v>
      </c>
      <c r="I23" s="28">
        <v>3.0014619999999999E-2</v>
      </c>
      <c r="J23" s="29">
        <f t="shared" si="1"/>
        <v>0.22408298561833434</v>
      </c>
      <c r="K23" s="29">
        <f t="shared" si="2"/>
        <v>0.24509131781195265</v>
      </c>
      <c r="L23" s="30">
        <f t="shared" si="3"/>
        <v>0.32403311870198243</v>
      </c>
      <c r="M23" s="4"/>
      <c r="N23" t="s">
        <v>251</v>
      </c>
      <c r="O23" s="5">
        <v>8.8540129999999995E-2</v>
      </c>
      <c r="P23" s="71">
        <v>0.10440683702227516</v>
      </c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 x14ac:dyDescent="0.25">
      <c r="A1" s="50">
        <v>132</v>
      </c>
      <c r="B1" s="49" t="s">
        <v>92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2152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131.44782699999996</v>
      </c>
      <c r="E6" s="14">
        <v>142.08297399999998</v>
      </c>
      <c r="F6" s="14">
        <v>39.75955680476175</v>
      </c>
      <c r="G6" s="14">
        <v>21.050935144761752</v>
      </c>
      <c r="H6" s="14">
        <v>9.1925469</v>
      </c>
      <c r="I6" s="14">
        <v>9.5160747600000004</v>
      </c>
      <c r="J6" s="15">
        <v>0.14815944903265998</v>
      </c>
      <c r="K6" s="15">
        <v>0.21285788995915694</v>
      </c>
      <c r="L6" s="16">
        <v>0.27983336557103428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84.651710000000008</v>
      </c>
      <c r="E7" s="38">
        <f ca="1">SUM(E8:OFFSET(E6,MATCH("PROYECTOS",$A$8:$A$50,0),0))</f>
        <v>94.086857000000009</v>
      </c>
      <c r="F7" s="38">
        <f ca="1">SUM(F8:OFFSET(F6,MATCH("PROYECTOS",$A$8:$A$50,0),0))</f>
        <v>29.970244499217049</v>
      </c>
      <c r="G7" s="38">
        <f ca="1">SUM(G8:OFFSET(G6,MATCH("PROYECTOS",$A$8:$A$50,0),0))</f>
        <v>17.009060619217053</v>
      </c>
      <c r="H7" s="38">
        <f ca="1">SUM(H8:OFFSET(H6,MATCH("PROYECTOS",$A$8:$A$50,0),0))</f>
        <v>6.4465645699999978</v>
      </c>
      <c r="I7" s="38">
        <f ca="1">SUM(I8:OFFSET(I6,MATCH("PROYECTOS",$A$8:$A$50,0),0))</f>
        <v>6.5146193100000005</v>
      </c>
      <c r="J7" s="39">
        <f ca="1">IFERROR(G7/E7,0)</f>
        <v>0.18078041037354506</v>
      </c>
      <c r="K7" s="39">
        <f ca="1">IFERROR(SUM(G7,H7)/E7,0)</f>
        <v>0.24929757393444496</v>
      </c>
      <c r="L7" s="40">
        <f ca="1">IFERROR(SUM(G7,H7,I7)/E7,0)</f>
        <v>0.31853805573733907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</v>
      </c>
      <c r="E8" s="21">
        <v>4.8000000000000001E-2</v>
      </c>
      <c r="F8" s="21">
        <f t="shared" ref="F8:F10" si="0">SUM(G8,H8,I8)</f>
        <v>1.3330400146031381E-2</v>
      </c>
      <c r="G8" s="21">
        <v>4.3000001460313797E-3</v>
      </c>
      <c r="H8" s="21">
        <v>4.7766000000000006E-3</v>
      </c>
      <c r="I8" s="21">
        <v>4.2538000000000003E-3</v>
      </c>
      <c r="J8" s="22">
        <f t="shared" ref="J8:J11" si="1">IFERROR(G8/E8,0)</f>
        <v>8.9583336375653744E-2</v>
      </c>
      <c r="K8" s="22">
        <f t="shared" ref="K8:K11" si="2">IFERROR(SUM(G8,H8)/E8,0)</f>
        <v>0.18909583637565375</v>
      </c>
      <c r="L8" s="23">
        <f t="shared" ref="L8:L11" si="3">IFERROR(SUM(G8,H8,I8)/E8,0)</f>
        <v>0.27771666970898712</v>
      </c>
      <c r="M8" s="4"/>
    </row>
    <row r="9" spans="1:13" ht="25.5" x14ac:dyDescent="0.25">
      <c r="A9" s="17"/>
      <c r="B9" s="19">
        <v>3000708</v>
      </c>
      <c r="C9" s="19" t="s">
        <v>2154</v>
      </c>
      <c r="D9" s="20">
        <v>79.443539000000001</v>
      </c>
      <c r="E9" s="21">
        <v>88.353829000000005</v>
      </c>
      <c r="F9" s="21">
        <f t="shared" si="0"/>
        <v>28.115548391328105</v>
      </c>
      <c r="G9" s="21">
        <v>15.892691581328108</v>
      </c>
      <c r="H9" s="21">
        <v>6.085135799999998</v>
      </c>
      <c r="I9" s="21">
        <v>6.1377210100000008</v>
      </c>
      <c r="J9" s="22">
        <f t="shared" si="1"/>
        <v>0.17987552731108131</v>
      </c>
      <c r="K9" s="22">
        <f t="shared" si="2"/>
        <v>0.24874787691802358</v>
      </c>
      <c r="L9" s="23">
        <f t="shared" si="3"/>
        <v>0.31821539269484406</v>
      </c>
      <c r="M9" s="4"/>
    </row>
    <row r="10" spans="1:13" ht="38.25" x14ac:dyDescent="0.25">
      <c r="A10" s="17"/>
      <c r="B10" s="19">
        <v>3000709</v>
      </c>
      <c r="C10" s="19" t="s">
        <v>2155</v>
      </c>
      <c r="D10" s="20">
        <v>5.2081710000000001</v>
      </c>
      <c r="E10" s="21">
        <v>5.6850280000000009</v>
      </c>
      <c r="F10" s="21">
        <f t="shared" si="0"/>
        <v>1.8413657077429129</v>
      </c>
      <c r="G10" s="21">
        <v>1.1120690377429128</v>
      </c>
      <c r="H10" s="21">
        <v>0.35665217000000005</v>
      </c>
      <c r="I10" s="21">
        <v>0.37264449999999999</v>
      </c>
      <c r="J10" s="22">
        <f t="shared" si="1"/>
        <v>0.19561364301862938</v>
      </c>
      <c r="K10" s="22">
        <f t="shared" si="2"/>
        <v>0.25834898398792627</v>
      </c>
      <c r="L10" s="23">
        <f t="shared" si="3"/>
        <v>0.32389738586035327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46.796116999999953</v>
      </c>
      <c r="E11" s="45">
        <f t="shared" ref="E11:I11" ca="1" si="4">OFFSET(E11,-MATCH("PROYECTOS",$A$8:$A$50,0)-1,0)-(OFFSET(E11,-MATCH("PROYECTOS",$A$8:$A$50,0),0))</f>
        <v>47.99611699999997</v>
      </c>
      <c r="F11" s="45">
        <f t="shared" ca="1" si="4"/>
        <v>9.7893123055447013</v>
      </c>
      <c r="G11" s="45">
        <f t="shared" ca="1" si="4"/>
        <v>4.0418745255446993</v>
      </c>
      <c r="H11" s="45">
        <f t="shared" ca="1" si="4"/>
        <v>2.7459823300000021</v>
      </c>
      <c r="I11" s="45">
        <f t="shared" ca="1" si="4"/>
        <v>3.0014554499999999</v>
      </c>
      <c r="J11" s="46">
        <f t="shared" ca="1" si="1"/>
        <v>8.4212531725112297E-2</v>
      </c>
      <c r="K11" s="46">
        <f t="shared" ca="1" si="2"/>
        <v>0.14142512519387154</v>
      </c>
      <c r="L11" s="47">
        <f t="shared" ca="1" si="3"/>
        <v>0.20396050592060827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2164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83"/>
      <c r="B16" s="84"/>
      <c r="C16" s="84"/>
      <c r="D16" s="103"/>
    </row>
    <row r="17" spans="1:4" ht="15.75" thickBot="1" x14ac:dyDescent="0.3">
      <c r="A17" s="73"/>
      <c r="B17" s="74">
        <v>3000001</v>
      </c>
      <c r="C17" s="74" t="s">
        <v>275</v>
      </c>
      <c r="D17" s="75">
        <v>0.27771666970898712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J10" sqref="J1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132</v>
      </c>
      <c r="B1" s="49" t="s">
        <v>92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2153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131.44782699999996</v>
      </c>
      <c r="I6" s="14">
        <v>142.08297399999998</v>
      </c>
      <c r="J6" s="14">
        <v>39.75955680476175</v>
      </c>
      <c r="K6" s="14">
        <v>21.050935144761752</v>
      </c>
      <c r="L6" s="14">
        <v>9.1925469</v>
      </c>
      <c r="M6" s="14">
        <v>9.5160747600000004</v>
      </c>
      <c r="N6" s="15">
        <v>0.14815944903265998</v>
      </c>
      <c r="O6" s="15">
        <v>0.21285788995915694</v>
      </c>
      <c r="P6" s="16">
        <v>0.27983336557103428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SUM(H8:OFFSET(H6,MATCH("PROYECTOS",$A$8:$A$15,0),0))</f>
        <v>84.65170999999998</v>
      </c>
      <c r="I7" s="37">
        <f ca="1">SUM(I8:OFFSET(I6,MATCH("PROYECTOS",$A$8:$A$15,0),0))</f>
        <v>94.086857000000009</v>
      </c>
      <c r="J7" s="37">
        <f ca="1">SUM(J8:OFFSET(J6,MATCH("PROYECTOS",$A$8:$A$15,0),0))</f>
        <v>29.970244499217056</v>
      </c>
      <c r="K7" s="37">
        <f ca="1">SUM(K8:OFFSET(K6,MATCH("PROYECTOS",$A$8:$A$15,0),0))</f>
        <v>17.009060619217053</v>
      </c>
      <c r="L7" s="37">
        <f ca="1">SUM(L8:OFFSET(L6,MATCH("PROYECTOS",$A$8:$A$15,0),0))</f>
        <v>6.4465645699999996</v>
      </c>
      <c r="M7" s="37">
        <f ca="1">SUM(M8:OFFSET(M6,MATCH("PROYECTOS",$A$8:$A$15,0),0))</f>
        <v>6.5146193099999996</v>
      </c>
      <c r="N7" s="39">
        <f ca="1">IFERROR(K7/I7,0)</f>
        <v>0.18078041037354506</v>
      </c>
      <c r="O7" s="39">
        <f ca="1">IFERROR(SUM(K7,L7)/I7,0)</f>
        <v>0.24929757393444496</v>
      </c>
      <c r="P7" s="40">
        <f ca="1">IFERROR(SUM(K7,L7,M7)/I7,0)</f>
        <v>0.31853805573733907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</v>
      </c>
      <c r="I8" s="21">
        <v>4.8000000000000001E-2</v>
      </c>
      <c r="J8" s="21">
        <f t="shared" ref="J8:J14" si="0">SUM(K8,L8,M8)</f>
        <v>1.3330400146031381E-2</v>
      </c>
      <c r="K8" s="21">
        <v>4.3000001460313797E-3</v>
      </c>
      <c r="L8" s="21">
        <v>4.7766000000000006E-3</v>
      </c>
      <c r="M8" s="21">
        <v>4.2538000000000003E-3</v>
      </c>
      <c r="N8" s="22">
        <f t="shared" ref="N8:N15" si="1">IFERROR(K8/I8,0)</f>
        <v>8.9583336375653744E-2</v>
      </c>
      <c r="O8" s="22">
        <f t="shared" ref="O8:O15" si="2">IFERROR(SUM(K8,L8)/I8,0)</f>
        <v>0.18909583637565375</v>
      </c>
      <c r="P8" s="23">
        <f t="shared" ref="P8:P15" si="3">IFERROR(SUM(K8,L8,M8)/I8,0)</f>
        <v>0.27771666970898712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5005205</v>
      </c>
      <c r="C9" s="19" t="s">
        <v>2156</v>
      </c>
      <c r="D9" s="68">
        <v>3000708</v>
      </c>
      <c r="E9" s="19" t="s">
        <v>2154</v>
      </c>
      <c r="F9" s="69">
        <v>530</v>
      </c>
      <c r="G9" s="19" t="s">
        <v>2162</v>
      </c>
      <c r="H9" s="20">
        <v>3.0334419999999995</v>
      </c>
      <c r="I9" s="21">
        <v>2.0329429999999999</v>
      </c>
      <c r="J9" s="21">
        <f t="shared" si="0"/>
        <v>0.43632543343909191</v>
      </c>
      <c r="K9" s="21">
        <v>6.8684133439091966E-2</v>
      </c>
      <c r="L9" s="21">
        <v>0.25264463999999998</v>
      </c>
      <c r="M9" s="21">
        <v>0.11499665999999999</v>
      </c>
      <c r="N9" s="22">
        <f t="shared" si="1"/>
        <v>3.3785567740508206E-2</v>
      </c>
      <c r="O9" s="22">
        <f t="shared" si="2"/>
        <v>0.15806088682225322</v>
      </c>
      <c r="P9" s="23">
        <f t="shared" si="3"/>
        <v>0.21462748017976496</v>
      </c>
      <c r="Q9" s="70">
        <v>300</v>
      </c>
      <c r="R9" s="21">
        <v>0</v>
      </c>
      <c r="S9" s="23">
        <f t="shared" ref="S9:S14" si="4">IFERROR(R9/Q9,0)</f>
        <v>0</v>
      </c>
    </row>
    <row r="10" spans="1:19" ht="25.5" x14ac:dyDescent="0.25">
      <c r="A10" s="17"/>
      <c r="B10" s="19">
        <v>5005206</v>
      </c>
      <c r="C10" s="19" t="s">
        <v>2157</v>
      </c>
      <c r="D10" s="68">
        <v>3000708</v>
      </c>
      <c r="E10" s="19" t="s">
        <v>2154</v>
      </c>
      <c r="F10" s="69">
        <v>530</v>
      </c>
      <c r="G10" s="19" t="s">
        <v>2162</v>
      </c>
      <c r="H10" s="20">
        <v>2.1500030000000003</v>
      </c>
      <c r="I10" s="21">
        <v>3.8049769999999992</v>
      </c>
      <c r="J10" s="21">
        <f t="shared" si="0"/>
        <v>1.395181653040489</v>
      </c>
      <c r="K10" s="21">
        <v>0.83971483304048888</v>
      </c>
      <c r="L10" s="21">
        <v>0.26601014000000001</v>
      </c>
      <c r="M10" s="21">
        <v>0.28945668000000002</v>
      </c>
      <c r="N10" s="22">
        <f t="shared" si="1"/>
        <v>0.22068854372588562</v>
      </c>
      <c r="O10" s="22">
        <f t="shared" si="2"/>
        <v>0.29059964699930885</v>
      </c>
      <c r="P10" s="23">
        <f t="shared" si="3"/>
        <v>0.36667282168604154</v>
      </c>
      <c r="Q10" s="70">
        <v>500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5005207</v>
      </c>
      <c r="C11" s="19" t="s">
        <v>2158</v>
      </c>
      <c r="D11" s="68">
        <v>3000708</v>
      </c>
      <c r="E11" s="19" t="s">
        <v>2154</v>
      </c>
      <c r="F11" s="69">
        <v>530</v>
      </c>
      <c r="G11" s="19" t="s">
        <v>2162</v>
      </c>
      <c r="H11" s="20">
        <v>0.22600000000000001</v>
      </c>
      <c r="I11" s="21">
        <v>0.44698500000000008</v>
      </c>
      <c r="J11" s="21">
        <f t="shared" si="0"/>
        <v>0.1546335102786438</v>
      </c>
      <c r="K11" s="21">
        <v>9.4460250278643798E-2</v>
      </c>
      <c r="L11" s="21">
        <v>3.4239079999999998E-2</v>
      </c>
      <c r="M11" s="21">
        <v>2.5934179999999998E-2</v>
      </c>
      <c r="N11" s="22">
        <f t="shared" si="1"/>
        <v>0.2113275619509464</v>
      </c>
      <c r="O11" s="22">
        <f t="shared" si="2"/>
        <v>0.28792762683008105</v>
      </c>
      <c r="P11" s="23">
        <f t="shared" si="3"/>
        <v>0.34594787359451384</v>
      </c>
      <c r="Q11" s="70">
        <v>40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5005208</v>
      </c>
      <c r="C12" s="19" t="s">
        <v>2159</v>
      </c>
      <c r="D12" s="68">
        <v>3000708</v>
      </c>
      <c r="E12" s="19" t="s">
        <v>2154</v>
      </c>
      <c r="F12" s="69">
        <v>530</v>
      </c>
      <c r="G12" s="19" t="s">
        <v>2162</v>
      </c>
      <c r="H12" s="20">
        <v>1.6391090000000001</v>
      </c>
      <c r="I12" s="21">
        <v>3.9569689999999995</v>
      </c>
      <c r="J12" s="21">
        <f t="shared" si="0"/>
        <v>1.5564073519243806</v>
      </c>
      <c r="K12" s="21">
        <v>0.88508285192438052</v>
      </c>
      <c r="L12" s="21">
        <v>0.36955927999999999</v>
      </c>
      <c r="M12" s="21">
        <v>0.30176522</v>
      </c>
      <c r="N12" s="22">
        <f t="shared" si="1"/>
        <v>0.22367697394757974</v>
      </c>
      <c r="O12" s="22">
        <f t="shared" si="2"/>
        <v>0.3170715090071165</v>
      </c>
      <c r="P12" s="23">
        <f t="shared" si="3"/>
        <v>0.39333321841146107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5005209</v>
      </c>
      <c r="C13" s="19" t="s">
        <v>2160</v>
      </c>
      <c r="D13" s="68">
        <v>3000708</v>
      </c>
      <c r="E13" s="19" t="s">
        <v>2154</v>
      </c>
      <c r="F13" s="69">
        <v>530</v>
      </c>
      <c r="G13" s="19" t="s">
        <v>2162</v>
      </c>
      <c r="H13" s="20">
        <v>72.394984999999991</v>
      </c>
      <c r="I13" s="21">
        <v>78.111955000000009</v>
      </c>
      <c r="J13" s="21">
        <f t="shared" si="0"/>
        <v>24.573000442645505</v>
      </c>
      <c r="K13" s="21">
        <v>14.004749512645503</v>
      </c>
      <c r="L13" s="21">
        <v>5.1626826599999998</v>
      </c>
      <c r="M13" s="21">
        <v>5.4055682699999998</v>
      </c>
      <c r="N13" s="22">
        <f t="shared" si="1"/>
        <v>0.17929073101096371</v>
      </c>
      <c r="O13" s="22">
        <f t="shared" si="2"/>
        <v>0.24538410506618996</v>
      </c>
      <c r="P13" s="23">
        <f t="shared" si="3"/>
        <v>0.31458693413377636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5005211</v>
      </c>
      <c r="C14" s="19" t="s">
        <v>2161</v>
      </c>
      <c r="D14" s="68">
        <v>3000709</v>
      </c>
      <c r="E14" s="19" t="s">
        <v>2155</v>
      </c>
      <c r="F14" s="69">
        <v>259</v>
      </c>
      <c r="G14" s="19" t="s">
        <v>393</v>
      </c>
      <c r="H14" s="20">
        <v>5.2081709999999992</v>
      </c>
      <c r="I14" s="21">
        <v>5.6850280000000009</v>
      </c>
      <c r="J14" s="21">
        <f t="shared" si="0"/>
        <v>1.8413657077429126</v>
      </c>
      <c r="K14" s="21">
        <v>1.1120690377429128</v>
      </c>
      <c r="L14" s="21">
        <v>0.35665216999999994</v>
      </c>
      <c r="M14" s="21">
        <v>0.37264450000000005</v>
      </c>
      <c r="N14" s="22">
        <f t="shared" si="1"/>
        <v>0.19561364301862938</v>
      </c>
      <c r="O14" s="22">
        <f t="shared" si="2"/>
        <v>0.25834898398792627</v>
      </c>
      <c r="P14" s="23">
        <f t="shared" si="3"/>
        <v>0.32389738586035327</v>
      </c>
      <c r="Q14" s="70">
        <v>0</v>
      </c>
      <c r="R14" s="21">
        <v>0</v>
      </c>
      <c r="S14" s="23">
        <f t="shared" si="4"/>
        <v>0</v>
      </c>
    </row>
    <row r="15" spans="1:19" ht="15.75" thickBot="1" x14ac:dyDescent="0.3">
      <c r="A15" s="41" t="s">
        <v>293</v>
      </c>
      <c r="B15" s="43"/>
      <c r="C15" s="43"/>
      <c r="D15" s="65"/>
      <c r="E15" s="43"/>
      <c r="F15" s="66"/>
      <c r="G15" s="43"/>
      <c r="H15" s="44">
        <f ca="1">OFFSET(H15,-MATCH("PROYECTOS",$A$8:$A$15,0)-1,0)-(OFFSET(H15,-MATCH("PROYECTOS",$A$8:$A$15,0),0))</f>
        <v>46.796116999999981</v>
      </c>
      <c r="I15" s="44">
        <f t="shared" ref="I15:M15" ca="1" si="5">OFFSET(I15,-MATCH("PROYECTOS",$A$8:$A$15,0)-1,0)-(OFFSET(I15,-MATCH("PROYECTOS",$A$8:$A$15,0),0))</f>
        <v>47.99611699999997</v>
      </c>
      <c r="J15" s="44">
        <f t="shared" ca="1" si="5"/>
        <v>9.7893123055446942</v>
      </c>
      <c r="K15" s="44">
        <f t="shared" ca="1" si="5"/>
        <v>4.0418745255446993</v>
      </c>
      <c r="L15" s="44">
        <f t="shared" ca="1" si="5"/>
        <v>2.7459823300000004</v>
      </c>
      <c r="M15" s="44">
        <f t="shared" ca="1" si="5"/>
        <v>3.0014554500000008</v>
      </c>
      <c r="N15" s="46">
        <f t="shared" ca="1" si="1"/>
        <v>8.4212531725112297E-2</v>
      </c>
      <c r="O15" s="46">
        <f t="shared" ca="1" si="2"/>
        <v>0.14142512519387149</v>
      </c>
      <c r="P15" s="47">
        <f t="shared" ca="1" si="3"/>
        <v>0.20396050592060827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133</v>
      </c>
      <c r="B1" s="50" t="s">
        <v>93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2165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259.52865099999997</v>
      </c>
      <c r="E6" s="14">
        <v>259.78344200000009</v>
      </c>
      <c r="F6" s="14">
        <v>95.929683034620197</v>
      </c>
      <c r="G6" s="14">
        <v>57.066441344620216</v>
      </c>
      <c r="H6" s="14">
        <v>17.586221449999993</v>
      </c>
      <c r="I6" s="14">
        <v>21.277020240000002</v>
      </c>
      <c r="J6" s="15">
        <v>0.21966927878575185</v>
      </c>
      <c r="K6" s="15">
        <v>0.28736497684336704</v>
      </c>
      <c r="L6" s="16">
        <v>0.36926788826910756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259.52865099999997</v>
      </c>
      <c r="E7" s="38">
        <f ca="1">SUM(E8:OFFSET(E6,MATCH("GOBIERNOS REGIONALES",$A$8:$A$50,0),0))</f>
        <v>259.78344200000009</v>
      </c>
      <c r="F7" s="38">
        <f ca="1">SUM(F8:OFFSET(F6,MATCH("GOBIERNOS REGIONALES",$A$8:$A$50,0),0))</f>
        <v>95.929683034620211</v>
      </c>
      <c r="G7" s="38">
        <f ca="1">SUM(G8:OFFSET(G6,MATCH("GOBIERNOS REGIONALES",$A$8:$A$50,0),0))</f>
        <v>57.066441344620216</v>
      </c>
      <c r="H7" s="38">
        <f ca="1">SUM(H8:OFFSET(H6,MATCH("GOBIERNOS REGIONALES",$A$8:$A$50,0),0))</f>
        <v>17.586221449999993</v>
      </c>
      <c r="I7" s="38">
        <f ca="1">SUM(I8:OFFSET(I6,MATCH("GOBIERNOS REGIONALES",$A$8:$A$50,0),0))</f>
        <v>21.277020240000002</v>
      </c>
      <c r="J7" s="39">
        <f ca="1">IFERROR(G7/E7,0)</f>
        <v>0.21966927878575185</v>
      </c>
      <c r="K7" s="39">
        <f ca="1">IFERROR(SUM(G7,H7)/E7,0)</f>
        <v>0.28736497684336704</v>
      </c>
      <c r="L7" s="40">
        <f ca="1">IFERROR(SUM(G7,H7,I7)/E7,0)</f>
        <v>0.36926788826910756</v>
      </c>
      <c r="M7" s="4"/>
    </row>
    <row r="8" spans="1:13" x14ac:dyDescent="0.25">
      <c r="A8" s="17"/>
      <c r="B8" s="18">
        <v>8</v>
      </c>
      <c r="C8" s="19" t="s">
        <v>109</v>
      </c>
      <c r="D8" s="20">
        <v>259.52865099999997</v>
      </c>
      <c r="E8" s="21">
        <v>259.78344200000009</v>
      </c>
      <c r="F8" s="21">
        <f t="shared" ref="F8:F10" si="0">SUM(G8,H8,I8)</f>
        <v>95.929683034620211</v>
      </c>
      <c r="G8" s="21">
        <v>57.066441344620216</v>
      </c>
      <c r="H8" s="21">
        <v>17.586221449999993</v>
      </c>
      <c r="I8" s="21">
        <v>21.277020240000002</v>
      </c>
      <c r="J8" s="22">
        <f t="shared" ref="J8:J10" si="1">IFERROR(G8/E8,0)</f>
        <v>0.21966927878575185</v>
      </c>
      <c r="K8" s="22">
        <f t="shared" ref="K8:K10" si="2">IFERROR(SUM(G8,H8)/E8,0)</f>
        <v>0.28736497684336704</v>
      </c>
      <c r="L8" s="23">
        <f t="shared" ref="L8:L10" si="3">IFERROR(SUM(G8,H8,I8)/E8,0)</f>
        <v>0.36926788826910756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133</v>
      </c>
      <c r="B1" s="51" t="s">
        <v>93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2166</v>
      </c>
      <c r="N2" s="72" t="s">
        <v>2178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259.52865099999997</v>
      </c>
      <c r="E6" s="14">
        <f ca="1">SUM(E7:OFFSET(E7,50,0))</f>
        <v>259.78344200000009</v>
      </c>
      <c r="F6" s="14">
        <f ca="1">SUM(F7:OFFSET(F7,50,0))</f>
        <v>95.929683034620197</v>
      </c>
      <c r="G6" s="14">
        <f ca="1">SUM(G7:OFFSET(G7,50,0))</f>
        <v>57.066441344620216</v>
      </c>
      <c r="H6" s="14">
        <f ca="1">SUM(H7:OFFSET(H7,50,0))</f>
        <v>17.586221449999993</v>
      </c>
      <c r="I6" s="14">
        <f ca="1">SUM(I7:OFFSET(I7,50,0))</f>
        <v>21.277020240000002</v>
      </c>
      <c r="J6" s="15">
        <f ca="1">IFERROR(G6/E6,0)</f>
        <v>0.21966927878575185</v>
      </c>
      <c r="K6" s="15">
        <f ca="1">IFERROR(SUM(G6,H6)/E6,0)</f>
        <v>0.28736497684336704</v>
      </c>
      <c r="L6" s="16">
        <f ca="1">IFERROR(SUM(G6,H6,I6)/E6,0)</f>
        <v>0.36926788826910756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15</v>
      </c>
      <c r="C7" s="19" t="s">
        <v>263</v>
      </c>
      <c r="D7" s="20">
        <v>201.06579299999999</v>
      </c>
      <c r="E7" s="21">
        <v>200.90948400000008</v>
      </c>
      <c r="F7" s="21">
        <f t="shared" ref="F7:F8" si="0">SUM(G7,H7,I7)</f>
        <v>83.603358789123405</v>
      </c>
      <c r="G7" s="21">
        <v>49.973565779123419</v>
      </c>
      <c r="H7" s="21">
        <v>15.143782179999993</v>
      </c>
      <c r="I7" s="21">
        <v>18.486010830000001</v>
      </c>
      <c r="J7" s="22">
        <f t="shared" ref="J7:J8" si="1">IFERROR(G7/E7,0)</f>
        <v>0.24873671856687163</v>
      </c>
      <c r="K7" s="22">
        <f t="shared" ref="K7:K8" si="2">IFERROR(SUM(G7,H7)/E7,0)</f>
        <v>0.3241128624825067</v>
      </c>
      <c r="L7" s="23">
        <f t="shared" ref="L7:L8" si="3">IFERROR(SUM(G7,H7,I7)/E7,0)</f>
        <v>0.41612450106697491</v>
      </c>
      <c r="M7" s="4"/>
      <c r="N7" t="s">
        <v>263</v>
      </c>
      <c r="O7" s="5">
        <v>83.603358789123405</v>
      </c>
      <c r="P7" s="71">
        <v>0.41612450106697491</v>
      </c>
    </row>
    <row r="8" spans="1:16" ht="15.75" thickBot="1" x14ac:dyDescent="0.3">
      <c r="A8" s="24"/>
      <c r="B8" s="56">
        <v>98</v>
      </c>
      <c r="C8" s="26" t="s">
        <v>461</v>
      </c>
      <c r="D8" s="27">
        <v>58.462857999999997</v>
      </c>
      <c r="E8" s="28">
        <v>58.873958000000009</v>
      </c>
      <c r="F8" s="28">
        <f t="shared" si="0"/>
        <v>12.326324245496796</v>
      </c>
      <c r="G8" s="28">
        <v>7.0928755654967972</v>
      </c>
      <c r="H8" s="28">
        <v>2.4424392699999999</v>
      </c>
      <c r="I8" s="28">
        <v>2.79100941</v>
      </c>
      <c r="J8" s="29">
        <f t="shared" si="1"/>
        <v>0.12047560256602412</v>
      </c>
      <c r="K8" s="29">
        <f t="shared" si="2"/>
        <v>0.16196150487277916</v>
      </c>
      <c r="L8" s="30">
        <f t="shared" si="3"/>
        <v>0.20936802389771034</v>
      </c>
      <c r="M8" s="4"/>
      <c r="N8" t="s">
        <v>461</v>
      </c>
      <c r="O8" s="5">
        <v>12.326324245496796</v>
      </c>
      <c r="P8" s="71">
        <v>0.20936802389771034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tabSelected="1" workbookViewId="0">
      <selection activeCell="F14" sqref="F1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28515625" customWidth="1"/>
    <col min="6" max="6" width="13.5703125" customWidth="1"/>
    <col min="7" max="9" width="0" hidden="1" customWidth="1"/>
  </cols>
  <sheetData>
    <row r="1" spans="1:13" ht="15.75" x14ac:dyDescent="0.25">
      <c r="A1" s="50">
        <v>133</v>
      </c>
      <c r="B1" s="49" t="s">
        <v>93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2167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259.52865099999997</v>
      </c>
      <c r="E6" s="14">
        <v>259.78344200000009</v>
      </c>
      <c r="F6" s="14">
        <v>95.929683034620197</v>
      </c>
      <c r="G6" s="14">
        <v>57.066441344620216</v>
      </c>
      <c r="H6" s="14">
        <v>17.586221449999993</v>
      </c>
      <c r="I6" s="14">
        <v>21.277020240000002</v>
      </c>
      <c r="J6" s="15">
        <v>0.21966927878575185</v>
      </c>
      <c r="K6" s="15">
        <v>0.28736497684336704</v>
      </c>
      <c r="L6" s="16">
        <v>0.36926788826910756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259.52865099999997</v>
      </c>
      <c r="E7" s="38">
        <f ca="1">SUM(E8:OFFSET(E6,MATCH("PROYECTOS",$A$8:$A$50,0),0))</f>
        <v>259.78344200000009</v>
      </c>
      <c r="F7" s="38">
        <f ca="1">SUM(F8:OFFSET(F6,MATCH("PROYECTOS",$A$8:$A$50,0),0))</f>
        <v>95.929683034620197</v>
      </c>
      <c r="G7" s="38">
        <f ca="1">SUM(G8:OFFSET(G6,MATCH("PROYECTOS",$A$8:$A$50,0),0))</f>
        <v>57.066441344620216</v>
      </c>
      <c r="H7" s="38">
        <f ca="1">SUM(H8:OFFSET(H6,MATCH("PROYECTOS",$A$8:$A$50,0),0))</f>
        <v>17.586221449999993</v>
      </c>
      <c r="I7" s="38">
        <f ca="1">SUM(I8:OFFSET(I6,MATCH("PROYECTOS",$A$8:$A$50,0),0))</f>
        <v>21.277020240000002</v>
      </c>
      <c r="J7" s="39">
        <f ca="1">IFERROR(G7/E7,0)</f>
        <v>0.21966927878575185</v>
      </c>
      <c r="K7" s="39">
        <f ca="1">IFERROR(SUM(G7,H7)/E7,0)</f>
        <v>0.28736497684336704</v>
      </c>
      <c r="L7" s="40">
        <f ca="1">IFERROR(SUM(G7,H7,I7)/E7,0)</f>
        <v>0.36926788826910756</v>
      </c>
      <c r="M7" s="4"/>
    </row>
    <row r="8" spans="1:13" ht="25.5" x14ac:dyDescent="0.25">
      <c r="A8" s="17"/>
      <c r="B8" s="19">
        <v>3000710</v>
      </c>
      <c r="C8" s="19" t="s">
        <v>2169</v>
      </c>
      <c r="D8" s="20">
        <v>251.48519599999997</v>
      </c>
      <c r="E8" s="21">
        <v>251.48519600000009</v>
      </c>
      <c r="F8" s="21">
        <f t="shared" ref="F8:F9" si="0">SUM(G8,H8,I8)</f>
        <v>94.635580147746182</v>
      </c>
      <c r="G8" s="21">
        <v>56.483745907746197</v>
      </c>
      <c r="H8" s="21">
        <v>17.196140359999994</v>
      </c>
      <c r="I8" s="21">
        <v>20.955693880000002</v>
      </c>
      <c r="J8" s="22">
        <f t="shared" ref="J8:J10" si="1">IFERROR(G8/E8,0)</f>
        <v>0.22460067950777579</v>
      </c>
      <c r="K8" s="22">
        <f t="shared" ref="K8:K10" si="2">IFERROR(SUM(G8,H8)/E8,0)</f>
        <v>0.29297901999665282</v>
      </c>
      <c r="L8" s="23">
        <f t="shared" ref="L8:L10" si="3">IFERROR(SUM(G8,H8,I8)/E8,0)</f>
        <v>0.37630676339193403</v>
      </c>
      <c r="M8" s="4"/>
    </row>
    <row r="9" spans="1:13" ht="38.25" x14ac:dyDescent="0.25">
      <c r="A9" s="17"/>
      <c r="B9" s="19">
        <v>3000711</v>
      </c>
      <c r="C9" s="19" t="s">
        <v>2170</v>
      </c>
      <c r="D9" s="20">
        <v>8.043454999999998</v>
      </c>
      <c r="E9" s="21">
        <v>8.2982459999999989</v>
      </c>
      <c r="F9" s="21">
        <f t="shared" si="0"/>
        <v>1.294102886874019</v>
      </c>
      <c r="G9" s="21">
        <v>0.58269543687401892</v>
      </c>
      <c r="H9" s="21">
        <v>0.39008109000000002</v>
      </c>
      <c r="I9" s="21">
        <v>0.32132635999999998</v>
      </c>
      <c r="J9" s="22">
        <f t="shared" si="1"/>
        <v>7.0219108577164263E-2</v>
      </c>
      <c r="K9" s="22">
        <f t="shared" si="2"/>
        <v>0.11722676417088854</v>
      </c>
      <c r="L9" s="23">
        <f t="shared" si="3"/>
        <v>0.15594896642905248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2179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</row>
    <row r="15" spans="1:13" ht="15.75" thickBot="1" x14ac:dyDescent="0.3">
      <c r="A15" s="83"/>
      <c r="B15" s="84"/>
      <c r="C15" s="84"/>
      <c r="D15" s="103"/>
    </row>
    <row r="16" spans="1:13" ht="39" thickBot="1" x14ac:dyDescent="0.3">
      <c r="A16" s="73"/>
      <c r="B16" s="74">
        <v>3000711</v>
      </c>
      <c r="C16" s="74" t="s">
        <v>2170</v>
      </c>
      <c r="D16" s="75">
        <v>0.15594896642905248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I10" sqref="I1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133</v>
      </c>
      <c r="B1" s="49" t="s">
        <v>93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2168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259.52865099999997</v>
      </c>
      <c r="I6" s="14">
        <v>259.78344200000009</v>
      </c>
      <c r="J6" s="14">
        <v>95.929683034620197</v>
      </c>
      <c r="K6" s="14">
        <v>57.066441344620216</v>
      </c>
      <c r="L6" s="14">
        <v>17.586221449999993</v>
      </c>
      <c r="M6" s="14">
        <v>21.277020240000002</v>
      </c>
      <c r="N6" s="15">
        <v>0.21966927878575185</v>
      </c>
      <c r="O6" s="15">
        <v>0.28736497684336704</v>
      </c>
      <c r="P6" s="16">
        <v>0.36926788826910756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SUM(H8:OFFSET(H6,MATCH("PROYECTOS",$A$8:$A$14,0),0))</f>
        <v>259.52865100000002</v>
      </c>
      <c r="I7" s="37">
        <f ca="1">SUM(I8:OFFSET(I6,MATCH("PROYECTOS",$A$8:$A$14,0),0))</f>
        <v>259.78344200000004</v>
      </c>
      <c r="J7" s="37">
        <f ca="1">SUM(J8:OFFSET(J6,MATCH("PROYECTOS",$A$8:$A$14,0),0))</f>
        <v>95.929683034620211</v>
      </c>
      <c r="K7" s="37">
        <f ca="1">SUM(K8:OFFSET(K6,MATCH("PROYECTOS",$A$8:$A$14,0),0))</f>
        <v>57.066441344620216</v>
      </c>
      <c r="L7" s="37">
        <f ca="1">SUM(L8:OFFSET(L6,MATCH("PROYECTOS",$A$8:$A$14,0),0))</f>
        <v>17.586221449999996</v>
      </c>
      <c r="M7" s="37">
        <f ca="1">SUM(M8:OFFSET(M6,MATCH("PROYECTOS",$A$8:$A$14,0),0))</f>
        <v>21.277020240000002</v>
      </c>
      <c r="N7" s="39">
        <f ca="1">IFERROR(K7/I7,0)</f>
        <v>0.2196692787857519</v>
      </c>
      <c r="O7" s="39">
        <f ca="1">IFERROR(SUM(K7,L7)/I7,0)</f>
        <v>0.28736497684336709</v>
      </c>
      <c r="P7" s="40">
        <f ca="1">IFERROR(SUM(K7,L7,M7)/I7,0)</f>
        <v>0.36926788826910761</v>
      </c>
      <c r="Q7" s="64"/>
      <c r="R7" s="38"/>
      <c r="S7" s="40"/>
    </row>
    <row r="8" spans="1:19" ht="38.25" x14ac:dyDescent="0.25">
      <c r="A8" s="17"/>
      <c r="B8" s="19">
        <v>5005219</v>
      </c>
      <c r="C8" s="19" t="s">
        <v>2171</v>
      </c>
      <c r="D8" s="68">
        <v>3000710</v>
      </c>
      <c r="E8" s="19" t="s">
        <v>2169</v>
      </c>
      <c r="F8" s="69">
        <v>76</v>
      </c>
      <c r="G8" s="19" t="s">
        <v>2177</v>
      </c>
      <c r="H8" s="20">
        <v>182.16292999999999</v>
      </c>
      <c r="I8" s="21">
        <v>181.75183000000007</v>
      </c>
      <c r="J8" s="21">
        <f t="shared" ref="J8:J13" si="0">SUM(K8,L8,M8)</f>
        <v>82.161111865831487</v>
      </c>
      <c r="K8" s="21">
        <v>49.262218955831486</v>
      </c>
      <c r="L8" s="21">
        <v>14.751415859999994</v>
      </c>
      <c r="M8" s="21">
        <v>18.147477050000003</v>
      </c>
      <c r="N8" s="22">
        <f t="shared" ref="N8:N14" si="1">IFERROR(K8/I8,0)</f>
        <v>0.27104111664697661</v>
      </c>
      <c r="O8" s="22">
        <f t="shared" ref="O8:O14" si="2">IFERROR(SUM(K8,L8)/I8,0)</f>
        <v>0.35220352287969509</v>
      </c>
      <c r="P8" s="23">
        <f t="shared" ref="P8:P14" si="3">IFERROR(SUM(K8,L8,M8)/I8,0)</f>
        <v>0.45205108452460396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5005220</v>
      </c>
      <c r="C9" s="19" t="s">
        <v>2172</v>
      </c>
      <c r="D9" s="68">
        <v>3000710</v>
      </c>
      <c r="E9" s="19" t="s">
        <v>2169</v>
      </c>
      <c r="F9" s="69">
        <v>194</v>
      </c>
      <c r="G9" s="19" t="s">
        <v>1179</v>
      </c>
      <c r="H9" s="20">
        <v>58.462857999999997</v>
      </c>
      <c r="I9" s="21">
        <v>58.873958000000009</v>
      </c>
      <c r="J9" s="21">
        <f t="shared" si="0"/>
        <v>12.326324245496796</v>
      </c>
      <c r="K9" s="21">
        <v>7.0928755654967972</v>
      </c>
      <c r="L9" s="21">
        <v>2.4424392699999999</v>
      </c>
      <c r="M9" s="21">
        <v>2.79100941</v>
      </c>
      <c r="N9" s="22">
        <f t="shared" si="1"/>
        <v>0.12047560256602412</v>
      </c>
      <c r="O9" s="22">
        <f t="shared" si="2"/>
        <v>0.16196150487277916</v>
      </c>
      <c r="P9" s="23">
        <f t="shared" si="3"/>
        <v>0.20936802389771034</v>
      </c>
      <c r="Q9" s="70">
        <v>0</v>
      </c>
      <c r="R9" s="21">
        <v>0</v>
      </c>
      <c r="S9" s="23">
        <f t="shared" ref="S9:S13" si="4">IFERROR(R9/Q9,0)</f>
        <v>0</v>
      </c>
    </row>
    <row r="10" spans="1:19" ht="25.5" x14ac:dyDescent="0.25">
      <c r="A10" s="17"/>
      <c r="B10" s="19">
        <v>5005221</v>
      </c>
      <c r="C10" s="19" t="s">
        <v>2173</v>
      </c>
      <c r="D10" s="68">
        <v>3000710</v>
      </c>
      <c r="E10" s="19" t="s">
        <v>2169</v>
      </c>
      <c r="F10" s="69">
        <v>117</v>
      </c>
      <c r="G10" s="19" t="s">
        <v>687</v>
      </c>
      <c r="H10" s="20">
        <v>10.859408</v>
      </c>
      <c r="I10" s="21">
        <v>10.859408</v>
      </c>
      <c r="J10" s="21">
        <f t="shared" si="0"/>
        <v>0.14814403641791418</v>
      </c>
      <c r="K10" s="21">
        <v>0.12865138641791418</v>
      </c>
      <c r="L10" s="21">
        <v>2.2852300000000001E-3</v>
      </c>
      <c r="M10" s="21">
        <v>1.7207419999999998E-2</v>
      </c>
      <c r="N10" s="22">
        <f t="shared" si="1"/>
        <v>1.1846998143721478E-2</v>
      </c>
      <c r="O10" s="22">
        <f t="shared" si="2"/>
        <v>1.2057435950275943E-2</v>
      </c>
      <c r="P10" s="23">
        <f t="shared" si="3"/>
        <v>1.3641999307689164E-2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5005222</v>
      </c>
      <c r="C11" s="19" t="s">
        <v>2174</v>
      </c>
      <c r="D11" s="68">
        <v>3000711</v>
      </c>
      <c r="E11" s="19" t="s">
        <v>2170</v>
      </c>
      <c r="F11" s="69">
        <v>10</v>
      </c>
      <c r="G11" s="19" t="s">
        <v>1601</v>
      </c>
      <c r="H11" s="20">
        <v>5.785760999999999</v>
      </c>
      <c r="I11" s="21">
        <v>5.817571</v>
      </c>
      <c r="J11" s="21">
        <f t="shared" si="0"/>
        <v>0.34882268623008905</v>
      </c>
      <c r="K11" s="21">
        <v>0.20638899623008911</v>
      </c>
      <c r="L11" s="21">
        <v>6.7031270000000004E-2</v>
      </c>
      <c r="M11" s="21">
        <v>7.5402419999999998E-2</v>
      </c>
      <c r="N11" s="22">
        <f t="shared" si="1"/>
        <v>3.5476833240211267E-2</v>
      </c>
      <c r="O11" s="22">
        <f t="shared" si="2"/>
        <v>4.699904242339098E-2</v>
      </c>
      <c r="P11" s="23">
        <f t="shared" si="3"/>
        <v>5.9960194079296848E-2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5005223</v>
      </c>
      <c r="C12" s="19" t="s">
        <v>2175</v>
      </c>
      <c r="D12" s="68">
        <v>3000711</v>
      </c>
      <c r="E12" s="19" t="s">
        <v>2170</v>
      </c>
      <c r="F12" s="69">
        <v>10</v>
      </c>
      <c r="G12" s="19" t="s">
        <v>1601</v>
      </c>
      <c r="H12" s="20">
        <v>1.5183049999999996</v>
      </c>
      <c r="I12" s="21">
        <v>1.661211</v>
      </c>
      <c r="J12" s="21">
        <f t="shared" si="0"/>
        <v>0.66434377227797603</v>
      </c>
      <c r="K12" s="21">
        <v>0.20746266227797605</v>
      </c>
      <c r="L12" s="21">
        <v>0.26079657000000001</v>
      </c>
      <c r="M12" s="21">
        <v>0.19608453999999997</v>
      </c>
      <c r="N12" s="22">
        <f t="shared" si="1"/>
        <v>0.12488640051021577</v>
      </c>
      <c r="O12" s="22">
        <f t="shared" si="2"/>
        <v>0.28187823959628011</v>
      </c>
      <c r="P12" s="23">
        <f t="shared" si="3"/>
        <v>0.39991534626123715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5005224</v>
      </c>
      <c r="C13" s="19" t="s">
        <v>2176</v>
      </c>
      <c r="D13" s="68">
        <v>3000711</v>
      </c>
      <c r="E13" s="19" t="s">
        <v>2170</v>
      </c>
      <c r="F13" s="69">
        <v>10</v>
      </c>
      <c r="G13" s="19" t="s">
        <v>1601</v>
      </c>
      <c r="H13" s="20">
        <v>0.73938900000000007</v>
      </c>
      <c r="I13" s="21">
        <v>0.81946399999999997</v>
      </c>
      <c r="J13" s="21">
        <f t="shared" si="0"/>
        <v>0.28093642836595378</v>
      </c>
      <c r="K13" s="21">
        <v>0.16884377836595377</v>
      </c>
      <c r="L13" s="21">
        <v>6.2253250000000003E-2</v>
      </c>
      <c r="M13" s="21">
        <v>4.9839399999999999E-2</v>
      </c>
      <c r="N13" s="22">
        <f t="shared" si="1"/>
        <v>0.20604172772196677</v>
      </c>
      <c r="O13" s="22">
        <f t="shared" si="2"/>
        <v>0.28200998258124066</v>
      </c>
      <c r="P13" s="23">
        <f t="shared" si="3"/>
        <v>0.34282949387154749</v>
      </c>
      <c r="Q13" s="70">
        <v>0</v>
      </c>
      <c r="R13" s="21">
        <v>0</v>
      </c>
      <c r="S13" s="23">
        <f t="shared" si="4"/>
        <v>0</v>
      </c>
    </row>
    <row r="14" spans="1:19" ht="15.75" thickBot="1" x14ac:dyDescent="0.3">
      <c r="A14" s="41" t="s">
        <v>293</v>
      </c>
      <c r="B14" s="43"/>
      <c r="C14" s="43"/>
      <c r="D14" s="65"/>
      <c r="E14" s="43"/>
      <c r="F14" s="66"/>
      <c r="G14" s="43"/>
      <c r="H14" s="44">
        <f ca="1">OFFSET(H14,-MATCH("PROYECTOS",$A$8:$A$14,0)-1,0)-(OFFSET(H14,-MATCH("PROYECTOS",$A$8:$A$14,0),0))</f>
        <v>0</v>
      </c>
      <c r="I14" s="44">
        <f t="shared" ref="I14:M14" ca="1" si="5">OFFSET(I14,-MATCH("PROYECTOS",$A$8:$A$14,0)-1,0)-(OFFSET(I14,-MATCH("PROYECTOS",$A$8:$A$14,0),0))</f>
        <v>0</v>
      </c>
      <c r="J14" s="44">
        <f t="shared" ca="1" si="5"/>
        <v>0</v>
      </c>
      <c r="K14" s="44">
        <f t="shared" ca="1" si="5"/>
        <v>0</v>
      </c>
      <c r="L14" s="44">
        <f t="shared" ca="1" si="5"/>
        <v>0</v>
      </c>
      <c r="M14" s="44">
        <f t="shared" ca="1" si="5"/>
        <v>0</v>
      </c>
      <c r="N14" s="46">
        <f t="shared" ca="1" si="1"/>
        <v>0</v>
      </c>
      <c r="O14" s="46">
        <f t="shared" ca="1" si="2"/>
        <v>0</v>
      </c>
      <c r="P14" s="47">
        <f t="shared" ca="1" si="3"/>
        <v>0</v>
      </c>
      <c r="Q14" s="67"/>
      <c r="R14" s="45"/>
      <c r="S1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134</v>
      </c>
      <c r="B1" s="50" t="s">
        <v>94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2180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102.82792200000002</v>
      </c>
      <c r="E6" s="14">
        <v>103.31340299999999</v>
      </c>
      <c r="F6" s="14">
        <v>14.312775004023688</v>
      </c>
      <c r="G6" s="14">
        <v>6.8270508440236881</v>
      </c>
      <c r="H6" s="14">
        <v>4.7166440000000005</v>
      </c>
      <c r="I6" s="14">
        <v>2.7690801600000006</v>
      </c>
      <c r="J6" s="15">
        <v>6.6080979290012234E-2</v>
      </c>
      <c r="K6" s="15">
        <v>0.11173472665520164</v>
      </c>
      <c r="L6" s="16">
        <v>0.13853744614359173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102.82792200000002</v>
      </c>
      <c r="E7" s="38">
        <f ca="1">SUM(E8:OFFSET(E6,MATCH("GOBIERNOS REGIONALES",$A$8:$A$50,0),0))</f>
        <v>103.31340299999999</v>
      </c>
      <c r="F7" s="38">
        <f ca="1">SUM(F8:OFFSET(F6,MATCH("GOBIERNOS REGIONALES",$A$8:$A$50,0),0))</f>
        <v>14.312775004023688</v>
      </c>
      <c r="G7" s="38">
        <f ca="1">SUM(G8:OFFSET(G6,MATCH("GOBIERNOS REGIONALES",$A$8:$A$50,0),0))</f>
        <v>6.8270508440236881</v>
      </c>
      <c r="H7" s="38">
        <f ca="1">SUM(H8:OFFSET(H6,MATCH("GOBIERNOS REGIONALES",$A$8:$A$50,0),0))</f>
        <v>4.7166439999999996</v>
      </c>
      <c r="I7" s="38">
        <f ca="1">SUM(I8:OFFSET(I6,MATCH("GOBIERNOS REGIONALES",$A$8:$A$50,0),0))</f>
        <v>2.7690801600000006</v>
      </c>
      <c r="J7" s="39">
        <f ca="1">IFERROR(G7/E7,0)</f>
        <v>6.6080979290012234E-2</v>
      </c>
      <c r="K7" s="39">
        <f ca="1">IFERROR(SUM(G7,H7)/E7,0)</f>
        <v>0.11173472665520162</v>
      </c>
      <c r="L7" s="40">
        <f ca="1">IFERROR(SUM(G7,H7,I7)/E7,0)</f>
        <v>0.13853744614359173</v>
      </c>
      <c r="M7" s="4"/>
    </row>
    <row r="8" spans="1:13" ht="25.5" x14ac:dyDescent="0.25">
      <c r="A8" s="17"/>
      <c r="B8" s="18">
        <v>55</v>
      </c>
      <c r="C8" s="19" t="s">
        <v>131</v>
      </c>
      <c r="D8" s="20">
        <v>102.82792200000002</v>
      </c>
      <c r="E8" s="21">
        <v>103.31340299999999</v>
      </c>
      <c r="F8" s="21">
        <f t="shared" ref="F8:F10" si="0">SUM(G8,H8,I8)</f>
        <v>14.312775004023688</v>
      </c>
      <c r="G8" s="21">
        <v>6.8270508440236881</v>
      </c>
      <c r="H8" s="21">
        <v>4.7166439999999996</v>
      </c>
      <c r="I8" s="21">
        <v>2.7690801600000006</v>
      </c>
      <c r="J8" s="22">
        <f t="shared" ref="J8:J10" si="1">IFERROR(G8/E8,0)</f>
        <v>6.6080979290012234E-2</v>
      </c>
      <c r="K8" s="22">
        <f t="shared" ref="K8:K10" si="2">IFERROR(SUM(G8,H8)/E8,0)</f>
        <v>0.11173472665520162</v>
      </c>
      <c r="L8" s="23">
        <f t="shared" ref="L8:L10" si="3">IFERROR(SUM(G8,H8,I8)/E8,0)</f>
        <v>0.13853744614359173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134</v>
      </c>
      <c r="B1" s="51" t="s">
        <v>94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2181</v>
      </c>
      <c r="N2" s="72" t="s">
        <v>2195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102.82792200000002</v>
      </c>
      <c r="E6" s="14">
        <f ca="1">SUM(E7:OFFSET(E7,50,0))</f>
        <v>103.31340299999999</v>
      </c>
      <c r="F6" s="14">
        <f ca="1">SUM(F7:OFFSET(F7,50,0))</f>
        <v>14.312775004023688</v>
      </c>
      <c r="G6" s="14">
        <f ca="1">SUM(G7:OFFSET(G7,50,0))</f>
        <v>6.8270508440236881</v>
      </c>
      <c r="H6" s="14">
        <f ca="1">SUM(H7:OFFSET(H7,50,0))</f>
        <v>4.7166440000000005</v>
      </c>
      <c r="I6" s="14">
        <f ca="1">SUM(I7:OFFSET(I7,50,0))</f>
        <v>2.7690801600000006</v>
      </c>
      <c r="J6" s="15">
        <f ca="1">IFERROR(G6/E6,0)</f>
        <v>6.6080979290012234E-2</v>
      </c>
      <c r="K6" s="15">
        <f ca="1">IFERROR(SUM(G6,H6)/E6,0)</f>
        <v>0.11173472665520164</v>
      </c>
      <c r="L6" s="16">
        <f ca="1">IFERROR(SUM(G6,H6,I6)/E6,0)</f>
        <v>0.13853744614359173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102.82792200000002</v>
      </c>
      <c r="E7" s="28">
        <v>103.31340299999999</v>
      </c>
      <c r="F7" s="28">
        <f>SUM(G7,H7,I7)</f>
        <v>14.312775004023688</v>
      </c>
      <c r="G7" s="28">
        <v>6.8270508440236881</v>
      </c>
      <c r="H7" s="28">
        <v>4.7166440000000005</v>
      </c>
      <c r="I7" s="28">
        <v>2.7690801600000006</v>
      </c>
      <c r="J7" s="29">
        <f>IFERROR(G7/E7,0)</f>
        <v>6.6080979290012234E-2</v>
      </c>
      <c r="K7" s="29">
        <f>IFERROR(SUM(G7,H7)/E7,0)</f>
        <v>0.11173472665520164</v>
      </c>
      <c r="L7" s="30">
        <f>IFERROR(SUM(G7,H7,I7)/E7,0)</f>
        <v>0.13853744614359173</v>
      </c>
      <c r="M7" s="4"/>
      <c r="N7" t="s">
        <v>263</v>
      </c>
      <c r="O7" s="5">
        <v>14.312775004023688</v>
      </c>
      <c r="P7" s="71">
        <v>0.13853744614359173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2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7.85546875" customWidth="1"/>
    <col min="6" max="6" width="13.5703125" customWidth="1"/>
    <col min="7" max="9" width="0" hidden="1" customWidth="1"/>
  </cols>
  <sheetData>
    <row r="1" spans="1:13" ht="15.75" x14ac:dyDescent="0.25">
      <c r="A1" s="50">
        <v>134</v>
      </c>
      <c r="B1" s="49" t="s">
        <v>94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2182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102.82792200000002</v>
      </c>
      <c r="E6" s="14">
        <v>103.31340299999999</v>
      </c>
      <c r="F6" s="14">
        <v>14.312775004023688</v>
      </c>
      <c r="G6" s="14">
        <v>6.8270508440236881</v>
      </c>
      <c r="H6" s="14">
        <v>4.7166440000000005</v>
      </c>
      <c r="I6" s="14">
        <v>2.7690801600000006</v>
      </c>
      <c r="J6" s="15">
        <v>6.6080979290012234E-2</v>
      </c>
      <c r="K6" s="15">
        <v>0.11173472665520164</v>
      </c>
      <c r="L6" s="16">
        <v>0.13853744614359173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102.82792200000002</v>
      </c>
      <c r="E7" s="38">
        <f ca="1">SUM(E8:OFFSET(E6,MATCH("PROYECTOS",$A$8:$A$50,0),0))</f>
        <v>103.31340299999999</v>
      </c>
      <c r="F7" s="38">
        <f ca="1">SUM(F8:OFFSET(F6,MATCH("PROYECTOS",$A$8:$A$50,0),0))</f>
        <v>14.312775004023688</v>
      </c>
      <c r="G7" s="38">
        <f ca="1">SUM(G8:OFFSET(G6,MATCH("PROYECTOS",$A$8:$A$50,0),0))</f>
        <v>6.8270508440236881</v>
      </c>
      <c r="H7" s="38">
        <f ca="1">SUM(H8:OFFSET(H6,MATCH("PROYECTOS",$A$8:$A$50,0),0))</f>
        <v>4.7166439999999996</v>
      </c>
      <c r="I7" s="38">
        <f ca="1">SUM(I8:OFFSET(I6,MATCH("PROYECTOS",$A$8:$A$50,0),0))</f>
        <v>2.7690801600000006</v>
      </c>
      <c r="J7" s="39">
        <f ca="1">IFERROR(G7/E7,0)</f>
        <v>6.6080979290012234E-2</v>
      </c>
      <c r="K7" s="39">
        <f ca="1">IFERROR(SUM(G7,H7)/E7,0)</f>
        <v>0.11173472665520162</v>
      </c>
      <c r="L7" s="40">
        <f ca="1">IFERROR(SUM(G7,H7,I7)/E7,0)</f>
        <v>0.13853744614359173</v>
      </c>
      <c r="M7" s="4"/>
    </row>
    <row r="8" spans="1:13" ht="51" x14ac:dyDescent="0.25">
      <c r="A8" s="17"/>
      <c r="B8" s="19">
        <v>3000714</v>
      </c>
      <c r="C8" s="19" t="s">
        <v>2184</v>
      </c>
      <c r="D8" s="20">
        <v>90.506501000000014</v>
      </c>
      <c r="E8" s="21">
        <v>89.733064999999996</v>
      </c>
      <c r="F8" s="21">
        <f t="shared" ref="F8:F10" si="0">SUM(G8,H8,I8)</f>
        <v>11.520098489268758</v>
      </c>
      <c r="G8" s="21">
        <v>5.4431090692687576</v>
      </c>
      <c r="H8" s="21">
        <v>3.99875464</v>
      </c>
      <c r="I8" s="21">
        <v>2.0782347800000003</v>
      </c>
      <c r="J8" s="22">
        <f t="shared" ref="J8:J11" si="1">IFERROR(G8/E8,0)</f>
        <v>6.065890058774609E-2</v>
      </c>
      <c r="K8" s="22">
        <f t="shared" ref="K8:K11" si="2">IFERROR(SUM(G8,H8)/E8,0)</f>
        <v>0.10522167842220431</v>
      </c>
      <c r="L8" s="23">
        <f t="shared" ref="L8:L11" si="3">IFERROR(SUM(G8,H8,I8)/E8,0)</f>
        <v>0.12838186781281524</v>
      </c>
      <c r="M8" s="4"/>
    </row>
    <row r="9" spans="1:13" ht="51" x14ac:dyDescent="0.25">
      <c r="A9" s="17"/>
      <c r="B9" s="19">
        <v>3000715</v>
      </c>
      <c r="C9" s="19" t="s">
        <v>2185</v>
      </c>
      <c r="D9" s="20">
        <v>6.5878329999999998</v>
      </c>
      <c r="E9" s="21">
        <v>6.5480299999999989</v>
      </c>
      <c r="F9" s="21">
        <f t="shared" si="0"/>
        <v>1.13296188641493</v>
      </c>
      <c r="G9" s="21">
        <v>0.68101490641493001</v>
      </c>
      <c r="H9" s="21">
        <v>0.27387574000000003</v>
      </c>
      <c r="I9" s="21">
        <v>0.17807124000000002</v>
      </c>
      <c r="J9" s="22">
        <f t="shared" si="1"/>
        <v>0.10400302173553422</v>
      </c>
      <c r="K9" s="22">
        <f t="shared" si="2"/>
        <v>0.14582869144077382</v>
      </c>
      <c r="L9" s="23">
        <f t="shared" si="3"/>
        <v>0.17302331944339447</v>
      </c>
      <c r="M9" s="4"/>
    </row>
    <row r="10" spans="1:13" ht="51" x14ac:dyDescent="0.25">
      <c r="A10" s="17"/>
      <c r="B10" s="19">
        <v>3000716</v>
      </c>
      <c r="C10" s="19" t="s">
        <v>2186</v>
      </c>
      <c r="D10" s="20">
        <v>5.7335880000000001</v>
      </c>
      <c r="E10" s="21">
        <v>7.0323079999999987</v>
      </c>
      <c r="F10" s="21">
        <f t="shared" si="0"/>
        <v>1.6597146283400006</v>
      </c>
      <c r="G10" s="21">
        <v>0.70292686834000051</v>
      </c>
      <c r="H10" s="21">
        <v>0.44401362000000005</v>
      </c>
      <c r="I10" s="21">
        <v>0.5127741400000001</v>
      </c>
      <c r="J10" s="22">
        <f t="shared" si="1"/>
        <v>9.9956780667172229E-2</v>
      </c>
      <c r="K10" s="22">
        <f t="shared" si="2"/>
        <v>0.16309588378950421</v>
      </c>
      <c r="L10" s="23">
        <f t="shared" si="3"/>
        <v>0.23601278959055846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2196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ht="51" x14ac:dyDescent="0.25">
      <c r="A17" s="17"/>
      <c r="B17" s="19">
        <v>3000714</v>
      </c>
      <c r="C17" s="19" t="s">
        <v>2184</v>
      </c>
      <c r="D17" s="23">
        <v>0.12838186781281524</v>
      </c>
    </row>
    <row r="18" spans="1:4" ht="51" x14ac:dyDescent="0.25">
      <c r="A18" s="17"/>
      <c r="B18" s="19">
        <v>3000715</v>
      </c>
      <c r="C18" s="19" t="s">
        <v>2185</v>
      </c>
      <c r="D18" s="23">
        <v>0.17302331944339447</v>
      </c>
    </row>
    <row r="19" spans="1:4" ht="51.75" thickBot="1" x14ac:dyDescent="0.3">
      <c r="A19" s="24"/>
      <c r="B19" s="26">
        <v>3000716</v>
      </c>
      <c r="C19" s="26" t="s">
        <v>2186</v>
      </c>
      <c r="D19" s="30">
        <v>0.23601278959055846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opLeftCell="A10"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42578125" customWidth="1"/>
    <col min="6" max="6" width="13.5703125" customWidth="1"/>
    <col min="7" max="9" width="0" hidden="1" customWidth="1"/>
  </cols>
  <sheetData>
    <row r="1" spans="1:13" ht="15.75" x14ac:dyDescent="0.25">
      <c r="A1" s="50">
        <v>31</v>
      </c>
      <c r="B1" s="49" t="s">
        <v>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544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299.35990500000003</v>
      </c>
      <c r="E6" s="14">
        <v>301.93940899999996</v>
      </c>
      <c r="F6" s="14">
        <v>106.26169594113145</v>
      </c>
      <c r="G6" s="14">
        <v>47.41084361113144</v>
      </c>
      <c r="H6" s="14">
        <v>39.898152119999999</v>
      </c>
      <c r="I6" s="14">
        <v>18.95270021</v>
      </c>
      <c r="J6" s="15">
        <v>0.15702105189962615</v>
      </c>
      <c r="K6" s="15">
        <v>0.28916064988102114</v>
      </c>
      <c r="L6" s="16">
        <v>0.35193052901925581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273.23990500000002</v>
      </c>
      <c r="E7" s="38">
        <f ca="1">SUM(E8:OFFSET(E6,MATCH("PROYECTOS",$A$8:$A$50,0),0))</f>
        <v>275.68265500000001</v>
      </c>
      <c r="F7" s="38">
        <f ca="1">SUM(F8:OFFSET(F6,MATCH("PROYECTOS",$A$8:$A$50,0),0))</f>
        <v>86.073288067625953</v>
      </c>
      <c r="G7" s="38">
        <f ca="1">SUM(G8:OFFSET(G6,MATCH("PROYECTOS",$A$8:$A$50,0),0))</f>
        <v>47.018533617625963</v>
      </c>
      <c r="H7" s="38">
        <f ca="1">SUM(H8:OFFSET(H6,MATCH("PROYECTOS",$A$8:$A$50,0),0))</f>
        <v>20.102054179999996</v>
      </c>
      <c r="I7" s="38">
        <f ca="1">SUM(I8:OFFSET(I6,MATCH("PROYECTOS",$A$8:$A$50,0),0))</f>
        <v>18.952700270000001</v>
      </c>
      <c r="J7" s="39">
        <f ca="1">IFERROR(G7/E7,0)</f>
        <v>0.17055310794807152</v>
      </c>
      <c r="K7" s="39">
        <f ca="1">IFERROR(SUM(G7,H7)/E7,0)</f>
        <v>0.24347047803071237</v>
      </c>
      <c r="L7" s="40">
        <f ca="1">IFERROR(SUM(G7,H7,I7)/E7,0)</f>
        <v>0.3122187286959564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16.085378000000002</v>
      </c>
      <c r="E8" s="21">
        <v>18.167968000000002</v>
      </c>
      <c r="F8" s="21">
        <f t="shared" ref="F8:F13" si="0">SUM(G8,H8,I8)</f>
        <v>5.7372061570997115</v>
      </c>
      <c r="G8" s="21">
        <v>2.6316090770997107</v>
      </c>
      <c r="H8" s="21">
        <v>1.8217871899999998</v>
      </c>
      <c r="I8" s="21">
        <v>1.2838098900000001</v>
      </c>
      <c r="J8" s="22">
        <f t="shared" ref="J8:J14" si="1">IFERROR(G8/E8,0)</f>
        <v>0.14484883929230338</v>
      </c>
      <c r="K8" s="22">
        <f t="shared" ref="K8:K14" si="2">IFERROR(SUM(G8,H8)/E8,0)</f>
        <v>0.24512351998306636</v>
      </c>
      <c r="L8" s="23">
        <f t="shared" ref="L8:L14" si="3">IFERROR(SUM(G8,H8,I8)/E8,0)</f>
        <v>0.31578689246368724</v>
      </c>
      <c r="M8" s="4"/>
    </row>
    <row r="9" spans="1:13" ht="25.5" x14ac:dyDescent="0.25">
      <c r="A9" s="17"/>
      <c r="B9" s="19">
        <v>3000294</v>
      </c>
      <c r="C9" s="19" t="s">
        <v>546</v>
      </c>
      <c r="D9" s="20">
        <v>189.61330100000001</v>
      </c>
      <c r="E9" s="21">
        <v>189.97346099999999</v>
      </c>
      <c r="F9" s="21">
        <f t="shared" si="0"/>
        <v>71.935686038014737</v>
      </c>
      <c r="G9" s="21">
        <v>41.830360148014734</v>
      </c>
      <c r="H9" s="21">
        <v>15.450545779999999</v>
      </c>
      <c r="I9" s="21">
        <v>14.654780110000003</v>
      </c>
      <c r="J9" s="22">
        <f t="shared" si="1"/>
        <v>0.22019054623642792</v>
      </c>
      <c r="K9" s="22">
        <f t="shared" si="2"/>
        <v>0.30152056832830315</v>
      </c>
      <c r="L9" s="23">
        <f t="shared" si="3"/>
        <v>0.37866176496102655</v>
      </c>
      <c r="M9" s="4"/>
    </row>
    <row r="10" spans="1:13" ht="38.25" x14ac:dyDescent="0.25">
      <c r="A10" s="17"/>
      <c r="B10" s="19">
        <v>3000489</v>
      </c>
      <c r="C10" s="19" t="s">
        <v>547</v>
      </c>
      <c r="D10" s="20">
        <v>4.3348969999999998</v>
      </c>
      <c r="E10" s="21">
        <v>4.3166539999999989</v>
      </c>
      <c r="F10" s="21">
        <f t="shared" si="0"/>
        <v>0.88558431256659564</v>
      </c>
      <c r="G10" s="21">
        <v>0.31757410256659568</v>
      </c>
      <c r="H10" s="21">
        <v>0.44493243999999998</v>
      </c>
      <c r="I10" s="21">
        <v>0.12307776999999999</v>
      </c>
      <c r="J10" s="22">
        <f t="shared" si="1"/>
        <v>7.3569506049499397E-2</v>
      </c>
      <c r="K10" s="22">
        <f t="shared" si="2"/>
        <v>0.17664296062797619</v>
      </c>
      <c r="L10" s="23">
        <f t="shared" si="3"/>
        <v>0.20515526900386175</v>
      </c>
      <c r="M10" s="4"/>
    </row>
    <row r="11" spans="1:13" ht="25.5" x14ac:dyDescent="0.25">
      <c r="A11" s="17"/>
      <c r="B11" s="19">
        <v>3000490</v>
      </c>
      <c r="C11" s="19" t="s">
        <v>548</v>
      </c>
      <c r="D11" s="20">
        <v>48.617288000000002</v>
      </c>
      <c r="E11" s="21">
        <v>48.635531</v>
      </c>
      <c r="F11" s="21">
        <f t="shared" si="0"/>
        <v>3.7851712448905799</v>
      </c>
      <c r="G11" s="21">
        <v>0.33659659489057958</v>
      </c>
      <c r="H11" s="21">
        <v>1.7367206900000001</v>
      </c>
      <c r="I11" s="21">
        <v>1.71185396</v>
      </c>
      <c r="J11" s="22">
        <f t="shared" si="1"/>
        <v>6.9207961333984319E-3</v>
      </c>
      <c r="K11" s="22">
        <f t="shared" si="2"/>
        <v>4.2629683325356924E-2</v>
      </c>
      <c r="L11" s="23">
        <f t="shared" si="3"/>
        <v>7.7827283203520073E-2</v>
      </c>
      <c r="M11" s="4"/>
    </row>
    <row r="12" spans="1:13" ht="25.5" x14ac:dyDescent="0.25">
      <c r="A12" s="17"/>
      <c r="B12" s="19">
        <v>3000491</v>
      </c>
      <c r="C12" s="19" t="s">
        <v>549</v>
      </c>
      <c r="D12" s="20">
        <v>1.4932500000000002</v>
      </c>
      <c r="E12" s="21">
        <v>1.4932500000000002</v>
      </c>
      <c r="F12" s="21">
        <f t="shared" si="0"/>
        <v>0.57003452933577448</v>
      </c>
      <c r="G12" s="21">
        <v>2.6648029335774481E-2</v>
      </c>
      <c r="H12" s="21">
        <v>2.4750000000000002E-3</v>
      </c>
      <c r="I12" s="21">
        <v>0.54091149999999999</v>
      </c>
      <c r="J12" s="22">
        <f t="shared" si="1"/>
        <v>1.7845658353105292E-2</v>
      </c>
      <c r="K12" s="22">
        <f t="shared" si="2"/>
        <v>1.9503116916641205E-2</v>
      </c>
      <c r="L12" s="23">
        <f t="shared" si="3"/>
        <v>0.38174085339747155</v>
      </c>
      <c r="M12" s="4"/>
    </row>
    <row r="13" spans="1:13" ht="51" x14ac:dyDescent="0.25">
      <c r="A13" s="17"/>
      <c r="B13" s="19">
        <v>3000492</v>
      </c>
      <c r="C13" s="19" t="s">
        <v>550</v>
      </c>
      <c r="D13" s="20">
        <v>13.095790999999998</v>
      </c>
      <c r="E13" s="21">
        <v>13.095790999999998</v>
      </c>
      <c r="F13" s="21">
        <f t="shared" si="0"/>
        <v>3.1596057857185689</v>
      </c>
      <c r="G13" s="21">
        <v>1.8757456657185685</v>
      </c>
      <c r="H13" s="21">
        <v>0.64559308000000004</v>
      </c>
      <c r="I13" s="21">
        <v>0.63826704000000001</v>
      </c>
      <c r="J13" s="22">
        <f t="shared" si="1"/>
        <v>0.1432327123820599</v>
      </c>
      <c r="K13" s="22">
        <f t="shared" si="2"/>
        <v>0.19253046614126393</v>
      </c>
      <c r="L13" s="23">
        <f t="shared" si="3"/>
        <v>0.24126880046562818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26.120000000000005</v>
      </c>
      <c r="E14" s="45">
        <f t="shared" ref="E14:I14" ca="1" si="4">OFFSET(E14,-MATCH("PROYECTOS",$A$8:$A$50,0)-1,0)-(OFFSET(E14,-MATCH("PROYECTOS",$A$8:$A$50,0),0))</f>
        <v>26.256753999999944</v>
      </c>
      <c r="F14" s="45">
        <f t="shared" ca="1" si="4"/>
        <v>20.188407873505497</v>
      </c>
      <c r="G14" s="45">
        <f t="shared" ca="1" si="4"/>
        <v>0.39230999350547791</v>
      </c>
      <c r="H14" s="45">
        <f t="shared" ca="1" si="4"/>
        <v>19.796097940000003</v>
      </c>
      <c r="I14" s="45">
        <f t="shared" ca="1" si="4"/>
        <v>-6.0000001411708581E-8</v>
      </c>
      <c r="J14" s="46">
        <f t="shared" ca="1" si="1"/>
        <v>1.4941298284832875E-2</v>
      </c>
      <c r="K14" s="46">
        <f t="shared" ca="1" si="2"/>
        <v>0.76888437670191534</v>
      </c>
      <c r="L14" s="47">
        <f t="shared" ca="1" si="3"/>
        <v>0.76888437441678903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580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ht="38.25" x14ac:dyDescent="0.25">
      <c r="A20" s="17"/>
      <c r="B20" s="19">
        <v>3000489</v>
      </c>
      <c r="C20" s="19" t="s">
        <v>547</v>
      </c>
      <c r="D20" s="23">
        <v>0.20515526900386175</v>
      </c>
    </row>
    <row r="21" spans="1:4" ht="25.5" x14ac:dyDescent="0.25">
      <c r="A21" s="17"/>
      <c r="B21" s="19">
        <v>3000490</v>
      </c>
      <c r="C21" s="19" t="s">
        <v>548</v>
      </c>
      <c r="D21" s="23">
        <v>7.7827283203520073E-2</v>
      </c>
    </row>
    <row r="22" spans="1:4" ht="51.75" thickBot="1" x14ac:dyDescent="0.3">
      <c r="A22" s="24"/>
      <c r="B22" s="26">
        <v>3000492</v>
      </c>
      <c r="C22" s="26" t="s">
        <v>550</v>
      </c>
      <c r="D22" s="30">
        <v>0.24126880046562818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G6" sqref="G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134</v>
      </c>
      <c r="B1" s="49" t="s">
        <v>94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2183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102.82792200000002</v>
      </c>
      <c r="I6" s="14">
        <v>103.31340299999999</v>
      </c>
      <c r="J6" s="14">
        <v>14.312775004023688</v>
      </c>
      <c r="K6" s="14">
        <v>6.8270508440236881</v>
      </c>
      <c r="L6" s="14">
        <v>4.7166440000000005</v>
      </c>
      <c r="M6" s="14">
        <v>2.7690801600000006</v>
      </c>
      <c r="N6" s="15">
        <v>6.6080979290012234E-2</v>
      </c>
      <c r="O6" s="15">
        <v>0.11173472665520164</v>
      </c>
      <c r="P6" s="16">
        <v>0.13853744614359173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SUM(H8:OFFSET(H6,MATCH("PROYECTOS",$A$8:$A$15,0),0))</f>
        <v>102.82792200000002</v>
      </c>
      <c r="I7" s="37">
        <f ca="1">SUM(I8:OFFSET(I6,MATCH("PROYECTOS",$A$8:$A$15,0),0))</f>
        <v>103.31340299999999</v>
      </c>
      <c r="J7" s="37">
        <f ca="1">SUM(J8:OFFSET(J6,MATCH("PROYECTOS",$A$8:$A$15,0),0))</f>
        <v>14.31277500402369</v>
      </c>
      <c r="K7" s="37">
        <f ca="1">SUM(K8:OFFSET(K6,MATCH("PROYECTOS",$A$8:$A$15,0),0))</f>
        <v>6.8270508440236881</v>
      </c>
      <c r="L7" s="37">
        <f ca="1">SUM(L8:OFFSET(L6,MATCH("PROYECTOS",$A$8:$A$15,0),0))</f>
        <v>4.7166440000000005</v>
      </c>
      <c r="M7" s="37">
        <f ca="1">SUM(M8:OFFSET(M6,MATCH("PROYECTOS",$A$8:$A$15,0),0))</f>
        <v>2.7690801600000006</v>
      </c>
      <c r="N7" s="39">
        <f ca="1">IFERROR(K7/I7,0)</f>
        <v>6.6080979290012234E-2</v>
      </c>
      <c r="O7" s="39">
        <f ca="1">IFERROR(SUM(K7,L7)/I7,0)</f>
        <v>0.11173472665520164</v>
      </c>
      <c r="P7" s="40">
        <f ca="1">IFERROR(SUM(K7,L7,M7)/I7,0)</f>
        <v>0.13853744614359173</v>
      </c>
      <c r="Q7" s="64"/>
      <c r="R7" s="38"/>
      <c r="S7" s="40"/>
    </row>
    <row r="8" spans="1:19" ht="51" x14ac:dyDescent="0.25">
      <c r="A8" s="17"/>
      <c r="B8" s="19">
        <v>5005235</v>
      </c>
      <c r="C8" s="19" t="s">
        <v>2187</v>
      </c>
      <c r="D8" s="68">
        <v>3000714</v>
      </c>
      <c r="E8" s="19" t="s">
        <v>2184</v>
      </c>
      <c r="F8" s="69">
        <v>533</v>
      </c>
      <c r="G8" s="19" t="s">
        <v>906</v>
      </c>
      <c r="H8" s="20">
        <v>90.456501000000017</v>
      </c>
      <c r="I8" s="21">
        <v>82.509264000000002</v>
      </c>
      <c r="J8" s="21">
        <f t="shared" ref="J8:J14" si="0">SUM(K8,L8,M8)</f>
        <v>10.854238035631068</v>
      </c>
      <c r="K8" s="21">
        <v>5.0190493556310685</v>
      </c>
      <c r="L8" s="21">
        <v>3.9045609799999998</v>
      </c>
      <c r="M8" s="21">
        <v>1.9306277000000003</v>
      </c>
      <c r="N8" s="22">
        <f t="shared" ref="N8:N15" si="1">IFERROR(K8/I8,0)</f>
        <v>6.0830131215702861E-2</v>
      </c>
      <c r="O8" s="22">
        <f t="shared" ref="O8:O15" si="2">IFERROR(SUM(K8,L8)/I8,0)</f>
        <v>0.10815282918571505</v>
      </c>
      <c r="P8" s="23">
        <f t="shared" ref="P8:P15" si="3">IFERROR(SUM(K8,L8,M8)/I8,0)</f>
        <v>0.13155174957846028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5005236</v>
      </c>
      <c r="C9" s="19" t="s">
        <v>2188</v>
      </c>
      <c r="D9" s="68">
        <v>3000714</v>
      </c>
      <c r="E9" s="19" t="s">
        <v>2184</v>
      </c>
      <c r="F9" s="69">
        <v>46</v>
      </c>
      <c r="G9" s="19" t="s">
        <v>736</v>
      </c>
      <c r="H9" s="20">
        <v>0.05</v>
      </c>
      <c r="I9" s="21">
        <v>7.223800999999999</v>
      </c>
      <c r="J9" s="21">
        <f t="shared" si="0"/>
        <v>0.66586045363768909</v>
      </c>
      <c r="K9" s="21">
        <v>0.42405971363768913</v>
      </c>
      <c r="L9" s="21">
        <v>9.4193659999999985E-2</v>
      </c>
      <c r="M9" s="21">
        <v>0.14760708000000003</v>
      </c>
      <c r="N9" s="22">
        <f t="shared" si="1"/>
        <v>5.8703127846086729E-2</v>
      </c>
      <c r="O9" s="22">
        <f t="shared" si="2"/>
        <v>7.1742476521389389E-2</v>
      </c>
      <c r="P9" s="23">
        <f t="shared" si="3"/>
        <v>9.2175913156756287E-2</v>
      </c>
      <c r="Q9" s="70">
        <v>0</v>
      </c>
      <c r="R9" s="21">
        <v>0</v>
      </c>
      <c r="S9" s="23">
        <f t="shared" ref="S9:S14" si="4">IFERROR(R9/Q9,0)</f>
        <v>0</v>
      </c>
    </row>
    <row r="10" spans="1:19" ht="51" x14ac:dyDescent="0.25">
      <c r="A10" s="17"/>
      <c r="B10" s="19">
        <v>5005237</v>
      </c>
      <c r="C10" s="19" t="s">
        <v>2189</v>
      </c>
      <c r="D10" s="68">
        <v>3000715</v>
      </c>
      <c r="E10" s="19" t="s">
        <v>2185</v>
      </c>
      <c r="F10" s="69">
        <v>117</v>
      </c>
      <c r="G10" s="19" t="s">
        <v>687</v>
      </c>
      <c r="H10" s="20">
        <v>4.9331530000000008</v>
      </c>
      <c r="I10" s="21">
        <v>4.8933499999999999</v>
      </c>
      <c r="J10" s="21">
        <f t="shared" si="0"/>
        <v>1.0437763178661381</v>
      </c>
      <c r="K10" s="21">
        <v>0.61384035786613822</v>
      </c>
      <c r="L10" s="21">
        <v>0.26312344000000004</v>
      </c>
      <c r="M10" s="21">
        <v>0.16681252000000002</v>
      </c>
      <c r="N10" s="22">
        <f t="shared" si="1"/>
        <v>0.12544378756192348</v>
      </c>
      <c r="O10" s="22">
        <f t="shared" si="2"/>
        <v>0.17921542457950856</v>
      </c>
      <c r="P10" s="23">
        <f t="shared" si="3"/>
        <v>0.21330506051399106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5005238</v>
      </c>
      <c r="C11" s="19" t="s">
        <v>2190</v>
      </c>
      <c r="D11" s="68">
        <v>3000715</v>
      </c>
      <c r="E11" s="19" t="s">
        <v>2185</v>
      </c>
      <c r="F11" s="69">
        <v>535</v>
      </c>
      <c r="G11" s="19" t="s">
        <v>772</v>
      </c>
      <c r="H11" s="20">
        <v>1.6546799999999995</v>
      </c>
      <c r="I11" s="21">
        <v>1.6546799999999995</v>
      </c>
      <c r="J11" s="21">
        <f t="shared" si="0"/>
        <v>8.9185568548791783E-2</v>
      </c>
      <c r="K11" s="21">
        <v>6.717454854879179E-2</v>
      </c>
      <c r="L11" s="21">
        <v>1.0752299999999998E-2</v>
      </c>
      <c r="M11" s="21">
        <v>1.125872E-2</v>
      </c>
      <c r="N11" s="22">
        <f t="shared" si="1"/>
        <v>4.0596700599990217E-2</v>
      </c>
      <c r="O11" s="22">
        <f t="shared" si="2"/>
        <v>4.7094815039035828E-2</v>
      </c>
      <c r="P11" s="23">
        <f t="shared" si="3"/>
        <v>5.3898982612222188E-2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5005239</v>
      </c>
      <c r="C12" s="19" t="s">
        <v>2191</v>
      </c>
      <c r="D12" s="68">
        <v>3000716</v>
      </c>
      <c r="E12" s="19" t="s">
        <v>2186</v>
      </c>
      <c r="F12" s="69">
        <v>117</v>
      </c>
      <c r="G12" s="19" t="s">
        <v>687</v>
      </c>
      <c r="H12" s="20">
        <v>5.226343</v>
      </c>
      <c r="I12" s="21">
        <v>4.8850309999999988</v>
      </c>
      <c r="J12" s="21">
        <f t="shared" si="0"/>
        <v>1.5102537122518367</v>
      </c>
      <c r="K12" s="21">
        <v>0.56402188225183636</v>
      </c>
      <c r="L12" s="21">
        <v>0.43667369000000006</v>
      </c>
      <c r="M12" s="21">
        <v>0.5095581400000001</v>
      </c>
      <c r="N12" s="22">
        <f t="shared" si="1"/>
        <v>0.11545922272588167</v>
      </c>
      <c r="O12" s="22">
        <f t="shared" si="2"/>
        <v>0.20484938012713466</v>
      </c>
      <c r="P12" s="23">
        <f t="shared" si="3"/>
        <v>0.30915949402405779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5005240</v>
      </c>
      <c r="C13" s="19" t="s">
        <v>2192</v>
      </c>
      <c r="D13" s="68">
        <v>3000716</v>
      </c>
      <c r="E13" s="19" t="s">
        <v>2186</v>
      </c>
      <c r="F13" s="69">
        <v>6</v>
      </c>
      <c r="G13" s="19" t="s">
        <v>634</v>
      </c>
      <c r="H13" s="20">
        <v>0.33602799999999999</v>
      </c>
      <c r="I13" s="21">
        <v>1.9780599999999995</v>
      </c>
      <c r="J13" s="21">
        <f t="shared" si="0"/>
        <v>0.12133704650718719</v>
      </c>
      <c r="K13" s="21">
        <v>0.11173704650718719</v>
      </c>
      <c r="L13" s="21">
        <v>8.5800000000000008E-3</v>
      </c>
      <c r="M13" s="21">
        <v>1.0200000000000001E-3</v>
      </c>
      <c r="N13" s="22">
        <f t="shared" si="1"/>
        <v>5.6488198794367825E-2</v>
      </c>
      <c r="O13" s="22">
        <f t="shared" si="2"/>
        <v>6.0825782083044608E-2</v>
      </c>
      <c r="P13" s="23">
        <f t="shared" si="3"/>
        <v>6.1341438837642544E-2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5005241</v>
      </c>
      <c r="C14" s="19" t="s">
        <v>2193</v>
      </c>
      <c r="D14" s="68">
        <v>3000716</v>
      </c>
      <c r="E14" s="19" t="s">
        <v>2186</v>
      </c>
      <c r="F14" s="69">
        <v>166</v>
      </c>
      <c r="G14" s="19" t="s">
        <v>2194</v>
      </c>
      <c r="H14" s="20">
        <v>0.17121700000000001</v>
      </c>
      <c r="I14" s="21">
        <v>0.16921700000000001</v>
      </c>
      <c r="J14" s="21">
        <f t="shared" si="0"/>
        <v>2.8123869580976964E-2</v>
      </c>
      <c r="K14" s="21">
        <v>2.7167939580976963E-2</v>
      </c>
      <c r="L14" s="21">
        <v>-1.2400700000000002E-3</v>
      </c>
      <c r="M14" s="21">
        <v>2.196E-3</v>
      </c>
      <c r="N14" s="22">
        <f t="shared" si="1"/>
        <v>0.16055088780073493</v>
      </c>
      <c r="O14" s="22">
        <f t="shared" si="2"/>
        <v>0.15322260518137634</v>
      </c>
      <c r="P14" s="23">
        <f t="shared" si="3"/>
        <v>0.16620002470778328</v>
      </c>
      <c r="Q14" s="70">
        <v>0</v>
      </c>
      <c r="R14" s="21">
        <v>0</v>
      </c>
      <c r="S14" s="23">
        <f t="shared" si="4"/>
        <v>0</v>
      </c>
    </row>
    <row r="15" spans="1:19" ht="15.75" thickBot="1" x14ac:dyDescent="0.3">
      <c r="A15" s="41" t="s">
        <v>293</v>
      </c>
      <c r="B15" s="43"/>
      <c r="C15" s="43"/>
      <c r="D15" s="65"/>
      <c r="E15" s="43"/>
      <c r="F15" s="66"/>
      <c r="G15" s="43"/>
      <c r="H15" s="44">
        <f ca="1">OFFSET(H15,-MATCH("PROYECTOS",$A$8:$A$15,0)-1,0)-(OFFSET(H15,-MATCH("PROYECTOS",$A$8:$A$15,0),0))</f>
        <v>0</v>
      </c>
      <c r="I15" s="44">
        <f t="shared" ref="I15:M15" ca="1" si="5">OFFSET(I15,-MATCH("PROYECTOS",$A$8:$A$15,0)-1,0)-(OFFSET(I15,-MATCH("PROYECTOS",$A$8:$A$15,0),0))</f>
        <v>0</v>
      </c>
      <c r="J15" s="44">
        <f t="shared" ca="1" si="5"/>
        <v>0</v>
      </c>
      <c r="K15" s="44">
        <f t="shared" ca="1" si="5"/>
        <v>0</v>
      </c>
      <c r="L15" s="44">
        <f t="shared" ca="1" si="5"/>
        <v>0</v>
      </c>
      <c r="M15" s="44">
        <f t="shared" ca="1" si="5"/>
        <v>0</v>
      </c>
      <c r="N15" s="46">
        <f t="shared" ca="1" si="1"/>
        <v>0</v>
      </c>
      <c r="O15" s="46">
        <f t="shared" ca="1" si="2"/>
        <v>0</v>
      </c>
      <c r="P15" s="47">
        <f t="shared" ca="1" si="3"/>
        <v>0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135</v>
      </c>
      <c r="B1" s="50" t="s">
        <v>95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2197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4620.3602170000004</v>
      </c>
      <c r="E6" s="14">
        <v>5567.5451940000021</v>
      </c>
      <c r="F6" s="14">
        <v>2485.6473265066106</v>
      </c>
      <c r="G6" s="14">
        <v>1195.0461521166108</v>
      </c>
      <c r="H6" s="14">
        <v>618.16893142999993</v>
      </c>
      <c r="I6" s="14">
        <v>672.43224295999994</v>
      </c>
      <c r="J6" s="15">
        <v>0.21464507435062777</v>
      </c>
      <c r="K6" s="15">
        <v>0.32567586258674025</v>
      </c>
      <c r="L6" s="16">
        <v>0.44645301293383804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4620.3602169999967</v>
      </c>
      <c r="E7" s="38">
        <f ca="1">SUM(E8:OFFSET(E6,MATCH("GOBIERNOS REGIONALES",$A$8:$A$50,0),0))</f>
        <v>5565.5561929999976</v>
      </c>
      <c r="F7" s="38">
        <f ca="1">SUM(F8:OFFSET(F6,MATCH("GOBIERNOS REGIONALES",$A$8:$A$50,0),0))</f>
        <v>2485.5091343647337</v>
      </c>
      <c r="G7" s="38">
        <f ca="1">SUM(G8:OFFSET(G6,MATCH("GOBIERNOS REGIONALES",$A$8:$A$50,0),0))</f>
        <v>1194.9872154947334</v>
      </c>
      <c r="H7" s="38">
        <f ca="1">SUM(H8:OFFSET(H6,MATCH("GOBIERNOS REGIONALES",$A$8:$A$50,0),0))</f>
        <v>618.14510855000003</v>
      </c>
      <c r="I7" s="38">
        <f ca="1">SUM(I8:OFFSET(I6,MATCH("GOBIERNOS REGIONALES",$A$8:$A$50,0),0))</f>
        <v>672.37681032000023</v>
      </c>
      <c r="J7" s="39">
        <f ca="1">IFERROR(G7/E7,0)</f>
        <v>0.21471119400388272</v>
      </c>
      <c r="K7" s="39">
        <f ca="1">IFERROR(SUM(G7,H7)/E7,0)</f>
        <v>0.32577738166136494</v>
      </c>
      <c r="L7" s="40">
        <f ca="1">IFERROR(SUM(G7,H7,I7)/E7,0)</f>
        <v>0.44658773502113747</v>
      </c>
      <c r="M7" s="4"/>
    </row>
    <row r="8" spans="1:13" x14ac:dyDescent="0.25">
      <c r="A8" s="17"/>
      <c r="B8" s="18">
        <v>26</v>
      </c>
      <c r="C8" s="19" t="s">
        <v>119</v>
      </c>
      <c r="D8" s="20">
        <v>4620.3602169999967</v>
      </c>
      <c r="E8" s="21">
        <v>5565.5561929999976</v>
      </c>
      <c r="F8" s="21">
        <f t="shared" ref="F8:F11" si="0">SUM(G8,H8,I8)</f>
        <v>2485.5091343647337</v>
      </c>
      <c r="G8" s="21">
        <v>1194.9872154947334</v>
      </c>
      <c r="H8" s="21">
        <v>618.14510855000003</v>
      </c>
      <c r="I8" s="21">
        <v>672.37681032000023</v>
      </c>
      <c r="J8" s="22">
        <f t="shared" ref="J8:J11" si="1">IFERROR(G8/E8,0)</f>
        <v>0.21471119400388272</v>
      </c>
      <c r="K8" s="22">
        <f t="shared" ref="K8:K11" si="2">IFERROR(SUM(G8,H8)/E8,0)</f>
        <v>0.32577738166136494</v>
      </c>
      <c r="L8" s="23">
        <f t="shared" ref="L8:L11" si="3">IFERROR(SUM(G8,H8,I8)/E8,0)</f>
        <v>0.44658773502113747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1.9890009999999998</v>
      </c>
      <c r="F9" s="38">
        <f ca="1">SUM(F10:OFFSET(F8,(MATCH("GOBIERNOS LOCALES",$A$8:$A$50,0)-MATCH("GOBIERNOS REGIONALES",$A$8:$A$50,0)),0))</f>
        <v>0.13819214187736484</v>
      </c>
      <c r="G9" s="38">
        <f ca="1">SUM(G10:OFFSET(G8,(MATCH("GOBIERNOS LOCALES",$A$8:$A$50,0)-MATCH("GOBIERNOS REGIONALES",$A$8:$A$50,0)),0))</f>
        <v>5.8936621877364814E-2</v>
      </c>
      <c r="H9" s="38">
        <f ca="1">SUM(H10:OFFSET(H8,(MATCH("GOBIERNOS LOCALES",$A$8:$A$50,0)-MATCH("GOBIERNOS REGIONALES",$A$8:$A$50,0)),0))</f>
        <v>2.3822880000000001E-2</v>
      </c>
      <c r="I9" s="38">
        <f ca="1">SUM(I10:OFFSET(I8,(MATCH("GOBIERNOS LOCALES",$A$8:$A$50,0)-MATCH("GOBIERNOS REGIONALES",$A$8:$A$50,0)),0))</f>
        <v>5.5432640000000005E-2</v>
      </c>
      <c r="J9" s="39">
        <f t="shared" ca="1" si="1"/>
        <v>2.9631268097585078E-2</v>
      </c>
      <c r="K9" s="39">
        <f t="shared" ca="1" si="2"/>
        <v>4.1608577309596537E-2</v>
      </c>
      <c r="L9" s="40">
        <f t="shared" ca="1" si="3"/>
        <v>6.9478166113222092E-2</v>
      </c>
      <c r="M9" s="4"/>
    </row>
    <row r="10" spans="1:13" ht="15.75" thickBot="1" x14ac:dyDescent="0.3">
      <c r="A10" s="24"/>
      <c r="B10" s="25">
        <v>443</v>
      </c>
      <c r="C10" s="26" t="s">
        <v>209</v>
      </c>
      <c r="D10" s="27">
        <v>0</v>
      </c>
      <c r="E10" s="28">
        <v>1.9890009999999998</v>
      </c>
      <c r="F10" s="28">
        <f t="shared" si="0"/>
        <v>0.13819214187736484</v>
      </c>
      <c r="G10" s="28">
        <v>5.8936621877364814E-2</v>
      </c>
      <c r="H10" s="28">
        <v>2.3822880000000001E-2</v>
      </c>
      <c r="I10" s="28">
        <v>5.5432640000000005E-2</v>
      </c>
      <c r="J10" s="29">
        <f t="shared" si="1"/>
        <v>2.9631268097585078E-2</v>
      </c>
      <c r="K10" s="29">
        <f t="shared" si="2"/>
        <v>4.1608577309596537E-2</v>
      </c>
      <c r="L10" s="30">
        <f t="shared" si="3"/>
        <v>6.9478166113222092E-2</v>
      </c>
      <c r="M10" s="4"/>
    </row>
    <row r="11" spans="1:13" x14ac:dyDescent="0.25">
      <c r="A11" t="s">
        <v>232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135</v>
      </c>
      <c r="B1" s="51" t="s">
        <v>95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2198</v>
      </c>
      <c r="N2" s="72" t="s">
        <v>2232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4620.3602170000004</v>
      </c>
      <c r="E6" s="14">
        <f ca="1">SUM(E7:OFFSET(E7,50,0))</f>
        <v>5567.5451940000021</v>
      </c>
      <c r="F6" s="14">
        <f ca="1">SUM(F7:OFFSET(F7,50,0))</f>
        <v>2485.6473265066106</v>
      </c>
      <c r="G6" s="14">
        <f ca="1">SUM(G7:OFFSET(G7,50,0))</f>
        <v>1195.0461521166108</v>
      </c>
      <c r="H6" s="14">
        <f ca="1">SUM(H7:OFFSET(H7,50,0))</f>
        <v>618.16893142999993</v>
      </c>
      <c r="I6" s="14">
        <f ca="1">SUM(I7:OFFSET(I7,50,0))</f>
        <v>672.43224295999994</v>
      </c>
      <c r="J6" s="15">
        <f ca="1">IFERROR(G6/E6,0)</f>
        <v>0.21464507435062777</v>
      </c>
      <c r="K6" s="15">
        <f ca="1">IFERROR(SUM(G6,H6)/E6,0)</f>
        <v>0.32567586258674025</v>
      </c>
      <c r="L6" s="16">
        <f ca="1">IFERROR(SUM(G6,H6,I6)/E6,0)</f>
        <v>0.44645301293383804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23.520868999999998</v>
      </c>
      <c r="E7" s="21">
        <v>23.520868999999998</v>
      </c>
      <c r="F7" s="21">
        <f t="shared" ref="F7:F32" si="0">SUM(G7,H7,I7)</f>
        <v>9.6625080921511657</v>
      </c>
      <c r="G7" s="21">
        <v>5.679497592151165</v>
      </c>
      <c r="H7" s="21">
        <v>2.0455080699999999</v>
      </c>
      <c r="I7" s="21">
        <v>1.9375024300000001</v>
      </c>
      <c r="J7" s="22">
        <f t="shared" ref="J7:J32" si="1">IFERROR(G7/E7,0)</f>
        <v>0.24146631623819534</v>
      </c>
      <c r="K7" s="22">
        <f t="shared" ref="K7:K32" si="2">IFERROR(SUM(G7,H7)/E7,0)</f>
        <v>0.32843198362063775</v>
      </c>
      <c r="L7" s="23">
        <f t="shared" ref="L7:L32" si="3">IFERROR(SUM(G7,H7,I7)/E7,0)</f>
        <v>0.41080574413093185</v>
      </c>
      <c r="M7" s="4"/>
      <c r="N7" t="s">
        <v>258</v>
      </c>
      <c r="O7" s="5">
        <v>2.248376740240543</v>
      </c>
      <c r="P7" s="71">
        <v>0.59079547219602269</v>
      </c>
    </row>
    <row r="8" spans="1:16" x14ac:dyDescent="0.25">
      <c r="A8" s="17"/>
      <c r="B8" s="55">
        <v>2</v>
      </c>
      <c r="C8" s="19" t="s">
        <v>250</v>
      </c>
      <c r="D8" s="20">
        <v>4.3644169999999995</v>
      </c>
      <c r="E8" s="21">
        <v>4.3644169999999995</v>
      </c>
      <c r="F8" s="21">
        <f t="shared" si="0"/>
        <v>1.711573980103495</v>
      </c>
      <c r="G8" s="21">
        <v>1.0442375401034951</v>
      </c>
      <c r="H8" s="21">
        <v>0.33569966000000001</v>
      </c>
      <c r="I8" s="21">
        <v>0.33163678000000002</v>
      </c>
      <c r="J8" s="22">
        <f t="shared" si="1"/>
        <v>0.23926163336443224</v>
      </c>
      <c r="K8" s="22">
        <f t="shared" si="2"/>
        <v>0.31617904524326967</v>
      </c>
      <c r="L8" s="23">
        <f t="shared" si="3"/>
        <v>0.39216554699138401</v>
      </c>
      <c r="M8" s="4"/>
      <c r="N8" t="s">
        <v>255</v>
      </c>
      <c r="O8" s="5">
        <v>1182.052996675782</v>
      </c>
      <c r="P8" s="71">
        <v>0.54562573045117646</v>
      </c>
    </row>
    <row r="9" spans="1:16" x14ac:dyDescent="0.25">
      <c r="A9" s="17"/>
      <c r="B9" s="55">
        <v>3</v>
      </c>
      <c r="C9" s="19" t="s">
        <v>251</v>
      </c>
      <c r="D9" s="20">
        <v>5.4042159999999999</v>
      </c>
      <c r="E9" s="21">
        <v>5.4042159999999999</v>
      </c>
      <c r="F9" s="21">
        <f t="shared" si="0"/>
        <v>2.037836170368676</v>
      </c>
      <c r="G9" s="21">
        <v>1.2529547903686762</v>
      </c>
      <c r="H9" s="21">
        <v>0.39829582000000002</v>
      </c>
      <c r="I9" s="21">
        <v>0.38658555999999999</v>
      </c>
      <c r="J9" s="22">
        <f t="shared" si="1"/>
        <v>0.2318476519755458</v>
      </c>
      <c r="K9" s="22">
        <f t="shared" si="2"/>
        <v>0.30554859583123178</v>
      </c>
      <c r="L9" s="23">
        <f t="shared" si="3"/>
        <v>0.37708266478776498</v>
      </c>
      <c r="M9" s="4"/>
      <c r="N9" t="s">
        <v>461</v>
      </c>
      <c r="O9" s="5">
        <v>11.19131432745386</v>
      </c>
      <c r="P9" s="71">
        <v>0.49172625283764376</v>
      </c>
    </row>
    <row r="10" spans="1:16" x14ac:dyDescent="0.25">
      <c r="A10" s="17"/>
      <c r="B10" s="55">
        <v>4</v>
      </c>
      <c r="C10" s="19" t="s">
        <v>252</v>
      </c>
      <c r="D10" s="20">
        <v>122.107145</v>
      </c>
      <c r="E10" s="21">
        <v>122.948447</v>
      </c>
      <c r="F10" s="21">
        <f t="shared" si="0"/>
        <v>45.737747647983895</v>
      </c>
      <c r="G10" s="21">
        <v>27.7014919879839</v>
      </c>
      <c r="H10" s="21">
        <v>8.9800884700000001</v>
      </c>
      <c r="I10" s="21">
        <v>9.0561671899999983</v>
      </c>
      <c r="J10" s="22">
        <f t="shared" si="1"/>
        <v>0.22530981613768492</v>
      </c>
      <c r="K10" s="22">
        <f t="shared" si="2"/>
        <v>0.29834927852308618</v>
      </c>
      <c r="L10" s="23">
        <f t="shared" si="3"/>
        <v>0.37200752643897889</v>
      </c>
      <c r="M10" s="4"/>
      <c r="N10" t="s">
        <v>267</v>
      </c>
      <c r="O10" s="5">
        <v>0.17124462042541311</v>
      </c>
      <c r="P10" s="71">
        <v>0.46121279323393211</v>
      </c>
    </row>
    <row r="11" spans="1:16" x14ac:dyDescent="0.25">
      <c r="A11" s="17"/>
      <c r="B11" s="55">
        <v>5</v>
      </c>
      <c r="C11" s="19" t="s">
        <v>253</v>
      </c>
      <c r="D11" s="20">
        <v>100.00071899999999</v>
      </c>
      <c r="E11" s="21">
        <v>101.30477199999999</v>
      </c>
      <c r="F11" s="21">
        <f t="shared" si="0"/>
        <v>44.171231961449571</v>
      </c>
      <c r="G11" s="21">
        <v>27.488996021449566</v>
      </c>
      <c r="H11" s="21">
        <v>8.372530600000001</v>
      </c>
      <c r="I11" s="21">
        <v>8.3097053399999989</v>
      </c>
      <c r="J11" s="22">
        <f t="shared" si="1"/>
        <v>0.27134946832958245</v>
      </c>
      <c r="K11" s="22">
        <f t="shared" si="2"/>
        <v>0.35399642004474946</v>
      </c>
      <c r="L11" s="23">
        <f t="shared" si="3"/>
        <v>0.43602321084587781</v>
      </c>
      <c r="M11" s="4"/>
      <c r="N11" t="s">
        <v>265</v>
      </c>
      <c r="O11" s="5">
        <v>1.8511158149659741</v>
      </c>
      <c r="P11" s="71">
        <v>0.45728806727370447</v>
      </c>
    </row>
    <row r="12" spans="1:16" x14ac:dyDescent="0.25">
      <c r="A12" s="17"/>
      <c r="B12" s="55">
        <v>6</v>
      </c>
      <c r="C12" s="19" t="s">
        <v>254</v>
      </c>
      <c r="D12" s="20">
        <v>5.6898059999999999</v>
      </c>
      <c r="E12" s="21">
        <v>5.6898059999999999</v>
      </c>
      <c r="F12" s="21">
        <f t="shared" si="0"/>
        <v>2.5051832478694704</v>
      </c>
      <c r="G12" s="21">
        <v>1.5161004578694701</v>
      </c>
      <c r="H12" s="21">
        <v>0.49853760000000003</v>
      </c>
      <c r="I12" s="21">
        <v>0.49054518999999996</v>
      </c>
      <c r="J12" s="22">
        <f t="shared" si="1"/>
        <v>0.2664590774921799</v>
      </c>
      <c r="K12" s="22">
        <f t="shared" si="2"/>
        <v>0.35407851478055147</v>
      </c>
      <c r="L12" s="23">
        <f t="shared" si="3"/>
        <v>0.44029326269990054</v>
      </c>
      <c r="M12" s="4"/>
      <c r="N12" t="s">
        <v>272</v>
      </c>
      <c r="O12" s="5">
        <v>12.064854996233549</v>
      </c>
      <c r="P12" s="71">
        <v>0.4462609869271349</v>
      </c>
    </row>
    <row r="13" spans="1:16" x14ac:dyDescent="0.25">
      <c r="A13" s="17"/>
      <c r="B13" s="55">
        <v>7</v>
      </c>
      <c r="C13" s="19" t="s">
        <v>255</v>
      </c>
      <c r="D13" s="20">
        <v>1451.8669299999997</v>
      </c>
      <c r="E13" s="21">
        <v>2166.417254</v>
      </c>
      <c r="F13" s="21">
        <f t="shared" si="0"/>
        <v>1182.052996675782</v>
      </c>
      <c r="G13" s="21">
        <v>436.16159459578193</v>
      </c>
      <c r="H13" s="21">
        <v>352.24983579999997</v>
      </c>
      <c r="I13" s="21">
        <v>393.64156628000006</v>
      </c>
      <c r="J13" s="22">
        <f t="shared" si="1"/>
        <v>0.20132852699103454</v>
      </c>
      <c r="K13" s="22">
        <f t="shared" si="2"/>
        <v>0.36392409123408043</v>
      </c>
      <c r="L13" s="23">
        <f t="shared" si="3"/>
        <v>0.54562573045117646</v>
      </c>
      <c r="M13" s="4"/>
      <c r="N13" t="s">
        <v>254</v>
      </c>
      <c r="O13" s="5">
        <v>2.5051832478694704</v>
      </c>
      <c r="P13" s="71">
        <v>0.44029326269990054</v>
      </c>
    </row>
    <row r="14" spans="1:16" x14ac:dyDescent="0.25">
      <c r="A14" s="17"/>
      <c r="B14" s="55">
        <v>8</v>
      </c>
      <c r="C14" s="19" t="s">
        <v>256</v>
      </c>
      <c r="D14" s="20">
        <v>110.207864</v>
      </c>
      <c r="E14" s="21">
        <v>111.48735099999998</v>
      </c>
      <c r="F14" s="21">
        <f t="shared" si="0"/>
        <v>36.701188855742188</v>
      </c>
      <c r="G14" s="21">
        <v>22.571528335742187</v>
      </c>
      <c r="H14" s="21">
        <v>7.4554014499999992</v>
      </c>
      <c r="I14" s="21">
        <v>6.6742590699999997</v>
      </c>
      <c r="J14" s="22">
        <f t="shared" si="1"/>
        <v>0.20245819936776677</v>
      </c>
      <c r="K14" s="22">
        <f t="shared" si="2"/>
        <v>0.26933037260650489</v>
      </c>
      <c r="L14" s="23">
        <f t="shared" si="3"/>
        <v>0.32919598973826364</v>
      </c>
      <c r="M14" s="4"/>
      <c r="N14" t="s">
        <v>253</v>
      </c>
      <c r="O14" s="5">
        <v>44.171231961449571</v>
      </c>
      <c r="P14" s="71">
        <v>0.43602321084587781</v>
      </c>
    </row>
    <row r="15" spans="1:16" x14ac:dyDescent="0.25">
      <c r="A15" s="17"/>
      <c r="B15" s="55">
        <v>9</v>
      </c>
      <c r="C15" s="19" t="s">
        <v>257</v>
      </c>
      <c r="D15" s="20">
        <v>11.829545</v>
      </c>
      <c r="E15" s="21">
        <v>11.829545</v>
      </c>
      <c r="F15" s="21">
        <f t="shared" si="0"/>
        <v>1.5164248614228559</v>
      </c>
      <c r="G15" s="21">
        <v>1.0140628414228559</v>
      </c>
      <c r="H15" s="21">
        <v>0.25118100999999998</v>
      </c>
      <c r="I15" s="21">
        <v>0.25118100999999998</v>
      </c>
      <c r="J15" s="22">
        <f t="shared" si="1"/>
        <v>8.5722894787826229E-2</v>
      </c>
      <c r="K15" s="22">
        <f t="shared" si="2"/>
        <v>0.10695625667959807</v>
      </c>
      <c r="L15" s="23">
        <f t="shared" si="3"/>
        <v>0.1281896185713699</v>
      </c>
      <c r="M15" s="4"/>
      <c r="N15" t="s">
        <v>261</v>
      </c>
      <c r="O15" s="5">
        <v>7.716411920425573</v>
      </c>
      <c r="P15" s="71">
        <v>0.42388525915665365</v>
      </c>
    </row>
    <row r="16" spans="1:16" x14ac:dyDescent="0.25">
      <c r="A16" s="17"/>
      <c r="B16" s="55">
        <v>10</v>
      </c>
      <c r="C16" s="19" t="s">
        <v>258</v>
      </c>
      <c r="D16" s="20">
        <v>3.8056770000000002</v>
      </c>
      <c r="E16" s="21">
        <v>3.8056770000000002</v>
      </c>
      <c r="F16" s="21">
        <f t="shared" si="0"/>
        <v>2.248376740240543</v>
      </c>
      <c r="G16" s="21">
        <v>1.3761767102405429</v>
      </c>
      <c r="H16" s="21">
        <v>0.43790309000000005</v>
      </c>
      <c r="I16" s="21">
        <v>0.43429693999999996</v>
      </c>
      <c r="J16" s="22">
        <f t="shared" si="1"/>
        <v>0.36161153724831163</v>
      </c>
      <c r="K16" s="22">
        <f t="shared" si="2"/>
        <v>0.4766772903324541</v>
      </c>
      <c r="L16" s="23">
        <f t="shared" si="3"/>
        <v>0.59079547219602269</v>
      </c>
      <c r="M16" s="4"/>
      <c r="N16" t="s">
        <v>259</v>
      </c>
      <c r="O16" s="5">
        <v>6.8847650134715241</v>
      </c>
      <c r="P16" s="71">
        <v>0.42319753731021004</v>
      </c>
    </row>
    <row r="17" spans="1:16" x14ac:dyDescent="0.25">
      <c r="A17" s="17"/>
      <c r="B17" s="55">
        <v>11</v>
      </c>
      <c r="C17" s="19" t="s">
        <v>259</v>
      </c>
      <c r="D17" s="20">
        <v>16.268442999999998</v>
      </c>
      <c r="E17" s="21">
        <v>16.268442999999998</v>
      </c>
      <c r="F17" s="21">
        <f t="shared" si="0"/>
        <v>6.8847650134715241</v>
      </c>
      <c r="G17" s="21">
        <v>4.2741762534715235</v>
      </c>
      <c r="H17" s="21">
        <v>1.3359496900000003</v>
      </c>
      <c r="I17" s="21">
        <v>1.2746390699999999</v>
      </c>
      <c r="J17" s="22">
        <f t="shared" si="1"/>
        <v>0.26272804677568246</v>
      </c>
      <c r="K17" s="22">
        <f t="shared" si="2"/>
        <v>0.34484713401715977</v>
      </c>
      <c r="L17" s="23">
        <f t="shared" si="3"/>
        <v>0.42319753731021004</v>
      </c>
      <c r="M17" s="4"/>
      <c r="N17" t="s">
        <v>262</v>
      </c>
      <c r="O17" s="5">
        <v>17.324606754400588</v>
      </c>
      <c r="P17" s="71">
        <v>0.4222964613897851</v>
      </c>
    </row>
    <row r="18" spans="1:16" x14ac:dyDescent="0.25">
      <c r="A18" s="17"/>
      <c r="B18" s="55">
        <v>12</v>
      </c>
      <c r="C18" s="19" t="s">
        <v>260</v>
      </c>
      <c r="D18" s="20">
        <v>68.946793999999997</v>
      </c>
      <c r="E18" s="21">
        <v>68.946793999999997</v>
      </c>
      <c r="F18" s="21">
        <f t="shared" si="0"/>
        <v>20.256543295370147</v>
      </c>
      <c r="G18" s="21">
        <v>11.194823715370148</v>
      </c>
      <c r="H18" s="21">
        <v>4.5798594799999996</v>
      </c>
      <c r="I18" s="21">
        <v>4.4818600999999996</v>
      </c>
      <c r="J18" s="22">
        <f t="shared" si="1"/>
        <v>0.1623690249523444</v>
      </c>
      <c r="K18" s="22">
        <f t="shared" si="2"/>
        <v>0.22879502120678952</v>
      </c>
      <c r="L18" s="23">
        <f t="shared" si="3"/>
        <v>0.29379964056588548</v>
      </c>
      <c r="M18" s="4"/>
      <c r="N18" t="s">
        <v>249</v>
      </c>
      <c r="O18" s="5">
        <v>9.6625080921511657</v>
      </c>
      <c r="P18" s="71">
        <v>0.41080574413093185</v>
      </c>
    </row>
    <row r="19" spans="1:16" x14ac:dyDescent="0.25">
      <c r="A19" s="17"/>
      <c r="B19" s="55">
        <v>13</v>
      </c>
      <c r="C19" s="19" t="s">
        <v>261</v>
      </c>
      <c r="D19" s="20">
        <v>18.204010999999998</v>
      </c>
      <c r="E19" s="21">
        <v>18.204010999999998</v>
      </c>
      <c r="F19" s="21">
        <f t="shared" si="0"/>
        <v>7.716411920425573</v>
      </c>
      <c r="G19" s="21">
        <v>4.6922296304255724</v>
      </c>
      <c r="H19" s="21">
        <v>1.5124146300000001</v>
      </c>
      <c r="I19" s="21">
        <v>1.5117676599999998</v>
      </c>
      <c r="J19" s="22">
        <f t="shared" si="1"/>
        <v>0.25775800895888124</v>
      </c>
      <c r="K19" s="22">
        <f t="shared" si="2"/>
        <v>0.34083940404263507</v>
      </c>
      <c r="L19" s="23">
        <f t="shared" si="3"/>
        <v>0.42388525915665365</v>
      </c>
      <c r="M19" s="4"/>
      <c r="N19" t="s">
        <v>268</v>
      </c>
      <c r="O19" s="5">
        <v>45.283021083112637</v>
      </c>
      <c r="P19" s="71">
        <v>0.40019474505926256</v>
      </c>
    </row>
    <row r="20" spans="1:16" x14ac:dyDescent="0.25">
      <c r="A20" s="17"/>
      <c r="B20" s="55">
        <v>14</v>
      </c>
      <c r="C20" s="19" t="s">
        <v>262</v>
      </c>
      <c r="D20" s="20">
        <v>41.231506000000003</v>
      </c>
      <c r="E20" s="21">
        <v>41.024750000000004</v>
      </c>
      <c r="F20" s="21">
        <f t="shared" si="0"/>
        <v>17.324606754400588</v>
      </c>
      <c r="G20" s="21">
        <v>10.440236684400588</v>
      </c>
      <c r="H20" s="21">
        <v>3.49064796</v>
      </c>
      <c r="I20" s="21">
        <v>3.3937221099999997</v>
      </c>
      <c r="J20" s="22">
        <f t="shared" si="1"/>
        <v>0.25448629630651221</v>
      </c>
      <c r="K20" s="22">
        <f t="shared" si="2"/>
        <v>0.33957268830158838</v>
      </c>
      <c r="L20" s="23">
        <f t="shared" si="3"/>
        <v>0.4222964613897851</v>
      </c>
      <c r="M20" s="4"/>
      <c r="N20" t="s">
        <v>269</v>
      </c>
      <c r="O20" s="5">
        <v>18.840107833869151</v>
      </c>
      <c r="P20" s="71">
        <v>0.39949998820737814</v>
      </c>
    </row>
    <row r="21" spans="1:16" x14ac:dyDescent="0.25">
      <c r="A21" s="17"/>
      <c r="B21" s="55">
        <v>15</v>
      </c>
      <c r="C21" s="19" t="s">
        <v>263</v>
      </c>
      <c r="D21" s="20">
        <v>2064.5269010000002</v>
      </c>
      <c r="E21" s="21">
        <v>2285.0118790000015</v>
      </c>
      <c r="F21" s="21">
        <f t="shared" si="0"/>
        <v>886.04750667739552</v>
      </c>
      <c r="G21" s="21">
        <v>504.9993806673956</v>
      </c>
      <c r="H21" s="21">
        <v>182.23649598999995</v>
      </c>
      <c r="I21" s="21">
        <v>198.81163001999994</v>
      </c>
      <c r="J21" s="22">
        <f t="shared" si="1"/>
        <v>0.22100514457211506</v>
      </c>
      <c r="K21" s="22">
        <f t="shared" si="2"/>
        <v>0.30075811989132994</v>
      </c>
      <c r="L21" s="23">
        <f t="shared" si="3"/>
        <v>0.38776494547816526</v>
      </c>
      <c r="M21" s="4"/>
      <c r="N21" t="s">
        <v>250</v>
      </c>
      <c r="O21" s="5">
        <v>1.711573980103495</v>
      </c>
      <c r="P21" s="71">
        <v>0.39216554699138401</v>
      </c>
    </row>
    <row r="22" spans="1:16" x14ac:dyDescent="0.25">
      <c r="A22" s="17"/>
      <c r="B22" s="55">
        <v>16</v>
      </c>
      <c r="C22" s="19" t="s">
        <v>264</v>
      </c>
      <c r="D22" s="20">
        <v>154.12970200000001</v>
      </c>
      <c r="E22" s="21">
        <v>154.61643800000002</v>
      </c>
      <c r="F22" s="21">
        <f t="shared" si="0"/>
        <v>53.244900843318106</v>
      </c>
      <c r="G22" s="21">
        <v>31.05591617331811</v>
      </c>
      <c r="H22" s="21">
        <v>11.405313019999999</v>
      </c>
      <c r="I22" s="21">
        <v>10.783671649999997</v>
      </c>
      <c r="J22" s="22">
        <f t="shared" si="1"/>
        <v>0.2008577908987795</v>
      </c>
      <c r="K22" s="22">
        <f t="shared" si="2"/>
        <v>0.27462299444072114</v>
      </c>
      <c r="L22" s="23">
        <f t="shared" si="3"/>
        <v>0.34436765929970592</v>
      </c>
      <c r="M22" s="4"/>
      <c r="N22" t="s">
        <v>263</v>
      </c>
      <c r="O22" s="5">
        <v>886.04750667739552</v>
      </c>
      <c r="P22" s="71">
        <v>0.38776494547816526</v>
      </c>
    </row>
    <row r="23" spans="1:16" x14ac:dyDescent="0.25">
      <c r="A23" s="17"/>
      <c r="B23" s="55">
        <v>17</v>
      </c>
      <c r="C23" s="19" t="s">
        <v>265</v>
      </c>
      <c r="D23" s="20">
        <v>4.0480300000000007</v>
      </c>
      <c r="E23" s="21">
        <v>4.0480300000000007</v>
      </c>
      <c r="F23" s="21">
        <f t="shared" si="0"/>
        <v>1.8511158149659741</v>
      </c>
      <c r="G23" s="21">
        <v>1.1289575849659741</v>
      </c>
      <c r="H23" s="21">
        <v>0.37154292</v>
      </c>
      <c r="I23" s="21">
        <v>0.35061531000000001</v>
      </c>
      <c r="J23" s="22">
        <f t="shared" si="1"/>
        <v>0.27889061715599289</v>
      </c>
      <c r="K23" s="22">
        <f t="shared" si="2"/>
        <v>0.37067425512310281</v>
      </c>
      <c r="L23" s="23">
        <f t="shared" si="3"/>
        <v>0.45728806727370447</v>
      </c>
      <c r="M23" s="4"/>
      <c r="N23" t="s">
        <v>251</v>
      </c>
      <c r="O23" s="5">
        <v>2.037836170368676</v>
      </c>
      <c r="P23" s="71">
        <v>0.37708266478776498</v>
      </c>
    </row>
    <row r="24" spans="1:16" x14ac:dyDescent="0.25">
      <c r="A24" s="17"/>
      <c r="B24" s="55">
        <v>18</v>
      </c>
      <c r="C24" s="19" t="s">
        <v>266</v>
      </c>
      <c r="D24" s="20">
        <v>30.939440999999995</v>
      </c>
      <c r="E24" s="21">
        <v>30.939440999999995</v>
      </c>
      <c r="F24" s="21">
        <f t="shared" si="0"/>
        <v>11.020574433952358</v>
      </c>
      <c r="G24" s="21">
        <v>6.5752194039523602</v>
      </c>
      <c r="H24" s="21">
        <v>2.2581718599999996</v>
      </c>
      <c r="I24" s="21">
        <v>2.18718317</v>
      </c>
      <c r="J24" s="22">
        <f t="shared" si="1"/>
        <v>0.21251901105622306</v>
      </c>
      <c r="K24" s="22">
        <f t="shared" si="2"/>
        <v>0.28550584556302622</v>
      </c>
      <c r="L24" s="23">
        <f t="shared" si="3"/>
        <v>0.35619824010241041</v>
      </c>
      <c r="M24" s="4"/>
      <c r="N24" t="s">
        <v>273</v>
      </c>
      <c r="O24" s="5">
        <v>27.685598802465186</v>
      </c>
      <c r="P24" s="71">
        <v>0.37559314625864371</v>
      </c>
    </row>
    <row r="25" spans="1:16" x14ac:dyDescent="0.25">
      <c r="A25" s="17"/>
      <c r="B25" s="55">
        <v>19</v>
      </c>
      <c r="C25" s="19" t="s">
        <v>267</v>
      </c>
      <c r="D25" s="20">
        <v>0.37129199999999996</v>
      </c>
      <c r="E25" s="21">
        <v>0.37129199999999996</v>
      </c>
      <c r="F25" s="21">
        <f t="shared" si="0"/>
        <v>0.17124462042541311</v>
      </c>
      <c r="G25" s="21">
        <v>0.1031793404254131</v>
      </c>
      <c r="H25" s="21">
        <v>3.2572199999999996E-2</v>
      </c>
      <c r="I25" s="21">
        <v>3.5493079999999996E-2</v>
      </c>
      <c r="J25" s="22">
        <f t="shared" si="1"/>
        <v>0.27789271092674528</v>
      </c>
      <c r="K25" s="22">
        <f t="shared" si="2"/>
        <v>0.36561935195321504</v>
      </c>
      <c r="L25" s="23">
        <f t="shared" si="3"/>
        <v>0.46121279323393211</v>
      </c>
      <c r="M25" s="4"/>
      <c r="N25" t="s">
        <v>252</v>
      </c>
      <c r="O25" s="5">
        <v>45.737747647983895</v>
      </c>
      <c r="P25" s="71">
        <v>0.37200752643897889</v>
      </c>
    </row>
    <row r="26" spans="1:16" x14ac:dyDescent="0.25">
      <c r="A26" s="17"/>
      <c r="B26" s="55">
        <v>20</v>
      </c>
      <c r="C26" s="19" t="s">
        <v>268</v>
      </c>
      <c r="D26" s="20">
        <v>112.19749999999999</v>
      </c>
      <c r="E26" s="21">
        <v>113.152463</v>
      </c>
      <c r="F26" s="21">
        <f t="shared" si="0"/>
        <v>45.283021083112637</v>
      </c>
      <c r="G26" s="21">
        <v>26.978389303112635</v>
      </c>
      <c r="H26" s="21">
        <v>9.2435191000000003</v>
      </c>
      <c r="I26" s="21">
        <v>9.0611126800000008</v>
      </c>
      <c r="J26" s="22">
        <f t="shared" si="1"/>
        <v>0.23842511764956134</v>
      </c>
      <c r="K26" s="22">
        <f t="shared" si="2"/>
        <v>0.32011595190033676</v>
      </c>
      <c r="L26" s="23">
        <f t="shared" si="3"/>
        <v>0.40019474505926256</v>
      </c>
      <c r="M26" s="4"/>
      <c r="N26" t="s">
        <v>270</v>
      </c>
      <c r="O26" s="5">
        <v>9.9168242359082655</v>
      </c>
      <c r="P26" s="71">
        <v>0.36229502626304688</v>
      </c>
    </row>
    <row r="27" spans="1:16" x14ac:dyDescent="0.25">
      <c r="A27" s="17"/>
      <c r="B27" s="55">
        <v>21</v>
      </c>
      <c r="C27" s="19" t="s">
        <v>269</v>
      </c>
      <c r="D27" s="20">
        <v>47.159219999999998</v>
      </c>
      <c r="E27" s="21">
        <v>47.159219999999998</v>
      </c>
      <c r="F27" s="21">
        <f t="shared" si="0"/>
        <v>18.840107833869151</v>
      </c>
      <c r="G27" s="21">
        <v>11.419325403869152</v>
      </c>
      <c r="H27" s="21">
        <v>3.7764331899999992</v>
      </c>
      <c r="I27" s="21">
        <v>3.6443492399999995</v>
      </c>
      <c r="J27" s="22">
        <f t="shared" si="1"/>
        <v>0.24214406862261828</v>
      </c>
      <c r="K27" s="22">
        <f t="shared" si="2"/>
        <v>0.32222243272618062</v>
      </c>
      <c r="L27" s="23">
        <f t="shared" si="3"/>
        <v>0.39949998820737814</v>
      </c>
      <c r="M27" s="4"/>
      <c r="N27" t="s">
        <v>266</v>
      </c>
      <c r="O27" s="5">
        <v>11.020574433952358</v>
      </c>
      <c r="P27" s="71">
        <v>0.35619824010241041</v>
      </c>
    </row>
    <row r="28" spans="1:16" x14ac:dyDescent="0.25">
      <c r="A28" s="17"/>
      <c r="B28" s="55">
        <v>22</v>
      </c>
      <c r="C28" s="19" t="s">
        <v>270</v>
      </c>
      <c r="D28" s="20">
        <v>27.372234000000002</v>
      </c>
      <c r="E28" s="21">
        <v>27.372234000000002</v>
      </c>
      <c r="F28" s="21">
        <f t="shared" si="0"/>
        <v>9.9168242359082655</v>
      </c>
      <c r="G28" s="21">
        <v>5.5459584759082645</v>
      </c>
      <c r="H28" s="21">
        <v>2.1458037699999997</v>
      </c>
      <c r="I28" s="21">
        <v>2.2250619900000004</v>
      </c>
      <c r="J28" s="22">
        <f t="shared" si="1"/>
        <v>0.20261256263950775</v>
      </c>
      <c r="K28" s="22">
        <f t="shared" si="2"/>
        <v>0.28100600944403237</v>
      </c>
      <c r="L28" s="23">
        <f t="shared" si="3"/>
        <v>0.36229502626304688</v>
      </c>
      <c r="M28" s="4"/>
      <c r="N28" t="s">
        <v>271</v>
      </c>
      <c r="O28" s="5">
        <v>27.802867620729025</v>
      </c>
      <c r="P28" s="71">
        <v>0.34687889132682892</v>
      </c>
    </row>
    <row r="29" spans="1:16" x14ac:dyDescent="0.25">
      <c r="A29" s="17"/>
      <c r="B29" s="55">
        <v>23</v>
      </c>
      <c r="C29" s="19" t="s">
        <v>271</v>
      </c>
      <c r="D29" s="20">
        <v>80.151511999999997</v>
      </c>
      <c r="E29" s="21">
        <v>80.151511999999997</v>
      </c>
      <c r="F29" s="21">
        <f t="shared" si="0"/>
        <v>27.802867620729025</v>
      </c>
      <c r="G29" s="21">
        <v>17.758456340729026</v>
      </c>
      <c r="H29" s="21">
        <v>5.04890858</v>
      </c>
      <c r="I29" s="21">
        <v>4.9955027000000003</v>
      </c>
      <c r="J29" s="22">
        <f t="shared" si="1"/>
        <v>0.22156108971130858</v>
      </c>
      <c r="K29" s="22">
        <f t="shared" si="2"/>
        <v>0.28455314630532519</v>
      </c>
      <c r="L29" s="23">
        <f t="shared" si="3"/>
        <v>0.34687889132682892</v>
      </c>
      <c r="M29" s="4"/>
      <c r="N29" t="s">
        <v>264</v>
      </c>
      <c r="O29" s="5">
        <v>53.244900843318106</v>
      </c>
      <c r="P29" s="71">
        <v>0.34436765929970592</v>
      </c>
    </row>
    <row r="30" spans="1:16" x14ac:dyDescent="0.25">
      <c r="A30" s="17"/>
      <c r="B30" s="55">
        <v>24</v>
      </c>
      <c r="C30" s="19" t="s">
        <v>272</v>
      </c>
      <c r="D30" s="20">
        <v>27.035424000000003</v>
      </c>
      <c r="E30" s="21">
        <v>27.035424000000003</v>
      </c>
      <c r="F30" s="21">
        <f t="shared" si="0"/>
        <v>12.064854996233549</v>
      </c>
      <c r="G30" s="21">
        <v>7.1512666062335484</v>
      </c>
      <c r="H30" s="21">
        <v>2.4908484999999998</v>
      </c>
      <c r="I30" s="21">
        <v>2.4227398900000003</v>
      </c>
      <c r="J30" s="22">
        <f t="shared" si="1"/>
        <v>0.26451468289284263</v>
      </c>
      <c r="K30" s="22">
        <f t="shared" si="2"/>
        <v>0.35664745284681121</v>
      </c>
      <c r="L30" s="23">
        <f t="shared" si="3"/>
        <v>0.4462609869271349</v>
      </c>
      <c r="M30" s="4"/>
      <c r="N30" t="s">
        <v>256</v>
      </c>
      <c r="O30" s="5">
        <v>36.701188855742188</v>
      </c>
      <c r="P30" s="71">
        <v>0.32919598973826364</v>
      </c>
    </row>
    <row r="31" spans="1:16" x14ac:dyDescent="0.25">
      <c r="A31" s="17"/>
      <c r="B31" s="55">
        <v>25</v>
      </c>
      <c r="C31" s="19" t="s">
        <v>273</v>
      </c>
      <c r="D31" s="20">
        <v>73.975895000000037</v>
      </c>
      <c r="E31" s="21">
        <v>73.711672000000036</v>
      </c>
      <c r="F31" s="21">
        <f t="shared" si="0"/>
        <v>27.685598802465186</v>
      </c>
      <c r="G31" s="21">
        <v>16.508101852465188</v>
      </c>
      <c r="H31" s="21">
        <v>5.9061313799999997</v>
      </c>
      <c r="I31" s="21">
        <v>5.2713655700000004</v>
      </c>
      <c r="J31" s="22">
        <f t="shared" si="1"/>
        <v>0.22395505900972074</v>
      </c>
      <c r="K31" s="22">
        <f t="shared" si="2"/>
        <v>0.30407983734876037</v>
      </c>
      <c r="L31" s="23">
        <f t="shared" si="3"/>
        <v>0.37559314625864371</v>
      </c>
      <c r="M31" s="4"/>
      <c r="N31" t="s">
        <v>260</v>
      </c>
      <c r="O31" s="5">
        <v>20.256543295370147</v>
      </c>
      <c r="P31" s="71">
        <v>0.29379964056588548</v>
      </c>
    </row>
    <row r="32" spans="1:16" ht="15.75" thickBot="1" x14ac:dyDescent="0.3">
      <c r="A32" s="24"/>
      <c r="B32" s="56">
        <v>98</v>
      </c>
      <c r="C32" s="26" t="s">
        <v>461</v>
      </c>
      <c r="D32" s="27">
        <v>15.005124000000004</v>
      </c>
      <c r="E32" s="28">
        <v>22.759237000000006</v>
      </c>
      <c r="F32" s="28">
        <f t="shared" si="0"/>
        <v>11.19131432745386</v>
      </c>
      <c r="G32" s="28">
        <v>9.4138938074538601</v>
      </c>
      <c r="H32" s="28">
        <v>1.3093375899999999</v>
      </c>
      <c r="I32" s="28">
        <v>0.46808293000000001</v>
      </c>
      <c r="J32" s="29">
        <f t="shared" si="1"/>
        <v>0.41362958729476995</v>
      </c>
      <c r="K32" s="29">
        <f t="shared" si="2"/>
        <v>0.47115952953316748</v>
      </c>
      <c r="L32" s="30">
        <f t="shared" si="3"/>
        <v>0.49172625283764376</v>
      </c>
      <c r="M32" s="4"/>
      <c r="N32" t="s">
        <v>257</v>
      </c>
      <c r="O32" s="5">
        <v>1.5164248614228559</v>
      </c>
      <c r="P32" s="71">
        <v>0.1281896185713699</v>
      </c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topLeftCell="A22" workbookViewId="0">
      <selection activeCell="A31" sqref="A31:D3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85546875" customWidth="1"/>
    <col min="6" max="6" width="13.5703125" customWidth="1"/>
    <col min="7" max="9" width="0" hidden="1" customWidth="1"/>
  </cols>
  <sheetData>
    <row r="1" spans="1:13" ht="15.75" x14ac:dyDescent="0.25">
      <c r="A1" s="50">
        <v>135</v>
      </c>
      <c r="B1" s="49" t="s">
        <v>95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2199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4620.3602170000004</v>
      </c>
      <c r="E6" s="14">
        <v>5567.5451940000021</v>
      </c>
      <c r="F6" s="14">
        <v>2485.6473265066106</v>
      </c>
      <c r="G6" s="14">
        <v>1195.0461521166108</v>
      </c>
      <c r="H6" s="14">
        <v>618.16893142999993</v>
      </c>
      <c r="I6" s="14">
        <v>672.43224295999994</v>
      </c>
      <c r="J6" s="15">
        <v>0.21464507435062777</v>
      </c>
      <c r="K6" s="15">
        <v>0.32567586258674025</v>
      </c>
      <c r="L6" s="16">
        <v>0.44645301293383804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3942.6370700000011</v>
      </c>
      <c r="E7" s="38">
        <f ca="1">SUM(E8:OFFSET(E6,MATCH("PROYECTOS",$A$8:$A$50,0),0))</f>
        <v>4089.5521900000008</v>
      </c>
      <c r="F7" s="38">
        <f ca="1">SUM(F8:OFFSET(F6,MATCH("PROYECTOS",$A$8:$A$50,0),0))</f>
        <v>1551.4985511821219</v>
      </c>
      <c r="G7" s="38">
        <f ca="1">SUM(G8:OFFSET(G6,MATCH("PROYECTOS",$A$8:$A$50,0),0))</f>
        <v>877.4417083021217</v>
      </c>
      <c r="H7" s="38">
        <f ca="1">SUM(H8:OFFSET(H6,MATCH("PROYECTOS",$A$8:$A$50,0),0))</f>
        <v>333.13389652000012</v>
      </c>
      <c r="I7" s="38">
        <f ca="1">SUM(I8:OFFSET(I6,MATCH("PROYECTOS",$A$8:$A$50,0),0))</f>
        <v>340.92294635999991</v>
      </c>
      <c r="J7" s="39">
        <f ca="1">IFERROR(G7/E7,0)</f>
        <v>0.21455691663446444</v>
      </c>
      <c r="K7" s="39">
        <f ca="1">IFERROR(SUM(G7,H7)/E7,0)</f>
        <v>0.29601666602575422</v>
      </c>
      <c r="L7" s="40">
        <f ca="1">IFERROR(SUM(G7,H7,I7)/E7,0)</f>
        <v>0.37938103711597859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642.34844600000031</v>
      </c>
      <c r="E8" s="21">
        <v>627.45680499999992</v>
      </c>
      <c r="F8" s="21">
        <f t="shared" ref="F8:F18" si="0">SUM(G8,H8,I8)</f>
        <v>166.63013298055472</v>
      </c>
      <c r="G8" s="21">
        <v>98.547186930554744</v>
      </c>
      <c r="H8" s="21">
        <v>33.368260859999999</v>
      </c>
      <c r="I8" s="21">
        <v>34.714685189999997</v>
      </c>
      <c r="J8" s="22">
        <f t="shared" ref="J8:J19" si="1">IFERROR(G8/E8,0)</f>
        <v>0.15705812120494056</v>
      </c>
      <c r="K8" s="22">
        <f t="shared" ref="K8:K19" si="2">IFERROR(SUM(G8,H8)/E8,0)</f>
        <v>0.21023829328069008</v>
      </c>
      <c r="L8" s="23">
        <f t="shared" ref="L8:L19" si="3">IFERROR(SUM(G8,H8,I8)/E8,0)</f>
        <v>0.26556430921257557</v>
      </c>
      <c r="M8" s="4"/>
    </row>
    <row r="9" spans="1:13" ht="25.5" x14ac:dyDescent="0.25">
      <c r="A9" s="17"/>
      <c r="B9" s="19">
        <v>3000717</v>
      </c>
      <c r="C9" s="19" t="s">
        <v>2201</v>
      </c>
      <c r="D9" s="20">
        <v>2604.0461690000006</v>
      </c>
      <c r="E9" s="21">
        <v>2758.4097140000013</v>
      </c>
      <c r="F9" s="21">
        <f t="shared" si="0"/>
        <v>1158.8568227434614</v>
      </c>
      <c r="G9" s="21">
        <v>656.90451219346141</v>
      </c>
      <c r="H9" s="21">
        <v>248.43597575000007</v>
      </c>
      <c r="I9" s="21">
        <v>253.51633479999995</v>
      </c>
      <c r="J9" s="22">
        <f t="shared" si="1"/>
        <v>0.23814609876821988</v>
      </c>
      <c r="K9" s="22">
        <f t="shared" si="2"/>
        <v>0.32821102802404833</v>
      </c>
      <c r="L9" s="23">
        <f t="shared" si="3"/>
        <v>0.42011772829170835</v>
      </c>
      <c r="M9" s="4"/>
    </row>
    <row r="10" spans="1:13" x14ac:dyDescent="0.25">
      <c r="A10" s="17"/>
      <c r="B10" s="19">
        <v>3000718</v>
      </c>
      <c r="C10" s="19" t="s">
        <v>2202</v>
      </c>
      <c r="D10" s="20">
        <v>7.6568449999999988</v>
      </c>
      <c r="E10" s="21">
        <v>7.6568449999999988</v>
      </c>
      <c r="F10" s="21">
        <f t="shared" si="0"/>
        <v>2.3170240581704493</v>
      </c>
      <c r="G10" s="21">
        <v>1.1428737181704491</v>
      </c>
      <c r="H10" s="21">
        <v>0.89444309</v>
      </c>
      <c r="I10" s="21">
        <v>0.27970725000000002</v>
      </c>
      <c r="J10" s="22">
        <f t="shared" si="1"/>
        <v>0.14926170219854906</v>
      </c>
      <c r="K10" s="22">
        <f t="shared" si="2"/>
        <v>0.26607784383390937</v>
      </c>
      <c r="L10" s="23">
        <f t="shared" si="3"/>
        <v>0.30260819674036105</v>
      </c>
      <c r="M10" s="4"/>
    </row>
    <row r="11" spans="1:13" ht="25.5" x14ac:dyDescent="0.25">
      <c r="A11" s="17"/>
      <c r="B11" s="19">
        <v>3000719</v>
      </c>
      <c r="C11" s="19" t="s">
        <v>2203</v>
      </c>
      <c r="D11" s="20">
        <v>93.290744000000004</v>
      </c>
      <c r="E11" s="21">
        <v>96.548335999999992</v>
      </c>
      <c r="F11" s="21">
        <f t="shared" si="0"/>
        <v>30.345754885392807</v>
      </c>
      <c r="G11" s="21">
        <v>16.632936135392811</v>
      </c>
      <c r="H11" s="21">
        <v>7.0113301400000001</v>
      </c>
      <c r="I11" s="21">
        <v>6.7014886100000002</v>
      </c>
      <c r="J11" s="22">
        <f t="shared" si="1"/>
        <v>0.17227574108986002</v>
      </c>
      <c r="K11" s="22">
        <f t="shared" si="2"/>
        <v>0.24489563730433231</v>
      </c>
      <c r="L11" s="23">
        <f t="shared" si="3"/>
        <v>0.31430634791461148</v>
      </c>
      <c r="M11" s="4"/>
    </row>
    <row r="12" spans="1:13" x14ac:dyDescent="0.25">
      <c r="A12" s="17"/>
      <c r="B12" s="19">
        <v>3000720</v>
      </c>
      <c r="C12" s="19" t="s">
        <v>2204</v>
      </c>
      <c r="D12" s="20">
        <v>2.208914</v>
      </c>
      <c r="E12" s="21">
        <v>2.2089139999999992</v>
      </c>
      <c r="F12" s="21">
        <f t="shared" si="0"/>
        <v>0.32304139009374333</v>
      </c>
      <c r="G12" s="21">
        <v>0.11507316009374335</v>
      </c>
      <c r="H12" s="21">
        <v>0.14414160999999998</v>
      </c>
      <c r="I12" s="21">
        <v>6.3826620000000001E-2</v>
      </c>
      <c r="J12" s="22">
        <f t="shared" si="1"/>
        <v>5.2094902786502056E-2</v>
      </c>
      <c r="K12" s="22">
        <f t="shared" si="2"/>
        <v>0.11734941699574697</v>
      </c>
      <c r="L12" s="23">
        <f t="shared" si="3"/>
        <v>0.14624443961772321</v>
      </c>
      <c r="M12" s="4"/>
    </row>
    <row r="13" spans="1:13" ht="25.5" x14ac:dyDescent="0.25">
      <c r="A13" s="17"/>
      <c r="B13" s="19">
        <v>3000721</v>
      </c>
      <c r="C13" s="19" t="s">
        <v>2205</v>
      </c>
      <c r="D13" s="20">
        <v>5.9712719999999999</v>
      </c>
      <c r="E13" s="21">
        <v>5.971271999999999</v>
      </c>
      <c r="F13" s="21">
        <f t="shared" si="0"/>
        <v>6.9221160674161897E-2</v>
      </c>
      <c r="G13" s="21">
        <v>2.1608840674161911E-2</v>
      </c>
      <c r="H13" s="21">
        <v>1.691324E-2</v>
      </c>
      <c r="I13" s="21">
        <v>3.0699079999999997E-2</v>
      </c>
      <c r="J13" s="22">
        <f t="shared" si="1"/>
        <v>3.6188002613449723E-3</v>
      </c>
      <c r="K13" s="22">
        <f t="shared" si="2"/>
        <v>6.4512352936128038E-3</v>
      </c>
      <c r="L13" s="23">
        <f t="shared" si="3"/>
        <v>1.1592364352881917E-2</v>
      </c>
      <c r="M13" s="4"/>
    </row>
    <row r="14" spans="1:13" x14ac:dyDescent="0.25">
      <c r="A14" s="17"/>
      <c r="B14" s="19">
        <v>3000722</v>
      </c>
      <c r="C14" s="19" t="s">
        <v>2206</v>
      </c>
      <c r="D14" s="20">
        <v>7.8758840000000001</v>
      </c>
      <c r="E14" s="21">
        <v>7.8758840000000001</v>
      </c>
      <c r="F14" s="21">
        <f t="shared" si="0"/>
        <v>5.4318583650007231</v>
      </c>
      <c r="G14" s="21">
        <v>1.6902008350007236</v>
      </c>
      <c r="H14" s="21">
        <v>1.56039354</v>
      </c>
      <c r="I14" s="21">
        <v>2.1812639900000002</v>
      </c>
      <c r="J14" s="22">
        <f t="shared" si="1"/>
        <v>0.2146045872438857</v>
      </c>
      <c r="K14" s="22">
        <f t="shared" si="2"/>
        <v>0.41272755858272203</v>
      </c>
      <c r="L14" s="23">
        <f t="shared" si="3"/>
        <v>0.68968237279786282</v>
      </c>
      <c r="M14" s="4"/>
    </row>
    <row r="15" spans="1:13" ht="25.5" x14ac:dyDescent="0.25">
      <c r="A15" s="17"/>
      <c r="B15" s="19">
        <v>3000723</v>
      </c>
      <c r="C15" s="19" t="s">
        <v>2207</v>
      </c>
      <c r="D15" s="20">
        <v>5.8203709999999997</v>
      </c>
      <c r="E15" s="21">
        <v>6.0294180000000006</v>
      </c>
      <c r="F15" s="21">
        <f t="shared" si="0"/>
        <v>1.5520210712989053</v>
      </c>
      <c r="G15" s="21">
        <v>0.88155971129890531</v>
      </c>
      <c r="H15" s="21">
        <v>0.30776281</v>
      </c>
      <c r="I15" s="21">
        <v>0.36269854999999995</v>
      </c>
      <c r="J15" s="22">
        <f t="shared" si="1"/>
        <v>0.14620975213509915</v>
      </c>
      <c r="K15" s="22">
        <f t="shared" si="2"/>
        <v>0.19725328734861394</v>
      </c>
      <c r="L15" s="23">
        <f t="shared" si="3"/>
        <v>0.25740810660314234</v>
      </c>
      <c r="M15" s="4"/>
    </row>
    <row r="16" spans="1:13" ht="25.5" x14ac:dyDescent="0.25">
      <c r="A16" s="17"/>
      <c r="B16" s="19">
        <v>3000724</v>
      </c>
      <c r="C16" s="19" t="s">
        <v>2208</v>
      </c>
      <c r="D16" s="20">
        <v>52.708669</v>
      </c>
      <c r="E16" s="21">
        <v>53.137906999999991</v>
      </c>
      <c r="F16" s="21">
        <f t="shared" si="0"/>
        <v>12.953684205115088</v>
      </c>
      <c r="G16" s="21">
        <v>7.0785205151150876</v>
      </c>
      <c r="H16" s="21">
        <v>2.5302143800000003</v>
      </c>
      <c r="I16" s="21">
        <v>3.3449493100000001</v>
      </c>
      <c r="J16" s="22">
        <f t="shared" si="1"/>
        <v>0.13321037494222512</v>
      </c>
      <c r="K16" s="22">
        <f t="shared" si="2"/>
        <v>0.18082637118385356</v>
      </c>
      <c r="L16" s="23">
        <f t="shared" si="3"/>
        <v>0.24377482924035926</v>
      </c>
      <c r="M16" s="4"/>
    </row>
    <row r="17" spans="1:13" x14ac:dyDescent="0.25">
      <c r="A17" s="17"/>
      <c r="B17" s="19">
        <v>3000725</v>
      </c>
      <c r="C17" s="19" t="s">
        <v>2209</v>
      </c>
      <c r="D17" s="20">
        <v>317.57324300000005</v>
      </c>
      <c r="E17" s="21">
        <v>319.98479900000001</v>
      </c>
      <c r="F17" s="21">
        <f t="shared" si="0"/>
        <v>111.64164397645177</v>
      </c>
      <c r="G17" s="21">
        <v>63.772652936451777</v>
      </c>
      <c r="H17" s="21">
        <v>25.495911920000001</v>
      </c>
      <c r="I17" s="21">
        <v>22.373079120000003</v>
      </c>
      <c r="J17" s="22">
        <f t="shared" si="1"/>
        <v>0.19929900775208942</v>
      </c>
      <c r="K17" s="22">
        <f t="shared" si="2"/>
        <v>0.27897751748029687</v>
      </c>
      <c r="L17" s="23">
        <f t="shared" si="3"/>
        <v>0.34889671111049175</v>
      </c>
      <c r="M17" s="4"/>
    </row>
    <row r="18" spans="1:13" ht="25.5" x14ac:dyDescent="0.25">
      <c r="A18" s="17"/>
      <c r="B18" s="19">
        <v>3000726</v>
      </c>
      <c r="C18" s="19" t="s">
        <v>2210</v>
      </c>
      <c r="D18" s="20">
        <v>203.13651300000004</v>
      </c>
      <c r="E18" s="21">
        <v>204.27229599999998</v>
      </c>
      <c r="F18" s="21">
        <f t="shared" si="0"/>
        <v>61.377346345907881</v>
      </c>
      <c r="G18" s="21">
        <v>30.654583325907879</v>
      </c>
      <c r="H18" s="21">
        <v>13.368549180000002</v>
      </c>
      <c r="I18" s="21">
        <v>17.35421384</v>
      </c>
      <c r="J18" s="22">
        <f t="shared" si="1"/>
        <v>0.15006725790122749</v>
      </c>
      <c r="K18" s="22">
        <f t="shared" si="2"/>
        <v>0.21551200710011056</v>
      </c>
      <c r="L18" s="23">
        <f t="shared" si="3"/>
        <v>0.30046828447998591</v>
      </c>
      <c r="M18" s="4"/>
    </row>
    <row r="19" spans="1:13" ht="15.75" thickBot="1" x14ac:dyDescent="0.3">
      <c r="A19" s="41" t="s">
        <v>293</v>
      </c>
      <c r="B19" s="43"/>
      <c r="C19" s="43"/>
      <c r="D19" s="44">
        <f ca="1">OFFSET(D19,-MATCH("PROYECTOS",$A$8:$A$50,0)-1,0)-(OFFSET(D19,-MATCH("PROYECTOS",$A$8:$A$50,0),0))</f>
        <v>677.72314699999924</v>
      </c>
      <c r="E19" s="45">
        <f t="shared" ref="E19:I19" ca="1" si="4">OFFSET(E19,-MATCH("PROYECTOS",$A$8:$A$50,0)-1,0)-(OFFSET(E19,-MATCH("PROYECTOS",$A$8:$A$50,0),0))</f>
        <v>1477.9930040000013</v>
      </c>
      <c r="F19" s="45">
        <f t="shared" ca="1" si="4"/>
        <v>934.14877532448872</v>
      </c>
      <c r="G19" s="45">
        <f t="shared" ca="1" si="4"/>
        <v>317.60444381448906</v>
      </c>
      <c r="H19" s="45">
        <f t="shared" ca="1" si="4"/>
        <v>285.03503490999981</v>
      </c>
      <c r="I19" s="45">
        <f t="shared" ca="1" si="4"/>
        <v>331.50929660000003</v>
      </c>
      <c r="J19" s="46">
        <f t="shared" ca="1" si="1"/>
        <v>0.21488900350335405</v>
      </c>
      <c r="K19" s="46">
        <f t="shared" ca="1" si="2"/>
        <v>0.40774176676988405</v>
      </c>
      <c r="L19" s="47">
        <f t="shared" ca="1" si="3"/>
        <v>0.63203869896294052</v>
      </c>
      <c r="M19" s="4"/>
    </row>
    <row r="20" spans="1:13" ht="15.75" thickBot="1" x14ac:dyDescent="0.3"/>
    <row r="21" spans="1:13" ht="15.75" thickBot="1" x14ac:dyDescent="0.3">
      <c r="A21" s="87" t="s">
        <v>315</v>
      </c>
      <c r="B21" s="88"/>
      <c r="C21" s="88"/>
      <c r="D21" s="89"/>
    </row>
    <row r="22" spans="1:13" ht="15.75" thickBot="1" x14ac:dyDescent="0.3">
      <c r="A22" s="1" t="s">
        <v>2233</v>
      </c>
    </row>
    <row r="23" spans="1:13" ht="45" customHeight="1" x14ac:dyDescent="0.25">
      <c r="A23" s="80" t="s">
        <v>317</v>
      </c>
      <c r="B23" s="81"/>
      <c r="C23" s="81"/>
      <c r="D23" s="92" t="s">
        <v>318</v>
      </c>
    </row>
    <row r="24" spans="1:13" ht="15.75" thickBot="1" x14ac:dyDescent="0.3">
      <c r="A24" s="90"/>
      <c r="B24" s="91"/>
      <c r="C24" s="91"/>
      <c r="D24" s="93"/>
    </row>
    <row r="25" spans="1:13" x14ac:dyDescent="0.25">
      <c r="A25" s="17"/>
      <c r="B25" s="19">
        <v>3000001</v>
      </c>
      <c r="C25" s="19" t="s">
        <v>275</v>
      </c>
      <c r="D25" s="23">
        <v>0.26556430921257557</v>
      </c>
    </row>
    <row r="26" spans="1:13" x14ac:dyDescent="0.25">
      <c r="A26" s="17"/>
      <c r="B26" s="19">
        <v>3000718</v>
      </c>
      <c r="C26" s="19" t="s">
        <v>2202</v>
      </c>
      <c r="D26" s="23">
        <v>0.30260819674036105</v>
      </c>
    </row>
    <row r="27" spans="1:13" x14ac:dyDescent="0.25">
      <c r="A27" s="17"/>
      <c r="B27" s="19">
        <v>3000720</v>
      </c>
      <c r="C27" s="19" t="s">
        <v>2204</v>
      </c>
      <c r="D27" s="23">
        <v>0.14624443961772321</v>
      </c>
    </row>
    <row r="28" spans="1:13" ht="25.5" x14ac:dyDescent="0.25">
      <c r="A28" s="17"/>
      <c r="B28" s="19">
        <v>3000721</v>
      </c>
      <c r="C28" s="19" t="s">
        <v>2205</v>
      </c>
      <c r="D28" s="23">
        <v>1.1592364352881917E-2</v>
      </c>
    </row>
    <row r="29" spans="1:13" ht="25.5" x14ac:dyDescent="0.25">
      <c r="A29" s="17"/>
      <c r="B29" s="19">
        <v>3000723</v>
      </c>
      <c r="C29" s="19" t="s">
        <v>2207</v>
      </c>
      <c r="D29" s="23">
        <v>0.25740810660314234</v>
      </c>
    </row>
    <row r="30" spans="1:13" ht="25.5" x14ac:dyDescent="0.25">
      <c r="A30" s="17"/>
      <c r="B30" s="19">
        <v>3000724</v>
      </c>
      <c r="C30" s="19" t="s">
        <v>2208</v>
      </c>
      <c r="D30" s="23">
        <v>0.24377482924035926</v>
      </c>
    </row>
    <row r="31" spans="1:13" ht="26.25" thickBot="1" x14ac:dyDescent="0.3">
      <c r="A31" s="24"/>
      <c r="B31" s="26">
        <v>3000726</v>
      </c>
      <c r="C31" s="26" t="s">
        <v>2210</v>
      </c>
      <c r="D31" s="30">
        <v>0.30046828447998591</v>
      </c>
    </row>
  </sheetData>
  <mergeCells count="10">
    <mergeCell ref="A21:D21"/>
    <mergeCell ref="A23:C24"/>
    <mergeCell ref="D23:D2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"/>
  <sheetViews>
    <sheetView workbookViewId="0">
      <selection activeCell="H7" sqref="H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135</v>
      </c>
      <c r="B1" s="49" t="s">
        <v>95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2200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4620.3602170000004</v>
      </c>
      <c r="I6" s="14">
        <v>5567.5451940000021</v>
      </c>
      <c r="J6" s="14">
        <v>2485.6473265066106</v>
      </c>
      <c r="K6" s="14">
        <v>1195.0461521166108</v>
      </c>
      <c r="L6" s="14">
        <v>618.16893142999993</v>
      </c>
      <c r="M6" s="14">
        <v>672.43224295999994</v>
      </c>
      <c r="N6" s="15">
        <v>0.21464507435062777</v>
      </c>
      <c r="O6" s="15">
        <v>0.32567586258674025</v>
      </c>
      <c r="P6" s="16">
        <v>0.44645301293383804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SUM(H8:OFFSET(H6,MATCH("PROYECTOS",$A$8:$A$30,0),0))</f>
        <v>3942.6370700000007</v>
      </c>
      <c r="I7" s="37">
        <f ca="1">SUM(I8:OFFSET(I6,MATCH("PROYECTOS",$A$8:$A$30,0),0))</f>
        <v>4089.5521900000012</v>
      </c>
      <c r="J7" s="37">
        <f ca="1">SUM(J8:OFFSET(J6,MATCH("PROYECTOS",$A$8:$A$30,0),0))</f>
        <v>1551.4985511821214</v>
      </c>
      <c r="K7" s="37">
        <f ca="1">SUM(K8:OFFSET(K6,MATCH("PROYECTOS",$A$8:$A$30,0),0))</f>
        <v>877.4417083021217</v>
      </c>
      <c r="L7" s="37">
        <f ca="1">SUM(L8:OFFSET(L6,MATCH("PROYECTOS",$A$8:$A$30,0),0))</f>
        <v>333.13389652000006</v>
      </c>
      <c r="M7" s="37">
        <f ca="1">SUM(M8:OFFSET(M6,MATCH("PROYECTOS",$A$8:$A$30,0),0))</f>
        <v>340.92294635999986</v>
      </c>
      <c r="N7" s="39">
        <f ca="1">IFERROR(K7/I7,0)</f>
        <v>0.21455691663446444</v>
      </c>
      <c r="O7" s="39">
        <f ca="1">IFERROR(SUM(K7,L7)/I7,0)</f>
        <v>0.2960166660257541</v>
      </c>
      <c r="P7" s="40">
        <f ca="1">IFERROR(SUM(K7,L7,M7)/I7,0)</f>
        <v>0.37938103711597848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641.32709600000021</v>
      </c>
      <c r="I8" s="21">
        <v>627.00871000000018</v>
      </c>
      <c r="J8" s="21">
        <f t="shared" ref="J8:J29" si="0">SUM(K8,L8,M8)</f>
        <v>166.63013298055472</v>
      </c>
      <c r="K8" s="21">
        <v>98.547186930554744</v>
      </c>
      <c r="L8" s="21">
        <v>33.368260859999999</v>
      </c>
      <c r="M8" s="21">
        <v>34.71468518999999</v>
      </c>
      <c r="N8" s="22">
        <f t="shared" ref="N8:N30" si="1">IFERROR(K8/I8,0)</f>
        <v>0.15717036359918304</v>
      </c>
      <c r="O8" s="22">
        <f t="shared" ref="O8:O30" si="2">IFERROR(SUM(K8,L8)/I8,0)</f>
        <v>0.21038854115847083</v>
      </c>
      <c r="P8" s="23">
        <f t="shared" ref="P8:P30" si="3">IFERROR(SUM(K8,L8,M8)/I8,0)</f>
        <v>0.26575409611224488</v>
      </c>
      <c r="Q8" s="70">
        <v>4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5002089</v>
      </c>
      <c r="C9" s="19" t="s">
        <v>2211</v>
      </c>
      <c r="D9" s="68">
        <v>3000717</v>
      </c>
      <c r="E9" s="19" t="s">
        <v>2201</v>
      </c>
      <c r="F9" s="69">
        <v>112</v>
      </c>
      <c r="G9" s="19" t="s">
        <v>715</v>
      </c>
      <c r="H9" s="20">
        <v>265.13711900000004</v>
      </c>
      <c r="I9" s="21">
        <v>396.41393700000009</v>
      </c>
      <c r="J9" s="21">
        <f t="shared" si="0"/>
        <v>100.44415386362104</v>
      </c>
      <c r="K9" s="21">
        <v>27.02355959362103</v>
      </c>
      <c r="L9" s="21">
        <v>26.892329340000007</v>
      </c>
      <c r="M9" s="21">
        <v>46.528264930000006</v>
      </c>
      <c r="N9" s="22">
        <f t="shared" si="1"/>
        <v>6.817005425725238E-2</v>
      </c>
      <c r="O9" s="22">
        <f t="shared" si="2"/>
        <v>0.1360090650234152</v>
      </c>
      <c r="P9" s="23">
        <f t="shared" si="3"/>
        <v>0.25338199414421952</v>
      </c>
      <c r="Q9" s="70">
        <v>9</v>
      </c>
      <c r="R9" s="21">
        <v>0</v>
      </c>
      <c r="S9" s="23">
        <f t="shared" ref="S9:S29" si="4">IFERROR(R9/Q9,0)</f>
        <v>0</v>
      </c>
    </row>
    <row r="10" spans="1:19" ht="25.5" x14ac:dyDescent="0.25">
      <c r="A10" s="17"/>
      <c r="B10" s="19">
        <v>5003032</v>
      </c>
      <c r="C10" s="19" t="s">
        <v>513</v>
      </c>
      <c r="D10" s="68">
        <v>3000001</v>
      </c>
      <c r="E10" s="19" t="s">
        <v>275</v>
      </c>
      <c r="F10" s="69">
        <v>60</v>
      </c>
      <c r="G10" s="19" t="s">
        <v>309</v>
      </c>
      <c r="H10" s="20">
        <v>1.02135</v>
      </c>
      <c r="I10" s="21">
        <v>0.44809499999999997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5005245</v>
      </c>
      <c r="C11" s="19" t="s">
        <v>2212</v>
      </c>
      <c r="D11" s="68">
        <v>3000717</v>
      </c>
      <c r="E11" s="19" t="s">
        <v>2201</v>
      </c>
      <c r="F11" s="69">
        <v>86</v>
      </c>
      <c r="G11" s="19" t="s">
        <v>500</v>
      </c>
      <c r="H11" s="20">
        <v>2300.0267380000005</v>
      </c>
      <c r="I11" s="21">
        <v>2310.3417820000004</v>
      </c>
      <c r="J11" s="21">
        <f t="shared" si="0"/>
        <v>1034.4054699700632</v>
      </c>
      <c r="K11" s="21">
        <v>610.72711604006327</v>
      </c>
      <c r="L11" s="21">
        <v>218.87496250000007</v>
      </c>
      <c r="M11" s="21">
        <v>204.80339142999995</v>
      </c>
      <c r="N11" s="22">
        <f t="shared" si="1"/>
        <v>0.2643449210840888</v>
      </c>
      <c r="O11" s="22">
        <f t="shared" si="2"/>
        <v>0.3590819700373073</v>
      </c>
      <c r="P11" s="23">
        <f t="shared" si="3"/>
        <v>0.44772833094617126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5005246</v>
      </c>
      <c r="C12" s="19" t="s">
        <v>2213</v>
      </c>
      <c r="D12" s="68">
        <v>3000717</v>
      </c>
      <c r="E12" s="19" t="s">
        <v>2201</v>
      </c>
      <c r="F12" s="69">
        <v>86</v>
      </c>
      <c r="G12" s="19" t="s">
        <v>500</v>
      </c>
      <c r="H12" s="20">
        <v>3.7200259999999998</v>
      </c>
      <c r="I12" s="21">
        <v>3.6329619999999996</v>
      </c>
      <c r="J12" s="21">
        <f t="shared" si="0"/>
        <v>2.2492935101295521</v>
      </c>
      <c r="K12" s="21">
        <v>1.4337877301295521</v>
      </c>
      <c r="L12" s="21">
        <v>0.36823935999999996</v>
      </c>
      <c r="M12" s="21">
        <v>0.44726642000000011</v>
      </c>
      <c r="N12" s="22">
        <f t="shared" si="1"/>
        <v>0.39466081124150271</v>
      </c>
      <c r="O12" s="22">
        <f t="shared" si="2"/>
        <v>0.49602145305388612</v>
      </c>
      <c r="P12" s="23">
        <f t="shared" si="3"/>
        <v>0.61913488501381309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5005247</v>
      </c>
      <c r="C13" s="19" t="s">
        <v>2214</v>
      </c>
      <c r="D13" s="68">
        <v>3000717</v>
      </c>
      <c r="E13" s="19" t="s">
        <v>2201</v>
      </c>
      <c r="F13" s="69">
        <v>86</v>
      </c>
      <c r="G13" s="19" t="s">
        <v>500</v>
      </c>
      <c r="H13" s="20">
        <v>5.7999999999999989</v>
      </c>
      <c r="I13" s="21">
        <v>4.9889770000000002</v>
      </c>
      <c r="J13" s="21">
        <f t="shared" si="0"/>
        <v>0.69244124042146249</v>
      </c>
      <c r="K13" s="21">
        <v>0.33528489042146248</v>
      </c>
      <c r="L13" s="21">
        <v>0.28329353000000002</v>
      </c>
      <c r="M13" s="21">
        <v>7.3862819999999996E-2</v>
      </c>
      <c r="N13" s="22">
        <f t="shared" si="1"/>
        <v>6.7205138532701686E-2</v>
      </c>
      <c r="O13" s="22">
        <f t="shared" si="2"/>
        <v>0.12398903030049296</v>
      </c>
      <c r="P13" s="23">
        <f t="shared" si="3"/>
        <v>0.13879423385224315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5005248</v>
      </c>
      <c r="C14" s="19" t="s">
        <v>2215</v>
      </c>
      <c r="D14" s="68">
        <v>3000717</v>
      </c>
      <c r="E14" s="19" t="s">
        <v>2201</v>
      </c>
      <c r="F14" s="69">
        <v>86</v>
      </c>
      <c r="G14" s="19" t="s">
        <v>500</v>
      </c>
      <c r="H14" s="20">
        <v>29.362286000000001</v>
      </c>
      <c r="I14" s="21">
        <v>43.032056000000004</v>
      </c>
      <c r="J14" s="21">
        <f t="shared" si="0"/>
        <v>21.065464159226103</v>
      </c>
      <c r="K14" s="21">
        <v>17.384763939226104</v>
      </c>
      <c r="L14" s="21">
        <v>2.01715102</v>
      </c>
      <c r="M14" s="21">
        <v>1.6635492000000001</v>
      </c>
      <c r="N14" s="22">
        <f t="shared" si="1"/>
        <v>0.4039956617277618</v>
      </c>
      <c r="O14" s="22">
        <f t="shared" si="2"/>
        <v>0.45087120539223369</v>
      </c>
      <c r="P14" s="23">
        <f t="shared" si="3"/>
        <v>0.48952957672359648</v>
      </c>
      <c r="Q14" s="70">
        <v>3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5005251</v>
      </c>
      <c r="C15" s="19" t="s">
        <v>2216</v>
      </c>
      <c r="D15" s="68">
        <v>3000719</v>
      </c>
      <c r="E15" s="19" t="s">
        <v>2203</v>
      </c>
      <c r="F15" s="69">
        <v>86</v>
      </c>
      <c r="G15" s="19" t="s">
        <v>500</v>
      </c>
      <c r="H15" s="20">
        <v>49.996448999999998</v>
      </c>
      <c r="I15" s="21">
        <v>50.109041000000005</v>
      </c>
      <c r="J15" s="21">
        <f t="shared" si="0"/>
        <v>21.657905397233534</v>
      </c>
      <c r="K15" s="21">
        <v>13.283788467233535</v>
      </c>
      <c r="L15" s="21">
        <v>4.1937351899999999</v>
      </c>
      <c r="M15" s="21">
        <v>4.1803817399999996</v>
      </c>
      <c r="N15" s="22">
        <f t="shared" si="1"/>
        <v>0.26509763911134387</v>
      </c>
      <c r="O15" s="22">
        <f t="shared" si="2"/>
        <v>0.34878982531782105</v>
      </c>
      <c r="P15" s="23">
        <f t="shared" si="3"/>
        <v>0.43221552368630506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5005252</v>
      </c>
      <c r="C16" s="19" t="s">
        <v>2217</v>
      </c>
      <c r="D16" s="68">
        <v>3000719</v>
      </c>
      <c r="E16" s="19" t="s">
        <v>2203</v>
      </c>
      <c r="F16" s="69">
        <v>181</v>
      </c>
      <c r="G16" s="19" t="s">
        <v>2230</v>
      </c>
      <c r="H16" s="20">
        <v>23.706320000000002</v>
      </c>
      <c r="I16" s="21">
        <v>25.958625999999995</v>
      </c>
      <c r="J16" s="21">
        <f t="shared" si="0"/>
        <v>1.9140730281933831</v>
      </c>
      <c r="K16" s="21">
        <v>0.18340999819338322</v>
      </c>
      <c r="L16" s="21">
        <v>0.50312194999999993</v>
      </c>
      <c r="M16" s="21">
        <v>1.22754108</v>
      </c>
      <c r="N16" s="22">
        <f t="shared" si="1"/>
        <v>7.0654740429398405E-3</v>
      </c>
      <c r="O16" s="22">
        <f t="shared" si="2"/>
        <v>2.6447160500458818E-2</v>
      </c>
      <c r="P16" s="23">
        <f t="shared" si="3"/>
        <v>7.3735529307035877E-2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5005253</v>
      </c>
      <c r="C17" s="19" t="s">
        <v>2218</v>
      </c>
      <c r="D17" s="68">
        <v>3000719</v>
      </c>
      <c r="E17" s="19" t="s">
        <v>2203</v>
      </c>
      <c r="F17" s="69">
        <v>607</v>
      </c>
      <c r="G17" s="19" t="s">
        <v>2231</v>
      </c>
      <c r="H17" s="20">
        <v>2.3719999999999999</v>
      </c>
      <c r="I17" s="21">
        <v>2.1890280000000004</v>
      </c>
      <c r="J17" s="21">
        <f t="shared" si="0"/>
        <v>0.15559937987147746</v>
      </c>
      <c r="K17" s="21">
        <v>1.1999999871477485E-2</v>
      </c>
      <c r="L17" s="21">
        <v>0.13399999999999998</v>
      </c>
      <c r="M17" s="21">
        <v>9.5993800000000011E-3</v>
      </c>
      <c r="N17" s="22">
        <f t="shared" si="1"/>
        <v>5.4818850519397109E-3</v>
      </c>
      <c r="O17" s="22">
        <f t="shared" si="2"/>
        <v>6.6696268787552027E-2</v>
      </c>
      <c r="P17" s="23">
        <f t="shared" si="3"/>
        <v>7.1081493645342789E-2</v>
      </c>
      <c r="Q17" s="70">
        <v>0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5005254</v>
      </c>
      <c r="C18" s="19" t="s">
        <v>2219</v>
      </c>
      <c r="D18" s="68">
        <v>3000719</v>
      </c>
      <c r="E18" s="19" t="s">
        <v>2203</v>
      </c>
      <c r="F18" s="69">
        <v>82</v>
      </c>
      <c r="G18" s="19" t="s">
        <v>539</v>
      </c>
      <c r="H18" s="20">
        <v>3</v>
      </c>
      <c r="I18" s="21">
        <v>0.30138500000000001</v>
      </c>
      <c r="J18" s="21">
        <f t="shared" si="0"/>
        <v>0</v>
      </c>
      <c r="K18" s="21">
        <v>0</v>
      </c>
      <c r="L18" s="21">
        <v>0</v>
      </c>
      <c r="M18" s="21">
        <v>0</v>
      </c>
      <c r="N18" s="22">
        <f t="shared" si="1"/>
        <v>0</v>
      </c>
      <c r="O18" s="22">
        <f t="shared" si="2"/>
        <v>0</v>
      </c>
      <c r="P18" s="23">
        <f t="shared" si="3"/>
        <v>0</v>
      </c>
      <c r="Q18" s="70">
        <v>0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5005255</v>
      </c>
      <c r="C19" s="19" t="s">
        <v>2220</v>
      </c>
      <c r="D19" s="68">
        <v>3000719</v>
      </c>
      <c r="E19" s="19" t="s">
        <v>2203</v>
      </c>
      <c r="F19" s="69">
        <v>82</v>
      </c>
      <c r="G19" s="19" t="s">
        <v>539</v>
      </c>
      <c r="H19" s="20">
        <v>14.215975000000004</v>
      </c>
      <c r="I19" s="21">
        <v>17.990255999999999</v>
      </c>
      <c r="J19" s="21">
        <f t="shared" si="0"/>
        <v>6.6181770800944149</v>
      </c>
      <c r="K19" s="21">
        <v>3.1537376700944151</v>
      </c>
      <c r="L19" s="21">
        <v>2.1804729999999997</v>
      </c>
      <c r="M19" s="21">
        <v>1.2839664100000003</v>
      </c>
      <c r="N19" s="22">
        <f t="shared" si="1"/>
        <v>0.1753025454498488</v>
      </c>
      <c r="O19" s="22">
        <f t="shared" si="2"/>
        <v>0.29650554556279879</v>
      </c>
      <c r="P19" s="23">
        <f t="shared" si="3"/>
        <v>0.36787564780036569</v>
      </c>
      <c r="Q19" s="70">
        <v>0</v>
      </c>
      <c r="R19" s="21">
        <v>0</v>
      </c>
      <c r="S19" s="23">
        <f t="shared" si="4"/>
        <v>0</v>
      </c>
    </row>
    <row r="20" spans="1:19" x14ac:dyDescent="0.25">
      <c r="A20" s="17"/>
      <c r="B20" s="19">
        <v>5005261</v>
      </c>
      <c r="C20" s="19" t="s">
        <v>2221</v>
      </c>
      <c r="D20" s="68">
        <v>3000722</v>
      </c>
      <c r="E20" s="19" t="s">
        <v>2206</v>
      </c>
      <c r="F20" s="69">
        <v>107</v>
      </c>
      <c r="G20" s="19" t="s">
        <v>1306</v>
      </c>
      <c r="H20" s="20">
        <v>5.2</v>
      </c>
      <c r="I20" s="21">
        <v>5.2</v>
      </c>
      <c r="J20" s="21">
        <f t="shared" si="0"/>
        <v>5.1466156816602329</v>
      </c>
      <c r="K20" s="21">
        <v>1.4140863716602325</v>
      </c>
      <c r="L20" s="21">
        <v>1.5532653199999999</v>
      </c>
      <c r="M20" s="21">
        <v>2.1792639900000004</v>
      </c>
      <c r="N20" s="22">
        <f t="shared" si="1"/>
        <v>0.27193968685773701</v>
      </c>
      <c r="O20" s="22">
        <f t="shared" si="2"/>
        <v>0.57064455608850628</v>
      </c>
      <c r="P20" s="23">
        <f t="shared" si="3"/>
        <v>0.98973378493466013</v>
      </c>
      <c r="Q20" s="70">
        <v>0</v>
      </c>
      <c r="R20" s="21">
        <v>0</v>
      </c>
      <c r="S20" s="23">
        <f t="shared" si="4"/>
        <v>0</v>
      </c>
    </row>
    <row r="21" spans="1:19" x14ac:dyDescent="0.25">
      <c r="A21" s="17"/>
      <c r="B21" s="19">
        <v>5005262</v>
      </c>
      <c r="C21" s="19" t="s">
        <v>2222</v>
      </c>
      <c r="D21" s="68">
        <v>3000722</v>
      </c>
      <c r="E21" s="19" t="s">
        <v>2206</v>
      </c>
      <c r="F21" s="69">
        <v>107</v>
      </c>
      <c r="G21" s="19" t="s">
        <v>1306</v>
      </c>
      <c r="H21" s="20">
        <v>2.6758839999999999</v>
      </c>
      <c r="I21" s="21">
        <v>2.6758839999999999</v>
      </c>
      <c r="J21" s="21">
        <f t="shared" si="0"/>
        <v>0.28524268334049108</v>
      </c>
      <c r="K21" s="21">
        <v>0.27611446334049106</v>
      </c>
      <c r="L21" s="21">
        <v>7.1282199999999993E-3</v>
      </c>
      <c r="M21" s="21">
        <v>2E-3</v>
      </c>
      <c r="N21" s="22">
        <f t="shared" si="1"/>
        <v>0.10318626044346133</v>
      </c>
      <c r="O21" s="22">
        <f t="shared" si="2"/>
        <v>0.10585013526015742</v>
      </c>
      <c r="P21" s="23">
        <f t="shared" si="3"/>
        <v>0.10659755181483617</v>
      </c>
      <c r="Q21" s="70">
        <v>0</v>
      </c>
      <c r="R21" s="21">
        <v>0</v>
      </c>
      <c r="S21" s="23">
        <f t="shared" si="4"/>
        <v>0</v>
      </c>
    </row>
    <row r="22" spans="1:19" x14ac:dyDescent="0.25">
      <c r="A22" s="17"/>
      <c r="B22" s="19">
        <v>5005267</v>
      </c>
      <c r="C22" s="19" t="s">
        <v>2223</v>
      </c>
      <c r="D22" s="68">
        <v>3000725</v>
      </c>
      <c r="E22" s="19" t="s">
        <v>2209</v>
      </c>
      <c r="F22" s="69">
        <v>6</v>
      </c>
      <c r="G22" s="19" t="s">
        <v>634</v>
      </c>
      <c r="H22" s="20">
        <v>218.45247000000003</v>
      </c>
      <c r="I22" s="21">
        <v>219.64750800000002</v>
      </c>
      <c r="J22" s="21">
        <f t="shared" si="0"/>
        <v>82.595131349106609</v>
      </c>
      <c r="K22" s="21">
        <v>48.024690989106603</v>
      </c>
      <c r="L22" s="21">
        <v>17.817024760000002</v>
      </c>
      <c r="M22" s="21">
        <v>16.7534156</v>
      </c>
      <c r="N22" s="22">
        <f t="shared" si="1"/>
        <v>0.21864436991065975</v>
      </c>
      <c r="O22" s="22">
        <f t="shared" si="2"/>
        <v>0.29976081380858011</v>
      </c>
      <c r="P22" s="23">
        <f t="shared" si="3"/>
        <v>0.37603491203326833</v>
      </c>
      <c r="Q22" s="70">
        <v>0</v>
      </c>
      <c r="R22" s="21">
        <v>0</v>
      </c>
      <c r="S22" s="23">
        <f t="shared" si="4"/>
        <v>0</v>
      </c>
    </row>
    <row r="23" spans="1:19" x14ac:dyDescent="0.25">
      <c r="A23" s="17"/>
      <c r="B23" s="19">
        <v>5005268</v>
      </c>
      <c r="C23" s="19" t="s">
        <v>2224</v>
      </c>
      <c r="D23" s="68">
        <v>3000725</v>
      </c>
      <c r="E23" s="19" t="s">
        <v>2209</v>
      </c>
      <c r="F23" s="69">
        <v>6</v>
      </c>
      <c r="G23" s="19" t="s">
        <v>634</v>
      </c>
      <c r="H23" s="20">
        <v>95.93814900000001</v>
      </c>
      <c r="I23" s="21">
        <v>96.214855000000014</v>
      </c>
      <c r="J23" s="21">
        <f t="shared" si="0"/>
        <v>28.870252426883432</v>
      </c>
      <c r="K23" s="21">
        <v>15.73822970688343</v>
      </c>
      <c r="L23" s="21">
        <v>7.5480148100000006</v>
      </c>
      <c r="M23" s="21">
        <v>5.5840079100000004</v>
      </c>
      <c r="N23" s="22">
        <f t="shared" si="1"/>
        <v>0.16357380268237612</v>
      </c>
      <c r="O23" s="22">
        <f t="shared" si="2"/>
        <v>0.24202338107648169</v>
      </c>
      <c r="P23" s="23">
        <f t="shared" si="3"/>
        <v>0.30006023941815874</v>
      </c>
      <c r="Q23" s="70">
        <v>0</v>
      </c>
      <c r="R23" s="21">
        <v>0</v>
      </c>
      <c r="S23" s="23">
        <f t="shared" si="4"/>
        <v>0</v>
      </c>
    </row>
    <row r="24" spans="1:19" ht="25.5" x14ac:dyDescent="0.25">
      <c r="A24" s="17"/>
      <c r="B24" s="19">
        <v>5005269</v>
      </c>
      <c r="C24" s="19" t="s">
        <v>2225</v>
      </c>
      <c r="D24" s="68">
        <v>3000725</v>
      </c>
      <c r="E24" s="19" t="s">
        <v>2209</v>
      </c>
      <c r="F24" s="69">
        <v>455</v>
      </c>
      <c r="G24" s="19" t="s">
        <v>1543</v>
      </c>
      <c r="H24" s="20">
        <v>3.1826240000000001</v>
      </c>
      <c r="I24" s="21">
        <v>4.1224360000000004</v>
      </c>
      <c r="J24" s="21">
        <f t="shared" si="0"/>
        <v>0.17626020046174437</v>
      </c>
      <c r="K24" s="21">
        <v>9.7322404617443681E-3</v>
      </c>
      <c r="L24" s="21">
        <v>0.13087235</v>
      </c>
      <c r="M24" s="21">
        <v>3.5655610000000004E-2</v>
      </c>
      <c r="N24" s="22">
        <f t="shared" si="1"/>
        <v>2.3607984361053431E-3</v>
      </c>
      <c r="O24" s="22">
        <f t="shared" si="2"/>
        <v>3.4107161508812836E-2</v>
      </c>
      <c r="P24" s="23">
        <f t="shared" si="3"/>
        <v>4.2756321859634537E-2</v>
      </c>
      <c r="Q24" s="70">
        <v>0</v>
      </c>
      <c r="R24" s="21">
        <v>0</v>
      </c>
      <c r="S24" s="23">
        <f t="shared" si="4"/>
        <v>0</v>
      </c>
    </row>
    <row r="25" spans="1:19" ht="25.5" x14ac:dyDescent="0.25">
      <c r="A25" s="17"/>
      <c r="B25" s="19">
        <v>5005270</v>
      </c>
      <c r="C25" s="19" t="s">
        <v>2226</v>
      </c>
      <c r="D25" s="68">
        <v>3000726</v>
      </c>
      <c r="E25" s="19" t="s">
        <v>2210</v>
      </c>
      <c r="F25" s="69">
        <v>86</v>
      </c>
      <c r="G25" s="19" t="s">
        <v>500</v>
      </c>
      <c r="H25" s="20">
        <v>113.741418</v>
      </c>
      <c r="I25" s="21">
        <v>113.519012</v>
      </c>
      <c r="J25" s="21">
        <f t="shared" si="0"/>
        <v>46.099606393161245</v>
      </c>
      <c r="K25" s="21">
        <v>25.137923383161251</v>
      </c>
      <c r="L25" s="21">
        <v>9.7703215399999994</v>
      </c>
      <c r="M25" s="21">
        <v>11.191361469999999</v>
      </c>
      <c r="N25" s="22">
        <f t="shared" si="1"/>
        <v>0.22144240810659319</v>
      </c>
      <c r="O25" s="22">
        <f t="shared" si="2"/>
        <v>0.30751011930196542</v>
      </c>
      <c r="P25" s="23">
        <f t="shared" si="3"/>
        <v>0.40609590923114486</v>
      </c>
      <c r="Q25" s="70">
        <v>0</v>
      </c>
      <c r="R25" s="21">
        <v>0</v>
      </c>
      <c r="S25" s="23">
        <f t="shared" si="4"/>
        <v>0</v>
      </c>
    </row>
    <row r="26" spans="1:19" ht="25.5" x14ac:dyDescent="0.25">
      <c r="A26" s="17"/>
      <c r="B26" s="19">
        <v>5005271</v>
      </c>
      <c r="C26" s="19" t="s">
        <v>2227</v>
      </c>
      <c r="D26" s="68">
        <v>3000726</v>
      </c>
      <c r="E26" s="19" t="s">
        <v>2210</v>
      </c>
      <c r="F26" s="69">
        <v>86</v>
      </c>
      <c r="G26" s="19" t="s">
        <v>500</v>
      </c>
      <c r="H26" s="20">
        <v>34.966661999999999</v>
      </c>
      <c r="I26" s="21">
        <v>35.400076000000013</v>
      </c>
      <c r="J26" s="21">
        <f t="shared" si="0"/>
        <v>4.8323944486392136</v>
      </c>
      <c r="K26" s="21">
        <v>1.3088461786392145</v>
      </c>
      <c r="L26" s="21">
        <v>1.4095539099999999</v>
      </c>
      <c r="M26" s="21">
        <v>2.11399436</v>
      </c>
      <c r="N26" s="22">
        <f t="shared" si="1"/>
        <v>3.6972976516751375E-2</v>
      </c>
      <c r="O26" s="22">
        <f t="shared" si="2"/>
        <v>7.6790798094309554E-2</v>
      </c>
      <c r="P26" s="23">
        <f t="shared" si="3"/>
        <v>0.13650802469009421</v>
      </c>
      <c r="Q26" s="70">
        <v>0</v>
      </c>
      <c r="R26" s="21">
        <v>0</v>
      </c>
      <c r="S26" s="23">
        <f t="shared" si="4"/>
        <v>0</v>
      </c>
    </row>
    <row r="27" spans="1:19" ht="25.5" x14ac:dyDescent="0.25">
      <c r="A27" s="17"/>
      <c r="B27" s="19">
        <v>5005272</v>
      </c>
      <c r="C27" s="19" t="s">
        <v>2228</v>
      </c>
      <c r="D27" s="68">
        <v>3000726</v>
      </c>
      <c r="E27" s="19" t="s">
        <v>2210</v>
      </c>
      <c r="F27" s="69">
        <v>86</v>
      </c>
      <c r="G27" s="19" t="s">
        <v>500</v>
      </c>
      <c r="H27" s="20">
        <v>53.804434999999991</v>
      </c>
      <c r="I27" s="21">
        <v>54.775657999999993</v>
      </c>
      <c r="J27" s="21">
        <f t="shared" si="0"/>
        <v>10.309665444107415</v>
      </c>
      <c r="K27" s="21">
        <v>4.2078137641074136</v>
      </c>
      <c r="L27" s="21">
        <v>2.1886737300000005</v>
      </c>
      <c r="M27" s="21">
        <v>3.9131779500000001</v>
      </c>
      <c r="N27" s="22">
        <f t="shared" si="1"/>
        <v>7.6819045498411245E-2</v>
      </c>
      <c r="O27" s="22">
        <f t="shared" si="2"/>
        <v>0.11677609594589287</v>
      </c>
      <c r="P27" s="23">
        <f t="shared" si="3"/>
        <v>0.18821618617721428</v>
      </c>
      <c r="Q27" s="70">
        <v>0</v>
      </c>
      <c r="R27" s="21">
        <v>0</v>
      </c>
      <c r="S27" s="23">
        <f t="shared" si="4"/>
        <v>0</v>
      </c>
    </row>
    <row r="28" spans="1:19" ht="25.5" x14ac:dyDescent="0.25">
      <c r="A28" s="17"/>
      <c r="B28" s="19">
        <v>5005273</v>
      </c>
      <c r="C28" s="19" t="s">
        <v>2229</v>
      </c>
      <c r="D28" s="68">
        <v>3000726</v>
      </c>
      <c r="E28" s="19" t="s">
        <v>2210</v>
      </c>
      <c r="F28" s="69">
        <v>86</v>
      </c>
      <c r="G28" s="19" t="s">
        <v>500</v>
      </c>
      <c r="H28" s="20">
        <v>0.62399799999999994</v>
      </c>
      <c r="I28" s="21">
        <v>0.57755000000000001</v>
      </c>
      <c r="J28" s="21">
        <f t="shared" si="0"/>
        <v>0.13568005999999999</v>
      </c>
      <c r="K28" s="21">
        <v>0</v>
      </c>
      <c r="L28" s="21">
        <v>0</v>
      </c>
      <c r="M28" s="21">
        <v>0.13568005999999999</v>
      </c>
      <c r="N28" s="22">
        <f t="shared" si="1"/>
        <v>0</v>
      </c>
      <c r="O28" s="22">
        <f t="shared" si="2"/>
        <v>0</v>
      </c>
      <c r="P28" s="23">
        <f t="shared" si="3"/>
        <v>0.23492348714397021</v>
      </c>
      <c r="Q28" s="70">
        <v>0</v>
      </c>
      <c r="R28" s="21">
        <v>0</v>
      </c>
      <c r="S28" s="23">
        <f t="shared" si="4"/>
        <v>0</v>
      </c>
    </row>
    <row r="29" spans="1:19" x14ac:dyDescent="0.25">
      <c r="A29" s="17"/>
      <c r="B29" s="19">
        <v>9000000</v>
      </c>
      <c r="C29" s="19" t="s">
        <v>303</v>
      </c>
      <c r="D29" s="68">
        <v>9000000</v>
      </c>
      <c r="E29" s="19" t="s">
        <v>304</v>
      </c>
      <c r="F29" s="69"/>
      <c r="G29" s="19" t="s">
        <v>311</v>
      </c>
      <c r="H29" s="20">
        <v>74.366071000000005</v>
      </c>
      <c r="I29" s="21">
        <v>75.004356000000001</v>
      </c>
      <c r="J29" s="21">
        <f t="shared" si="0"/>
        <v>17.214991885352347</v>
      </c>
      <c r="K29" s="21">
        <v>9.2396359453523473</v>
      </c>
      <c r="L29" s="21">
        <v>3.8934751299999997</v>
      </c>
      <c r="M29" s="21">
        <v>4.0818808099999995</v>
      </c>
      <c r="N29" s="22">
        <f t="shared" si="1"/>
        <v>0.12318799117950359</v>
      </c>
      <c r="O29" s="22">
        <f t="shared" si="2"/>
        <v>0.17509797798080348</v>
      </c>
      <c r="P29" s="23">
        <f t="shared" si="3"/>
        <v>0.22951989462255162</v>
      </c>
      <c r="Q29" s="70"/>
      <c r="R29" s="21"/>
      <c r="S29" s="23">
        <f t="shared" si="4"/>
        <v>0</v>
      </c>
    </row>
    <row r="30" spans="1:19" ht="15.75" thickBot="1" x14ac:dyDescent="0.3">
      <c r="A30" s="41" t="s">
        <v>293</v>
      </c>
      <c r="B30" s="43"/>
      <c r="C30" s="43"/>
      <c r="D30" s="65"/>
      <c r="E30" s="43"/>
      <c r="F30" s="66"/>
      <c r="G30" s="43"/>
      <c r="H30" s="44">
        <f ca="1">OFFSET(H30,-MATCH("PROYECTOS",$A$8:$A$30,0)-1,0)-(OFFSET(H30,-MATCH("PROYECTOS",$A$8:$A$30,0),0))</f>
        <v>677.7231469999997</v>
      </c>
      <c r="I30" s="44">
        <f t="shared" ref="I30:M30" ca="1" si="5">OFFSET(I30,-MATCH("PROYECTOS",$A$8:$A$30,0)-1,0)-(OFFSET(I30,-MATCH("PROYECTOS",$A$8:$A$30,0),0))</f>
        <v>1477.9930040000008</v>
      </c>
      <c r="J30" s="44">
        <f t="shared" ca="1" si="5"/>
        <v>934.14877532448918</v>
      </c>
      <c r="K30" s="44">
        <f t="shared" ca="1" si="5"/>
        <v>317.60444381448906</v>
      </c>
      <c r="L30" s="44">
        <f t="shared" ca="1" si="5"/>
        <v>285.03503490999987</v>
      </c>
      <c r="M30" s="44">
        <f t="shared" ca="1" si="5"/>
        <v>331.50929660000008</v>
      </c>
      <c r="N30" s="46">
        <f t="shared" ca="1" si="1"/>
        <v>0.21488900350335413</v>
      </c>
      <c r="O30" s="46">
        <f t="shared" ca="1" si="2"/>
        <v>0.40774176676988427</v>
      </c>
      <c r="P30" s="47">
        <f t="shared" ca="1" si="3"/>
        <v>0.63203869896294074</v>
      </c>
      <c r="Q30" s="67"/>
      <c r="R30" s="45"/>
      <c r="S30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136</v>
      </c>
      <c r="B1" s="50" t="s">
        <v>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2234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6.1979999999999995</v>
      </c>
      <c r="E6" s="14">
        <v>5.288017</v>
      </c>
      <c r="F6" s="14">
        <v>0.62851442782579681</v>
      </c>
      <c r="G6" s="14">
        <v>0.3469196978257969</v>
      </c>
      <c r="H6" s="14">
        <v>0.21318839000000001</v>
      </c>
      <c r="I6" s="14">
        <v>6.8406339999999996E-2</v>
      </c>
      <c r="J6" s="15">
        <v>6.5604875669990639E-2</v>
      </c>
      <c r="K6" s="15">
        <v>0.10592025097986578</v>
      </c>
      <c r="L6" s="16">
        <v>0.11885635538346358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3.8480000000000003</v>
      </c>
      <c r="E7" s="38">
        <f ca="1">SUM(E8:OFFSET(E6,MATCH("GOBIERNOS REGIONALES",$A$8:$A$50,0),0))</f>
        <v>3.8479999999999994</v>
      </c>
      <c r="F7" s="38">
        <f ca="1">SUM(F8:OFFSET(F6,MATCH("GOBIERNOS REGIONALES",$A$8:$A$50,0),0))</f>
        <v>0.10776064076149493</v>
      </c>
      <c r="G7" s="38">
        <f ca="1">SUM(G8:OFFSET(G6,MATCH("GOBIERNOS REGIONALES",$A$8:$A$50,0),0))</f>
        <v>3.7769710761494935E-2</v>
      </c>
      <c r="H7" s="38">
        <f ca="1">SUM(H8:OFFSET(H6,MATCH("GOBIERNOS REGIONALES",$A$8:$A$50,0),0))</f>
        <v>4.0631589999999995E-2</v>
      </c>
      <c r="I7" s="38">
        <f ca="1">SUM(I8:OFFSET(I6,MATCH("GOBIERNOS REGIONALES",$A$8:$A$50,0),0))</f>
        <v>2.9359340000000001E-2</v>
      </c>
      <c r="J7" s="39">
        <f ca="1">IFERROR(G7/E7,0)</f>
        <v>9.8154133995568965E-3</v>
      </c>
      <c r="K7" s="39">
        <f ca="1">IFERROR(SUM(G7,H7)/E7,0)</f>
        <v>2.0374558409951907E-2</v>
      </c>
      <c r="L7" s="40">
        <f ca="1">IFERROR(SUM(G7,H7,I7)/E7,0)</f>
        <v>2.8004324522218019E-2</v>
      </c>
      <c r="M7" s="4"/>
    </row>
    <row r="8" spans="1:13" x14ac:dyDescent="0.25">
      <c r="A8" s="17"/>
      <c r="B8" s="18">
        <v>5</v>
      </c>
      <c r="C8" s="19" t="s">
        <v>104</v>
      </c>
      <c r="D8" s="20">
        <v>3.8480000000000003</v>
      </c>
      <c r="E8" s="21">
        <v>3.8479999999999994</v>
      </c>
      <c r="F8" s="21">
        <f t="shared" ref="F8:F10" si="0">SUM(G8,H8,I8)</f>
        <v>0.10776064076149493</v>
      </c>
      <c r="G8" s="21">
        <v>3.7769710761494935E-2</v>
      </c>
      <c r="H8" s="21">
        <v>4.0631589999999995E-2</v>
      </c>
      <c r="I8" s="21">
        <v>2.9359340000000001E-2</v>
      </c>
      <c r="J8" s="22">
        <f t="shared" ref="J8:J10" si="1">IFERROR(G8/E8,0)</f>
        <v>9.8154133995568965E-3</v>
      </c>
      <c r="K8" s="22">
        <f t="shared" ref="K8:K10" si="2">IFERROR(SUM(G8,H8)/E8,0)</f>
        <v>2.0374558409951907E-2</v>
      </c>
      <c r="L8" s="23">
        <f t="shared" ref="L8:L10" si="3">IFERROR(SUM(G8,H8,I8)/E8,0)</f>
        <v>2.8004324522218019E-2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232</v>
      </c>
      <c r="B10" s="58"/>
      <c r="C10" s="43"/>
      <c r="D10" s="44">
        <v>2.3499999999999996</v>
      </c>
      <c r="E10" s="45">
        <v>1.4400170000000001</v>
      </c>
      <c r="F10" s="45">
        <f t="shared" si="0"/>
        <v>0.52075378706430198</v>
      </c>
      <c r="G10" s="45">
        <v>0.30914998706430197</v>
      </c>
      <c r="H10" s="45">
        <v>0.17255680000000001</v>
      </c>
      <c r="I10" s="45">
        <v>3.9046999999999998E-2</v>
      </c>
      <c r="J10" s="46">
        <f t="shared" si="1"/>
        <v>0.21468495654169495</v>
      </c>
      <c r="K10" s="46">
        <f t="shared" si="2"/>
        <v>0.33451465299666738</v>
      </c>
      <c r="L10" s="47">
        <f t="shared" si="3"/>
        <v>0.36163030510355221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136</v>
      </c>
      <c r="B1" s="51" t="s">
        <v>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2235</v>
      </c>
      <c r="N2" s="72" t="s">
        <v>2246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6.1979999999999995</v>
      </c>
      <c r="E6" s="14">
        <f ca="1">SUM(E7:OFFSET(E7,50,0))</f>
        <v>5.288017</v>
      </c>
      <c r="F6" s="14">
        <f ca="1">SUM(F7:OFFSET(F7,50,0))</f>
        <v>0.62851442782579681</v>
      </c>
      <c r="G6" s="14">
        <f ca="1">SUM(G7:OFFSET(G7,50,0))</f>
        <v>0.3469196978257969</v>
      </c>
      <c r="H6" s="14">
        <f ca="1">SUM(H7:OFFSET(H7,50,0))</f>
        <v>0.21318839000000001</v>
      </c>
      <c r="I6" s="14">
        <f ca="1">SUM(I7:OFFSET(I7,50,0))</f>
        <v>6.8406339999999996E-2</v>
      </c>
      <c r="J6" s="15">
        <f ca="1">IFERROR(G6/E6,0)</f>
        <v>6.5604875669990639E-2</v>
      </c>
      <c r="K6" s="15">
        <f ca="1">IFERROR(SUM(G6,H6)/E6,0)</f>
        <v>0.10592025097986578</v>
      </c>
      <c r="L6" s="16">
        <f ca="1">IFERROR(SUM(G6,H6,I6)/E6,0)</f>
        <v>0.11885635538346358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0</v>
      </c>
      <c r="E7" s="21">
        <v>0.70900000000000007</v>
      </c>
      <c r="F7" s="21">
        <f t="shared" ref="F7:F14" si="0">SUM(G7,H7,I7)</f>
        <v>0.51013228706430191</v>
      </c>
      <c r="G7" s="21">
        <v>0.30914998706430197</v>
      </c>
      <c r="H7" s="21">
        <v>0.1629313</v>
      </c>
      <c r="I7" s="21">
        <v>3.8051000000000001E-2</v>
      </c>
      <c r="J7" s="22">
        <f t="shared" ref="J7:J14" si="1">IFERROR(G7/E7,0)</f>
        <v>0.43603665312313389</v>
      </c>
      <c r="K7" s="22">
        <f t="shared" ref="K7:K14" si="2">IFERROR(SUM(G7,H7)/E7,0)</f>
        <v>0.66584102547856405</v>
      </c>
      <c r="L7" s="23">
        <f t="shared" ref="L7:L14" si="3">IFERROR(SUM(G7,H7,I7)/E7,0)</f>
        <v>0.71950957272821137</v>
      </c>
      <c r="M7" s="4"/>
      <c r="N7" t="s">
        <v>250</v>
      </c>
      <c r="O7" s="5">
        <v>0.51013228706430191</v>
      </c>
      <c r="P7" s="71">
        <v>0.71950957272821137</v>
      </c>
    </row>
    <row r="8" spans="1:16" x14ac:dyDescent="0.25">
      <c r="A8" s="17"/>
      <c r="B8" s="55">
        <v>8</v>
      </c>
      <c r="C8" s="19" t="s">
        <v>256</v>
      </c>
      <c r="D8" s="20">
        <v>2</v>
      </c>
      <c r="E8" s="21">
        <v>0.32564800000000005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271</v>
      </c>
      <c r="O8" s="5">
        <v>5.6214999999999998E-3</v>
      </c>
      <c r="P8" s="71">
        <v>0.34970451010886472</v>
      </c>
    </row>
    <row r="9" spans="1:16" x14ac:dyDescent="0.25">
      <c r="A9" s="17"/>
      <c r="B9" s="55">
        <v>11</v>
      </c>
      <c r="C9" s="19" t="s">
        <v>259</v>
      </c>
      <c r="D9" s="20">
        <v>0.04</v>
      </c>
      <c r="E9" s="21">
        <v>3.9874E-2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272</v>
      </c>
      <c r="O9" s="5">
        <v>5.0000000000000001E-3</v>
      </c>
      <c r="P9" s="71">
        <v>5.7471264367816091E-2</v>
      </c>
    </row>
    <row r="10" spans="1:16" x14ac:dyDescent="0.25">
      <c r="A10" s="17"/>
      <c r="B10" s="55">
        <v>15</v>
      </c>
      <c r="C10" s="19" t="s">
        <v>263</v>
      </c>
      <c r="D10" s="20">
        <v>3.8480000000000003</v>
      </c>
      <c r="E10" s="21">
        <v>3.8479999999999994</v>
      </c>
      <c r="F10" s="21">
        <f t="shared" si="0"/>
        <v>0.10776064076149493</v>
      </c>
      <c r="G10" s="21">
        <v>3.7769710761494935E-2</v>
      </c>
      <c r="H10" s="21">
        <v>4.0631589999999995E-2</v>
      </c>
      <c r="I10" s="21">
        <v>2.9359340000000001E-2</v>
      </c>
      <c r="J10" s="22">
        <f t="shared" si="1"/>
        <v>9.8154133995568965E-3</v>
      </c>
      <c r="K10" s="22">
        <f t="shared" si="2"/>
        <v>2.0374558409951907E-2</v>
      </c>
      <c r="L10" s="23">
        <f t="shared" si="3"/>
        <v>2.8004324522218019E-2</v>
      </c>
      <c r="M10" s="4"/>
      <c r="N10" t="s">
        <v>263</v>
      </c>
      <c r="O10" s="5">
        <v>0.10776064076149493</v>
      </c>
      <c r="P10" s="71">
        <v>2.8004324522218019E-2</v>
      </c>
    </row>
    <row r="11" spans="1:16" x14ac:dyDescent="0.25">
      <c r="A11" s="17"/>
      <c r="B11" s="55">
        <v>19</v>
      </c>
      <c r="C11" s="19" t="s">
        <v>267</v>
      </c>
      <c r="D11" s="20">
        <v>0.223</v>
      </c>
      <c r="E11" s="21">
        <v>0.25490000000000002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256</v>
      </c>
      <c r="O11" s="5">
        <v>0</v>
      </c>
      <c r="P11" s="71">
        <v>0</v>
      </c>
    </row>
    <row r="12" spans="1:16" x14ac:dyDescent="0.25">
      <c r="A12" s="17"/>
      <c r="B12" s="55">
        <v>22</v>
      </c>
      <c r="C12" s="19" t="s">
        <v>270</v>
      </c>
      <c r="D12" s="20">
        <v>0</v>
      </c>
      <c r="E12" s="21">
        <v>7.5199999999999998E-3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259</v>
      </c>
      <c r="O12" s="5">
        <v>0</v>
      </c>
      <c r="P12" s="71">
        <v>0</v>
      </c>
    </row>
    <row r="13" spans="1:16" x14ac:dyDescent="0.25">
      <c r="A13" s="17"/>
      <c r="B13" s="55">
        <v>23</v>
      </c>
      <c r="C13" s="19" t="s">
        <v>271</v>
      </c>
      <c r="D13" s="20">
        <v>0</v>
      </c>
      <c r="E13" s="21">
        <v>1.6074999999999999E-2</v>
      </c>
      <c r="F13" s="21">
        <f t="shared" si="0"/>
        <v>5.6214999999999998E-3</v>
      </c>
      <c r="G13" s="21">
        <v>0</v>
      </c>
      <c r="H13" s="21">
        <v>4.6255000000000003E-3</v>
      </c>
      <c r="I13" s="21">
        <v>9.9599999999999992E-4</v>
      </c>
      <c r="J13" s="22">
        <f t="shared" si="1"/>
        <v>0</v>
      </c>
      <c r="K13" s="22">
        <f t="shared" si="2"/>
        <v>0.28774494556765168</v>
      </c>
      <c r="L13" s="23">
        <f t="shared" si="3"/>
        <v>0.34970451010886472</v>
      </c>
      <c r="M13" s="4"/>
      <c r="N13" t="s">
        <v>267</v>
      </c>
      <c r="O13" s="5">
        <v>0</v>
      </c>
      <c r="P13" s="71">
        <v>0</v>
      </c>
    </row>
    <row r="14" spans="1:16" ht="15.75" thickBot="1" x14ac:dyDescent="0.3">
      <c r="A14" s="24"/>
      <c r="B14" s="56">
        <v>24</v>
      </c>
      <c r="C14" s="26" t="s">
        <v>272</v>
      </c>
      <c r="D14" s="27">
        <v>8.6999999999999994E-2</v>
      </c>
      <c r="E14" s="28">
        <v>8.7000000000000008E-2</v>
      </c>
      <c r="F14" s="28">
        <f t="shared" si="0"/>
        <v>5.0000000000000001E-3</v>
      </c>
      <c r="G14" s="28">
        <v>0</v>
      </c>
      <c r="H14" s="28">
        <v>5.0000000000000001E-3</v>
      </c>
      <c r="I14" s="28">
        <v>0</v>
      </c>
      <c r="J14" s="29">
        <f t="shared" si="1"/>
        <v>0</v>
      </c>
      <c r="K14" s="29">
        <f t="shared" si="2"/>
        <v>5.7471264367816091E-2</v>
      </c>
      <c r="L14" s="30">
        <f t="shared" si="3"/>
        <v>5.7471264367816091E-2</v>
      </c>
      <c r="M14" s="4"/>
      <c r="N14" t="s">
        <v>270</v>
      </c>
      <c r="O14" s="5">
        <v>0</v>
      </c>
      <c r="P14" s="71">
        <v>0</v>
      </c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1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42578125" customWidth="1"/>
    <col min="6" max="6" width="13.5703125" customWidth="1"/>
    <col min="7" max="9" width="0" hidden="1" customWidth="1"/>
  </cols>
  <sheetData>
    <row r="1" spans="1:13" ht="15.75" x14ac:dyDescent="0.25">
      <c r="A1" s="50">
        <v>136</v>
      </c>
      <c r="B1" s="49" t="s">
        <v>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2236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6.1979999999999995</v>
      </c>
      <c r="E6" s="14">
        <v>5.288017</v>
      </c>
      <c r="F6" s="14">
        <v>0.62851442782579681</v>
      </c>
      <c r="G6" s="14">
        <v>0.3469196978257969</v>
      </c>
      <c r="H6" s="14">
        <v>0.21318839000000001</v>
      </c>
      <c r="I6" s="14">
        <v>6.8406339999999996E-2</v>
      </c>
      <c r="J6" s="15">
        <v>6.5604875669990639E-2</v>
      </c>
      <c r="K6" s="15">
        <v>0.10592025097986578</v>
      </c>
      <c r="L6" s="16">
        <v>0.11885635538346358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3.8879999999999999</v>
      </c>
      <c r="E7" s="38">
        <f ca="1">SUM(E8:OFFSET(E6,MATCH("PROYECTOS",$A$8:$A$50,0),0))</f>
        <v>3.911468999999999</v>
      </c>
      <c r="F7" s="38">
        <f ca="1">SUM(F8:OFFSET(F6,MATCH("PROYECTOS",$A$8:$A$50,0),0))</f>
        <v>0.11338214076149493</v>
      </c>
      <c r="G7" s="38">
        <f ca="1">SUM(G8:OFFSET(G6,MATCH("PROYECTOS",$A$8:$A$50,0),0))</f>
        <v>3.7769710761494935E-2</v>
      </c>
      <c r="H7" s="38">
        <f ca="1">SUM(H8:OFFSET(H6,MATCH("PROYECTOS",$A$8:$A$50,0),0))</f>
        <v>4.525709E-2</v>
      </c>
      <c r="I7" s="38">
        <f ca="1">SUM(I8:OFFSET(I6,MATCH("PROYECTOS",$A$8:$A$50,0),0))</f>
        <v>3.0355340000000001E-2</v>
      </c>
      <c r="J7" s="39">
        <f ca="1">IFERROR(G7/E7,0)</f>
        <v>9.6561447275933781E-3</v>
      </c>
      <c r="K7" s="39">
        <f ca="1">IFERROR(SUM(G7,H7)/E7,0)</f>
        <v>2.1226501031069135E-2</v>
      </c>
      <c r="L7" s="40">
        <f ca="1">IFERROR(SUM(G7,H7,I7)/E7,0)</f>
        <v>2.8987099414949976E-2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0.14278000000000002</v>
      </c>
      <c r="E8" s="21">
        <v>0.14278000000000002</v>
      </c>
      <c r="F8" s="21">
        <f t="shared" ref="F8:F10" si="0">SUM(G8,H8,I8)</f>
        <v>3.9502650728836061E-2</v>
      </c>
      <c r="G8" s="21">
        <v>2.000001072883606E-2</v>
      </c>
      <c r="H8" s="21">
        <v>1.2835969999999999E-2</v>
      </c>
      <c r="I8" s="21">
        <v>6.6666700000000004E-3</v>
      </c>
      <c r="J8" s="22">
        <f t="shared" ref="J8:J11" si="1">IFERROR(G8/E8,0)</f>
        <v>0.14007571598848617</v>
      </c>
      <c r="K8" s="22">
        <f t="shared" ref="K8:K11" si="2">IFERROR(SUM(G8,H8)/E8,0)</f>
        <v>0.2299760521700242</v>
      </c>
      <c r="L8" s="23">
        <f t="shared" ref="L8:L11" si="3">IFERROR(SUM(G8,H8,I8)/E8,0)</f>
        <v>0.27666795579798331</v>
      </c>
      <c r="M8" s="4"/>
    </row>
    <row r="9" spans="1:13" ht="51" x14ac:dyDescent="0.25">
      <c r="A9" s="17"/>
      <c r="B9" s="19">
        <v>3000727</v>
      </c>
      <c r="C9" s="19" t="s">
        <v>2238</v>
      </c>
      <c r="D9" s="20">
        <v>1.0229999999999999</v>
      </c>
      <c r="E9" s="21">
        <v>1.0390750000000002</v>
      </c>
      <c r="F9" s="21">
        <f t="shared" si="0"/>
        <v>2.2610099950064719E-2</v>
      </c>
      <c r="G9" s="21">
        <v>1.2623999500647187E-3</v>
      </c>
      <c r="H9" s="21">
        <v>1.26902E-2</v>
      </c>
      <c r="I9" s="21">
        <v>8.6575000000000003E-3</v>
      </c>
      <c r="J9" s="22">
        <f t="shared" si="1"/>
        <v>1.2149266896660188E-3</v>
      </c>
      <c r="K9" s="22">
        <f t="shared" si="2"/>
        <v>1.3427904578653818E-2</v>
      </c>
      <c r="L9" s="23">
        <f t="shared" si="3"/>
        <v>2.1759834420099333E-2</v>
      </c>
      <c r="M9" s="4"/>
    </row>
    <row r="10" spans="1:13" ht="38.25" x14ac:dyDescent="0.25">
      <c r="A10" s="17"/>
      <c r="B10" s="19">
        <v>3000728</v>
      </c>
      <c r="C10" s="19" t="s">
        <v>2239</v>
      </c>
      <c r="D10" s="20">
        <v>2.7222200000000001</v>
      </c>
      <c r="E10" s="21">
        <v>2.7296139999999989</v>
      </c>
      <c r="F10" s="21">
        <f t="shared" si="0"/>
        <v>5.1269390082594152E-2</v>
      </c>
      <c r="G10" s="21">
        <v>1.6507300082594156E-2</v>
      </c>
      <c r="H10" s="21">
        <v>1.9730919999999999E-2</v>
      </c>
      <c r="I10" s="21">
        <v>1.503117E-2</v>
      </c>
      <c r="J10" s="22">
        <f t="shared" si="1"/>
        <v>6.0474851325477384E-3</v>
      </c>
      <c r="K10" s="22">
        <f t="shared" si="2"/>
        <v>1.32759504027288E-2</v>
      </c>
      <c r="L10" s="23">
        <f t="shared" si="3"/>
        <v>1.8782652082893102E-2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2.3099999999999996</v>
      </c>
      <c r="E11" s="45">
        <f t="shared" ref="E11:I11" ca="1" si="4">OFFSET(E11,-MATCH("PROYECTOS",$A$8:$A$50,0)-1,0)-(OFFSET(E11,-MATCH("PROYECTOS",$A$8:$A$50,0),0))</f>
        <v>1.376548000000001</v>
      </c>
      <c r="F11" s="45">
        <f t="shared" ca="1" si="4"/>
        <v>0.51513228706430192</v>
      </c>
      <c r="G11" s="45">
        <f t="shared" ca="1" si="4"/>
        <v>0.30914998706430197</v>
      </c>
      <c r="H11" s="45">
        <f t="shared" ca="1" si="4"/>
        <v>0.16793130000000001</v>
      </c>
      <c r="I11" s="45">
        <f t="shared" ca="1" si="4"/>
        <v>3.8050999999999995E-2</v>
      </c>
      <c r="J11" s="46">
        <f t="shared" ca="1" si="1"/>
        <v>0.22458351402515694</v>
      </c>
      <c r="K11" s="46">
        <f t="shared" ca="1" si="2"/>
        <v>0.34657802493215029</v>
      </c>
      <c r="L11" s="47">
        <f t="shared" ca="1" si="3"/>
        <v>0.3742203592350587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2247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0.27666795579798331</v>
      </c>
    </row>
    <row r="18" spans="1:4" ht="51" x14ac:dyDescent="0.25">
      <c r="A18" s="17"/>
      <c r="B18" s="19">
        <v>3000727</v>
      </c>
      <c r="C18" s="19" t="s">
        <v>2238</v>
      </c>
      <c r="D18" s="23">
        <v>2.1759834420099333E-2</v>
      </c>
    </row>
    <row r="19" spans="1:4" ht="39" thickBot="1" x14ac:dyDescent="0.3">
      <c r="A19" s="24"/>
      <c r="B19" s="26">
        <v>3000728</v>
      </c>
      <c r="C19" s="26" t="s">
        <v>2239</v>
      </c>
      <c r="D19" s="30">
        <v>1.8782652082893102E-2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I10" sqref="I1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136</v>
      </c>
      <c r="B1" s="49" t="s">
        <v>96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2237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6.1979999999999995</v>
      </c>
      <c r="I6" s="14">
        <v>5.288017</v>
      </c>
      <c r="J6" s="14">
        <v>0.62851442782579681</v>
      </c>
      <c r="K6" s="14">
        <v>0.3469196978257969</v>
      </c>
      <c r="L6" s="14">
        <v>0.21318839000000001</v>
      </c>
      <c r="M6" s="14">
        <v>6.8406339999999996E-2</v>
      </c>
      <c r="N6" s="15">
        <v>6.5604875669990639E-2</v>
      </c>
      <c r="O6" s="15">
        <v>0.10592025097986578</v>
      </c>
      <c r="P6" s="16">
        <v>0.11885635538346358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SUM(H8:OFFSET(H6,MATCH("PROYECTOS",$A$8:$A$15,0),0))</f>
        <v>3.8880000000000003</v>
      </c>
      <c r="I7" s="37">
        <f ca="1">SUM(I8:OFFSET(I6,MATCH("PROYECTOS",$A$8:$A$15,0),0))</f>
        <v>3.9114689999999994</v>
      </c>
      <c r="J7" s="37">
        <f ca="1">SUM(J8:OFFSET(J6,MATCH("PROYECTOS",$A$8:$A$15,0),0))</f>
        <v>0.11338214076149493</v>
      </c>
      <c r="K7" s="37">
        <f ca="1">SUM(K8:OFFSET(K6,MATCH("PROYECTOS",$A$8:$A$15,0),0))</f>
        <v>3.7769710761494935E-2</v>
      </c>
      <c r="L7" s="37">
        <f ca="1">SUM(L8:OFFSET(L6,MATCH("PROYECTOS",$A$8:$A$15,0),0))</f>
        <v>4.525709E-2</v>
      </c>
      <c r="M7" s="37">
        <f ca="1">SUM(M8:OFFSET(M6,MATCH("PROYECTOS",$A$8:$A$15,0),0))</f>
        <v>3.0355340000000001E-2</v>
      </c>
      <c r="N7" s="39">
        <f ca="1">IFERROR(K7/I7,0)</f>
        <v>9.6561447275933781E-3</v>
      </c>
      <c r="O7" s="39">
        <f ca="1">IFERROR(SUM(K7,L7)/I7,0)</f>
        <v>2.1226501031069132E-2</v>
      </c>
      <c r="P7" s="40">
        <f ca="1">IFERROR(SUM(K7,L7,M7)/I7,0)</f>
        <v>2.8987099414949972E-2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0.14278000000000002</v>
      </c>
      <c r="I8" s="21">
        <v>0.14278000000000002</v>
      </c>
      <c r="J8" s="21">
        <f t="shared" ref="J8:J14" si="0">SUM(K8,L8,M8)</f>
        <v>3.9502650728836061E-2</v>
      </c>
      <c r="K8" s="21">
        <v>2.000001072883606E-2</v>
      </c>
      <c r="L8" s="21">
        <v>1.2835969999999999E-2</v>
      </c>
      <c r="M8" s="21">
        <v>6.6666700000000004E-3</v>
      </c>
      <c r="N8" s="22">
        <f t="shared" ref="N8:N15" si="1">IFERROR(K8/I8,0)</f>
        <v>0.14007571598848617</v>
      </c>
      <c r="O8" s="22">
        <f t="shared" ref="O8:O15" si="2">IFERROR(SUM(K8,L8)/I8,0)</f>
        <v>0.2299760521700242</v>
      </c>
      <c r="P8" s="23">
        <f t="shared" ref="P8:P15" si="3">IFERROR(SUM(K8,L8,M8)/I8,0)</f>
        <v>0.27666795579798331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5005277</v>
      </c>
      <c r="C9" s="19" t="s">
        <v>2240</v>
      </c>
      <c r="D9" s="68">
        <v>3000727</v>
      </c>
      <c r="E9" s="19" t="s">
        <v>2238</v>
      </c>
      <c r="F9" s="69">
        <v>88</v>
      </c>
      <c r="G9" s="19" t="s">
        <v>755</v>
      </c>
      <c r="H9" s="20">
        <v>3.5000000000000003E-2</v>
      </c>
      <c r="I9" s="21">
        <v>3.5000000000000003E-2</v>
      </c>
      <c r="J9" s="21">
        <f t="shared" si="0"/>
        <v>1.7085999500647186E-3</v>
      </c>
      <c r="K9" s="21">
        <v>1.2623999500647187E-3</v>
      </c>
      <c r="L9" s="21">
        <v>6.357E-4</v>
      </c>
      <c r="M9" s="21">
        <v>-1.895E-4</v>
      </c>
      <c r="N9" s="22">
        <f t="shared" si="1"/>
        <v>3.6068570001849105E-2</v>
      </c>
      <c r="O9" s="22">
        <f t="shared" si="2"/>
        <v>5.4231427144706239E-2</v>
      </c>
      <c r="P9" s="23">
        <f t="shared" si="3"/>
        <v>4.8817141430420527E-2</v>
      </c>
      <c r="Q9" s="70">
        <v>0</v>
      </c>
      <c r="R9" s="21">
        <v>0</v>
      </c>
      <c r="S9" s="23">
        <f t="shared" ref="S9:S14" si="4">IFERROR(R9/Q9,0)</f>
        <v>0</v>
      </c>
    </row>
    <row r="10" spans="1:19" ht="51" x14ac:dyDescent="0.25">
      <c r="A10" s="17"/>
      <c r="B10" s="19">
        <v>5005278</v>
      </c>
      <c r="C10" s="19" t="s">
        <v>2241</v>
      </c>
      <c r="D10" s="68">
        <v>3000727</v>
      </c>
      <c r="E10" s="19" t="s">
        <v>2238</v>
      </c>
      <c r="F10" s="69">
        <v>215</v>
      </c>
      <c r="G10" s="19" t="s">
        <v>688</v>
      </c>
      <c r="H10" s="20">
        <v>0.98799999999999999</v>
      </c>
      <c r="I10" s="21">
        <v>1.0040750000000003</v>
      </c>
      <c r="J10" s="21">
        <f t="shared" si="0"/>
        <v>2.09015E-2</v>
      </c>
      <c r="K10" s="21">
        <v>0</v>
      </c>
      <c r="L10" s="21">
        <v>1.2054499999999999E-2</v>
      </c>
      <c r="M10" s="21">
        <v>8.8470000000000007E-3</v>
      </c>
      <c r="N10" s="22">
        <f t="shared" si="1"/>
        <v>0</v>
      </c>
      <c r="O10" s="22">
        <f t="shared" si="2"/>
        <v>1.2005577272614093E-2</v>
      </c>
      <c r="P10" s="23">
        <f t="shared" si="3"/>
        <v>2.0816672061349992E-2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5005279</v>
      </c>
      <c r="C11" s="19" t="s">
        <v>2242</v>
      </c>
      <c r="D11" s="68">
        <v>3000728</v>
      </c>
      <c r="E11" s="19" t="s">
        <v>2239</v>
      </c>
      <c r="F11" s="69">
        <v>59</v>
      </c>
      <c r="G11" s="19" t="s">
        <v>577</v>
      </c>
      <c r="H11" s="20">
        <v>2.6472200000000004</v>
      </c>
      <c r="I11" s="21">
        <v>2.647219999999999</v>
      </c>
      <c r="J11" s="21">
        <f t="shared" si="0"/>
        <v>5.1269390082594152E-2</v>
      </c>
      <c r="K11" s="21">
        <v>1.6507300082594156E-2</v>
      </c>
      <c r="L11" s="21">
        <v>1.9730919999999999E-2</v>
      </c>
      <c r="M11" s="21">
        <v>1.503117E-2</v>
      </c>
      <c r="N11" s="22">
        <f t="shared" si="1"/>
        <v>6.2357114567713158E-3</v>
      </c>
      <c r="O11" s="22">
        <f t="shared" si="2"/>
        <v>1.3689160735637449E-2</v>
      </c>
      <c r="P11" s="23">
        <f t="shared" si="3"/>
        <v>1.9367257002664746E-2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5005280</v>
      </c>
      <c r="C12" s="19" t="s">
        <v>2243</v>
      </c>
      <c r="D12" s="68">
        <v>3000728</v>
      </c>
      <c r="E12" s="19" t="s">
        <v>2239</v>
      </c>
      <c r="F12" s="69">
        <v>46</v>
      </c>
      <c r="G12" s="19" t="s">
        <v>736</v>
      </c>
      <c r="H12" s="20">
        <v>0.01</v>
      </c>
      <c r="I12" s="21">
        <v>9.9999999999999985E-3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5005281</v>
      </c>
      <c r="C13" s="19" t="s">
        <v>2244</v>
      </c>
      <c r="D13" s="68">
        <v>3000728</v>
      </c>
      <c r="E13" s="19" t="s">
        <v>2239</v>
      </c>
      <c r="F13" s="69">
        <v>46</v>
      </c>
      <c r="G13" s="19" t="s">
        <v>736</v>
      </c>
      <c r="H13" s="20">
        <v>2.5000000000000001E-2</v>
      </c>
      <c r="I13" s="21">
        <v>2.4999999999999998E-2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5005282</v>
      </c>
      <c r="C14" s="19" t="s">
        <v>2245</v>
      </c>
      <c r="D14" s="68">
        <v>3000728</v>
      </c>
      <c r="E14" s="19" t="s">
        <v>2239</v>
      </c>
      <c r="F14" s="69">
        <v>59</v>
      </c>
      <c r="G14" s="19" t="s">
        <v>577</v>
      </c>
      <c r="H14" s="20">
        <v>0.04</v>
      </c>
      <c r="I14" s="21">
        <v>4.7393999999999999E-2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15.75" thickBot="1" x14ac:dyDescent="0.3">
      <c r="A15" s="41" t="s">
        <v>293</v>
      </c>
      <c r="B15" s="43"/>
      <c r="C15" s="43"/>
      <c r="D15" s="65"/>
      <c r="E15" s="43"/>
      <c r="F15" s="66"/>
      <c r="G15" s="43"/>
      <c r="H15" s="44">
        <f ca="1">OFFSET(H15,-MATCH("PROYECTOS",$A$8:$A$15,0)-1,0)-(OFFSET(H15,-MATCH("PROYECTOS",$A$8:$A$15,0),0))</f>
        <v>2.3099999999999992</v>
      </c>
      <c r="I15" s="44">
        <f t="shared" ref="I15:M15" ca="1" si="5">OFFSET(I15,-MATCH("PROYECTOS",$A$8:$A$15,0)-1,0)-(OFFSET(I15,-MATCH("PROYECTOS",$A$8:$A$15,0),0))</f>
        <v>1.3765480000000005</v>
      </c>
      <c r="J15" s="44">
        <f t="shared" ca="1" si="5"/>
        <v>0.51513228706430192</v>
      </c>
      <c r="K15" s="44">
        <f t="shared" ca="1" si="5"/>
        <v>0.30914998706430197</v>
      </c>
      <c r="L15" s="44">
        <f t="shared" ca="1" si="5"/>
        <v>0.16793130000000001</v>
      </c>
      <c r="M15" s="44">
        <f t="shared" ca="1" si="5"/>
        <v>3.8050999999999995E-2</v>
      </c>
      <c r="N15" s="46">
        <f t="shared" ca="1" si="1"/>
        <v>0.22458351402515703</v>
      </c>
      <c r="O15" s="46">
        <f t="shared" ca="1" si="2"/>
        <v>0.3465780249321504</v>
      </c>
      <c r="P15" s="47">
        <f t="shared" ca="1" si="3"/>
        <v>0.37422035923505881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137</v>
      </c>
      <c r="B1" s="50" t="s">
        <v>97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2248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62.750073999999998</v>
      </c>
      <c r="E6" s="14">
        <v>62.970751000000007</v>
      </c>
      <c r="F6" s="14">
        <v>5.453384363199163</v>
      </c>
      <c r="G6" s="14">
        <v>2.0996524631991633</v>
      </c>
      <c r="H6" s="14">
        <v>1.8398334000000001</v>
      </c>
      <c r="I6" s="14">
        <v>1.5138985</v>
      </c>
      <c r="J6" s="15">
        <v>3.3343297163458685E-2</v>
      </c>
      <c r="K6" s="15">
        <v>6.2560566622417491E-2</v>
      </c>
      <c r="L6" s="16">
        <v>8.6601863191994685E-2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62.750073999999998</v>
      </c>
      <c r="E7" s="38">
        <f ca="1">SUM(E8:OFFSET(E6,MATCH("GOBIERNOS REGIONALES",$A$8:$A$50,0),0))</f>
        <v>62.970751000000014</v>
      </c>
      <c r="F7" s="38">
        <f ca="1">SUM(F8:OFFSET(F6,MATCH("GOBIERNOS REGIONALES",$A$8:$A$50,0),0))</f>
        <v>5.453384363199163</v>
      </c>
      <c r="G7" s="38">
        <f ca="1">SUM(G8:OFFSET(G6,MATCH("GOBIERNOS REGIONALES",$A$8:$A$50,0),0))</f>
        <v>2.0996524631991633</v>
      </c>
      <c r="H7" s="38">
        <f ca="1">SUM(H8:OFFSET(H6,MATCH("GOBIERNOS REGIONALES",$A$8:$A$50,0),0))</f>
        <v>1.8398334000000001</v>
      </c>
      <c r="I7" s="38">
        <f ca="1">SUM(I8:OFFSET(I6,MATCH("GOBIERNOS REGIONALES",$A$8:$A$50,0),0))</f>
        <v>1.5138985000000003</v>
      </c>
      <c r="J7" s="39">
        <f ca="1">IFERROR(G7/E7,0)</f>
        <v>3.3343297163458678E-2</v>
      </c>
      <c r="K7" s="39">
        <f ca="1">IFERROR(SUM(G7,H7)/E7,0)</f>
        <v>6.2560566622417477E-2</v>
      </c>
      <c r="L7" s="40">
        <f ca="1">IFERROR(SUM(G7,H7,I7)/E7,0)</f>
        <v>8.6601863191994671E-2</v>
      </c>
      <c r="M7" s="4"/>
    </row>
    <row r="8" spans="1:13" ht="25.5" x14ac:dyDescent="0.25">
      <c r="A8" s="17"/>
      <c r="B8" s="18">
        <v>114</v>
      </c>
      <c r="C8" s="19" t="s">
        <v>140</v>
      </c>
      <c r="D8" s="20">
        <v>62.750073999999998</v>
      </c>
      <c r="E8" s="21">
        <v>62.970751000000014</v>
      </c>
      <c r="F8" s="21">
        <f t="shared" ref="F8:F10" si="0">SUM(G8,H8,I8)</f>
        <v>5.453384363199163</v>
      </c>
      <c r="G8" s="21">
        <v>2.0996524631991633</v>
      </c>
      <c r="H8" s="21">
        <v>1.8398334000000001</v>
      </c>
      <c r="I8" s="21">
        <v>1.5138985000000003</v>
      </c>
      <c r="J8" s="22">
        <f t="shared" ref="J8:J10" si="1">IFERROR(G8/E8,0)</f>
        <v>3.3343297163458678E-2</v>
      </c>
      <c r="K8" s="22">
        <f t="shared" ref="K8:K10" si="2">IFERROR(SUM(G8,H8)/E8,0)</f>
        <v>6.2560566622417477E-2</v>
      </c>
      <c r="L8" s="23">
        <f t="shared" ref="L8:L10" si="3">IFERROR(SUM(G8,H8,I8)/E8,0)</f>
        <v>8.6601863191994671E-2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"/>
  <sheetViews>
    <sheetView topLeftCell="A22" workbookViewId="0">
      <selection activeCell="A30" sqref="A30:S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31</v>
      </c>
      <c r="B1" s="49" t="s">
        <v>20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545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299.35990500000003</v>
      </c>
      <c r="I6" s="14">
        <v>301.93940899999996</v>
      </c>
      <c r="J6" s="14">
        <v>106.26169594113145</v>
      </c>
      <c r="K6" s="14">
        <v>47.41084361113144</v>
      </c>
      <c r="L6" s="14">
        <v>39.898152119999999</v>
      </c>
      <c r="M6" s="14">
        <v>18.95270021</v>
      </c>
      <c r="N6" s="15">
        <v>0.15702105189962615</v>
      </c>
      <c r="O6" s="15">
        <v>0.28916064988102114</v>
      </c>
      <c r="P6" s="16">
        <v>0.35193052901925581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273.23990499999996</v>
      </c>
      <c r="I7" s="38">
        <f ca="1">SUM(I8:OFFSET(I6,MATCH("PROYECTOS",$A$8:$A$50,0),0))</f>
        <v>275.68265500000001</v>
      </c>
      <c r="J7" s="38">
        <f ca="1">SUM(J8:OFFSET(J6,MATCH("PROYECTOS",$A$8:$A$50,0),0))</f>
        <v>86.073288067625953</v>
      </c>
      <c r="K7" s="38">
        <f ca="1">SUM(K8:OFFSET(K6,MATCH("PROYECTOS",$A$8:$A$50,0),0))</f>
        <v>47.018533617625963</v>
      </c>
      <c r="L7" s="38">
        <f ca="1">SUM(L8:OFFSET(L6,MATCH("PROYECTOS",$A$8:$A$50,0),0))</f>
        <v>20.102054180000003</v>
      </c>
      <c r="M7" s="38">
        <f ca="1">SUM(M8:OFFSET(M6,MATCH("PROYECTOS",$A$8:$A$50,0),0))</f>
        <v>18.952700269999998</v>
      </c>
      <c r="N7" s="39">
        <f ca="1">IFERROR(K7/I7,0)</f>
        <v>0.17055310794807152</v>
      </c>
      <c r="O7" s="39">
        <f ca="1">IFERROR(SUM(K7,L7)/I7,0)</f>
        <v>0.24347047803071242</v>
      </c>
      <c r="P7" s="40">
        <f ca="1">IFERROR(SUM(K7,L7,M7)/I7,0)</f>
        <v>0.31221872869595646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13.332446000000001</v>
      </c>
      <c r="I8" s="21">
        <v>13.217446000000002</v>
      </c>
      <c r="J8" s="21">
        <f t="shared" ref="J8:J30" si="0">SUM(K8,L8,M8)</f>
        <v>5.4327263470997114</v>
      </c>
      <c r="K8" s="21">
        <v>2.6316090770997107</v>
      </c>
      <c r="L8" s="21">
        <v>1.6892250399999997</v>
      </c>
      <c r="M8" s="21">
        <v>1.11189223</v>
      </c>
      <c r="N8" s="22">
        <f t="shared" ref="N8:N31" si="1">IFERROR(K8/I8,0)</f>
        <v>0.19910117863161386</v>
      </c>
      <c r="O8" s="22">
        <f t="shared" ref="O8:O31" si="2">IFERROR(SUM(K8,L8)/I8,0)</f>
        <v>0.32690386002709676</v>
      </c>
      <c r="P8" s="23">
        <f t="shared" ref="P8:P31" si="3">IFERROR(SUM(K8,L8,M8)/I8,0)</f>
        <v>0.41102693720857347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5002762</v>
      </c>
      <c r="C9" s="19" t="s">
        <v>551</v>
      </c>
      <c r="D9" s="68">
        <v>3000294</v>
      </c>
      <c r="E9" s="19" t="s">
        <v>546</v>
      </c>
      <c r="F9" s="69">
        <v>66</v>
      </c>
      <c r="G9" s="19" t="s">
        <v>573</v>
      </c>
      <c r="H9" s="20">
        <v>0.104543</v>
      </c>
      <c r="I9" s="21">
        <v>9.4143000000000004E-2</v>
      </c>
      <c r="J9" s="21">
        <f t="shared" si="0"/>
        <v>7.3190000129640109E-2</v>
      </c>
      <c r="K9" s="21">
        <v>5.4200000129640102E-2</v>
      </c>
      <c r="L9" s="21">
        <v>0</v>
      </c>
      <c r="M9" s="21">
        <v>1.899E-2</v>
      </c>
      <c r="N9" s="22">
        <f t="shared" si="1"/>
        <v>0.57571991682483137</v>
      </c>
      <c r="O9" s="22">
        <f t="shared" si="2"/>
        <v>0.57571991682483137</v>
      </c>
      <c r="P9" s="23">
        <f t="shared" si="3"/>
        <v>0.77743433000478113</v>
      </c>
      <c r="Q9" s="70">
        <v>0</v>
      </c>
      <c r="R9" s="21">
        <v>0</v>
      </c>
      <c r="S9" s="23">
        <f t="shared" ref="S9:S30" si="4">IFERROR(R9/Q9,0)</f>
        <v>0</v>
      </c>
    </row>
    <row r="10" spans="1:19" ht="38.25" x14ac:dyDescent="0.25">
      <c r="A10" s="17"/>
      <c r="B10" s="19">
        <v>5002765</v>
      </c>
      <c r="C10" s="19" t="s">
        <v>552</v>
      </c>
      <c r="D10" s="68">
        <v>3000294</v>
      </c>
      <c r="E10" s="19" t="s">
        <v>546</v>
      </c>
      <c r="F10" s="69">
        <v>85</v>
      </c>
      <c r="G10" s="19" t="s">
        <v>574</v>
      </c>
      <c r="H10" s="20">
        <v>0.48670000000000002</v>
      </c>
      <c r="I10" s="21">
        <v>0.45699999999999996</v>
      </c>
      <c r="J10" s="21">
        <f t="shared" si="0"/>
        <v>0.37340899329447746</v>
      </c>
      <c r="K10" s="21">
        <v>0.36249999329447746</v>
      </c>
      <c r="L10" s="21">
        <v>1.2454999999999999E-2</v>
      </c>
      <c r="M10" s="21">
        <v>-1.5460000000000001E-3</v>
      </c>
      <c r="N10" s="22">
        <f t="shared" si="1"/>
        <v>0.79321661552402078</v>
      </c>
      <c r="O10" s="22">
        <f t="shared" si="2"/>
        <v>0.82047044484568377</v>
      </c>
      <c r="P10" s="23">
        <f t="shared" si="3"/>
        <v>0.81708751267938184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5002769</v>
      </c>
      <c r="C11" s="19" t="s">
        <v>553</v>
      </c>
      <c r="D11" s="68">
        <v>3000491</v>
      </c>
      <c r="E11" s="19" t="s">
        <v>549</v>
      </c>
      <c r="F11" s="69">
        <v>85</v>
      </c>
      <c r="G11" s="19" t="s">
        <v>574</v>
      </c>
      <c r="H11" s="20">
        <v>0.65975000000000006</v>
      </c>
      <c r="I11" s="21">
        <v>0.65975000000000006</v>
      </c>
      <c r="J11" s="21">
        <f t="shared" si="0"/>
        <v>0.38484043000904472</v>
      </c>
      <c r="K11" s="21">
        <v>1.7089300090447068E-3</v>
      </c>
      <c r="L11" s="21">
        <v>2.4750000000000002E-3</v>
      </c>
      <c r="M11" s="21">
        <v>0.38065650000000001</v>
      </c>
      <c r="N11" s="22">
        <f t="shared" si="1"/>
        <v>2.5902690550128182E-3</v>
      </c>
      <c r="O11" s="22">
        <f t="shared" si="2"/>
        <v>6.3416900478131203E-3</v>
      </c>
      <c r="P11" s="23">
        <f t="shared" si="3"/>
        <v>0.58331251232898018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5003057</v>
      </c>
      <c r="C12" s="19" t="s">
        <v>554</v>
      </c>
      <c r="D12" s="68">
        <v>3000490</v>
      </c>
      <c r="E12" s="19" t="s">
        <v>548</v>
      </c>
      <c r="F12" s="69">
        <v>82</v>
      </c>
      <c r="G12" s="19" t="s">
        <v>539</v>
      </c>
      <c r="H12" s="20">
        <v>28.455912999999995</v>
      </c>
      <c r="I12" s="21">
        <v>28.455912999999995</v>
      </c>
      <c r="J12" s="21">
        <f t="shared" si="0"/>
        <v>0.90921377010326809</v>
      </c>
      <c r="K12" s="21">
        <v>1.7473200103268027E-2</v>
      </c>
      <c r="L12" s="21">
        <v>7.8713989999999998E-2</v>
      </c>
      <c r="M12" s="21">
        <v>0.81302658000000005</v>
      </c>
      <c r="N12" s="22">
        <f t="shared" si="1"/>
        <v>6.1404461361925134E-4</v>
      </c>
      <c r="O12" s="22">
        <f t="shared" si="2"/>
        <v>3.3802180272081953E-3</v>
      </c>
      <c r="P12" s="23">
        <f t="shared" si="3"/>
        <v>3.1951663968865389E-2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5003059</v>
      </c>
      <c r="C13" s="19" t="s">
        <v>555</v>
      </c>
      <c r="D13" s="68">
        <v>3000491</v>
      </c>
      <c r="E13" s="19" t="s">
        <v>549</v>
      </c>
      <c r="F13" s="69">
        <v>66</v>
      </c>
      <c r="G13" s="19" t="s">
        <v>573</v>
      </c>
      <c r="H13" s="20">
        <v>0.83350000000000002</v>
      </c>
      <c r="I13" s="21">
        <v>0.83350000000000002</v>
      </c>
      <c r="J13" s="21">
        <f t="shared" si="0"/>
        <v>0.18519409932672978</v>
      </c>
      <c r="K13" s="21">
        <v>2.4939099326729774E-2</v>
      </c>
      <c r="L13" s="21">
        <v>0</v>
      </c>
      <c r="M13" s="21">
        <v>0.16025500000000001</v>
      </c>
      <c r="N13" s="22">
        <f t="shared" si="1"/>
        <v>2.9920935005074714E-2</v>
      </c>
      <c r="O13" s="22">
        <f t="shared" si="2"/>
        <v>2.9920935005074714E-2</v>
      </c>
      <c r="P13" s="23">
        <f t="shared" si="3"/>
        <v>0.22218848149577658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5004063</v>
      </c>
      <c r="C14" s="19" t="s">
        <v>556</v>
      </c>
      <c r="D14" s="68">
        <v>3000294</v>
      </c>
      <c r="E14" s="19" t="s">
        <v>546</v>
      </c>
      <c r="F14" s="69">
        <v>36</v>
      </c>
      <c r="G14" s="19" t="s">
        <v>533</v>
      </c>
      <c r="H14" s="20">
        <v>8.2648109999999999</v>
      </c>
      <c r="I14" s="21">
        <v>7.5704260000000003</v>
      </c>
      <c r="J14" s="21">
        <f t="shared" si="0"/>
        <v>3.1204259395599365</v>
      </c>
      <c r="K14" s="21">
        <v>1.8704259395599365</v>
      </c>
      <c r="L14" s="21">
        <v>0.55000000000000004</v>
      </c>
      <c r="M14" s="21">
        <v>0.7</v>
      </c>
      <c r="N14" s="22">
        <f t="shared" si="1"/>
        <v>0.24707010405490212</v>
      </c>
      <c r="O14" s="22">
        <f t="shared" si="2"/>
        <v>0.31972123359503629</v>
      </c>
      <c r="P14" s="23">
        <f t="shared" si="3"/>
        <v>0.41218630755520713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5004064</v>
      </c>
      <c r="C15" s="19" t="s">
        <v>557</v>
      </c>
      <c r="D15" s="68">
        <v>3000294</v>
      </c>
      <c r="E15" s="19" t="s">
        <v>546</v>
      </c>
      <c r="F15" s="69">
        <v>82</v>
      </c>
      <c r="G15" s="19" t="s">
        <v>539</v>
      </c>
      <c r="H15" s="20">
        <v>27.731023000000004</v>
      </c>
      <c r="I15" s="21">
        <v>27.725828000000003</v>
      </c>
      <c r="J15" s="21">
        <f t="shared" si="0"/>
        <v>1.4373413454227424</v>
      </c>
      <c r="K15" s="21">
        <v>1.0244737854227424</v>
      </c>
      <c r="L15" s="21">
        <v>5.0338620000000001E-2</v>
      </c>
      <c r="M15" s="21">
        <v>0.36252894000000002</v>
      </c>
      <c r="N15" s="22">
        <f t="shared" si="1"/>
        <v>3.6950160169165816E-2</v>
      </c>
      <c r="O15" s="22">
        <f t="shared" si="2"/>
        <v>3.8765745983230591E-2</v>
      </c>
      <c r="P15" s="23">
        <f t="shared" si="3"/>
        <v>5.1841241510361465E-2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5004065</v>
      </c>
      <c r="C16" s="19" t="s">
        <v>558</v>
      </c>
      <c r="D16" s="68">
        <v>3000294</v>
      </c>
      <c r="E16" s="19" t="s">
        <v>546</v>
      </c>
      <c r="F16" s="69">
        <v>82</v>
      </c>
      <c r="G16" s="19" t="s">
        <v>539</v>
      </c>
      <c r="H16" s="20">
        <v>5.5399999999999998E-2</v>
      </c>
      <c r="I16" s="21">
        <v>1.11249</v>
      </c>
      <c r="J16" s="21">
        <f t="shared" si="0"/>
        <v>1.1124000549316406</v>
      </c>
      <c r="K16" s="21">
        <v>1.1124000549316406</v>
      </c>
      <c r="L16" s="21">
        <v>0</v>
      </c>
      <c r="M16" s="21">
        <v>0</v>
      </c>
      <c r="N16" s="22">
        <f t="shared" si="1"/>
        <v>0.99991914977360752</v>
      </c>
      <c r="O16" s="22">
        <f t="shared" si="2"/>
        <v>0.99991914977360752</v>
      </c>
      <c r="P16" s="23">
        <f t="shared" si="3"/>
        <v>0.99991914977360752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5004066</v>
      </c>
      <c r="C17" s="19" t="s">
        <v>559</v>
      </c>
      <c r="D17" s="68">
        <v>3000294</v>
      </c>
      <c r="E17" s="19" t="s">
        <v>546</v>
      </c>
      <c r="F17" s="69">
        <v>66</v>
      </c>
      <c r="G17" s="19" t="s">
        <v>573</v>
      </c>
      <c r="H17" s="20">
        <v>141.94890700000002</v>
      </c>
      <c r="I17" s="21">
        <v>141.991657</v>
      </c>
      <c r="J17" s="21">
        <f t="shared" si="0"/>
        <v>58.612833770348644</v>
      </c>
      <c r="K17" s="21">
        <v>30.884881740348646</v>
      </c>
      <c r="L17" s="21">
        <v>14.81075216</v>
      </c>
      <c r="M17" s="21">
        <v>12.917199870000001</v>
      </c>
      <c r="N17" s="22">
        <f t="shared" si="1"/>
        <v>0.2175119467783142</v>
      </c>
      <c r="O17" s="22">
        <f t="shared" si="2"/>
        <v>0.32181914674288675</v>
      </c>
      <c r="P17" s="23">
        <f t="shared" si="3"/>
        <v>0.4127906879088582</v>
      </c>
      <c r="Q17" s="70">
        <v>0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5004067</v>
      </c>
      <c r="C18" s="19" t="s">
        <v>560</v>
      </c>
      <c r="D18" s="68">
        <v>3000294</v>
      </c>
      <c r="E18" s="19" t="s">
        <v>546</v>
      </c>
      <c r="F18" s="69">
        <v>448</v>
      </c>
      <c r="G18" s="19" t="s">
        <v>575</v>
      </c>
      <c r="H18" s="20">
        <v>11.021917</v>
      </c>
      <c r="I18" s="21">
        <v>11.021917</v>
      </c>
      <c r="J18" s="21">
        <f t="shared" si="0"/>
        <v>7.2060859343276498</v>
      </c>
      <c r="K18" s="21">
        <v>6.5214786343276501</v>
      </c>
      <c r="L18" s="21">
        <v>2.7E-2</v>
      </c>
      <c r="M18" s="21">
        <v>0.65760730000000001</v>
      </c>
      <c r="N18" s="22">
        <f t="shared" si="1"/>
        <v>0.591682792959487</v>
      </c>
      <c r="O18" s="22">
        <f t="shared" si="2"/>
        <v>0.59413245756864708</v>
      </c>
      <c r="P18" s="23">
        <f t="shared" si="3"/>
        <v>0.65379606236625165</v>
      </c>
      <c r="Q18" s="70">
        <v>0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5004068</v>
      </c>
      <c r="C19" s="19" t="s">
        <v>561</v>
      </c>
      <c r="D19" s="68">
        <v>3000489</v>
      </c>
      <c r="E19" s="19" t="s">
        <v>547</v>
      </c>
      <c r="F19" s="69">
        <v>128</v>
      </c>
      <c r="G19" s="19" t="s">
        <v>576</v>
      </c>
      <c r="H19" s="20">
        <v>1.1655</v>
      </c>
      <c r="I19" s="21">
        <v>1.1655</v>
      </c>
      <c r="J19" s="21">
        <f t="shared" si="0"/>
        <v>0.42527999946285039</v>
      </c>
      <c r="K19" s="21">
        <v>3.6239999462850392E-2</v>
      </c>
      <c r="L19" s="21">
        <v>0.36561850000000001</v>
      </c>
      <c r="M19" s="21">
        <v>2.3421499999999998E-2</v>
      </c>
      <c r="N19" s="22">
        <f t="shared" si="1"/>
        <v>3.1093950633076271E-2</v>
      </c>
      <c r="O19" s="22">
        <f t="shared" si="2"/>
        <v>0.34479493733406297</v>
      </c>
      <c r="P19" s="23">
        <f t="shared" si="3"/>
        <v>0.36489060442973009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5004070</v>
      </c>
      <c r="C20" s="19" t="s">
        <v>562</v>
      </c>
      <c r="D20" s="68">
        <v>3000490</v>
      </c>
      <c r="E20" s="19" t="s">
        <v>548</v>
      </c>
      <c r="F20" s="69">
        <v>59</v>
      </c>
      <c r="G20" s="19" t="s">
        <v>577</v>
      </c>
      <c r="H20" s="20">
        <v>1.76</v>
      </c>
      <c r="I20" s="21">
        <v>1.7887240000000002</v>
      </c>
      <c r="J20" s="21">
        <f t="shared" si="0"/>
        <v>1.48E-3</v>
      </c>
      <c r="K20" s="21">
        <v>0</v>
      </c>
      <c r="L20" s="21">
        <v>0</v>
      </c>
      <c r="M20" s="21">
        <v>1.48E-3</v>
      </c>
      <c r="N20" s="22">
        <f t="shared" si="1"/>
        <v>0</v>
      </c>
      <c r="O20" s="22">
        <f t="shared" si="2"/>
        <v>0</v>
      </c>
      <c r="P20" s="23">
        <f t="shared" si="3"/>
        <v>8.2740545774529764E-4</v>
      </c>
      <c r="Q20" s="70">
        <v>0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5004072</v>
      </c>
      <c r="C21" s="19" t="s">
        <v>563</v>
      </c>
      <c r="D21" s="68">
        <v>3000490</v>
      </c>
      <c r="E21" s="19" t="s">
        <v>548</v>
      </c>
      <c r="F21" s="69">
        <v>448</v>
      </c>
      <c r="G21" s="19" t="s">
        <v>575</v>
      </c>
      <c r="H21" s="20">
        <v>16.788896000000001</v>
      </c>
      <c r="I21" s="21">
        <v>16.788896000000001</v>
      </c>
      <c r="J21" s="21">
        <f t="shared" si="0"/>
        <v>2.8744774747873114</v>
      </c>
      <c r="K21" s="21">
        <v>0.31912339478731155</v>
      </c>
      <c r="L21" s="21">
        <v>1.6580067000000001</v>
      </c>
      <c r="M21" s="21">
        <v>0.89734738000000003</v>
      </c>
      <c r="N21" s="22">
        <f t="shared" si="1"/>
        <v>1.9008003551115663E-2</v>
      </c>
      <c r="O21" s="22">
        <f t="shared" si="2"/>
        <v>0.11776415166234346</v>
      </c>
      <c r="P21" s="23">
        <f t="shared" si="3"/>
        <v>0.17121301333853706</v>
      </c>
      <c r="Q21" s="70">
        <v>0</v>
      </c>
      <c r="R21" s="21">
        <v>0</v>
      </c>
      <c r="S21" s="23">
        <f t="shared" si="4"/>
        <v>0</v>
      </c>
    </row>
    <row r="22" spans="1:19" ht="63.75" x14ac:dyDescent="0.25">
      <c r="A22" s="17"/>
      <c r="B22" s="19">
        <v>5004073</v>
      </c>
      <c r="C22" s="19" t="s">
        <v>564</v>
      </c>
      <c r="D22" s="68">
        <v>3000492</v>
      </c>
      <c r="E22" s="19" t="s">
        <v>550</v>
      </c>
      <c r="F22" s="69">
        <v>60</v>
      </c>
      <c r="G22" s="19" t="s">
        <v>309</v>
      </c>
      <c r="H22" s="20">
        <v>2.014052</v>
      </c>
      <c r="I22" s="21">
        <v>2.014052</v>
      </c>
      <c r="J22" s="21">
        <f t="shared" si="0"/>
        <v>0.61673336315415861</v>
      </c>
      <c r="K22" s="21">
        <v>0.36993325315415859</v>
      </c>
      <c r="L22" s="21">
        <v>0.11949933</v>
      </c>
      <c r="M22" s="21">
        <v>0.12730078</v>
      </c>
      <c r="N22" s="22">
        <f t="shared" si="1"/>
        <v>0.18367611817081117</v>
      </c>
      <c r="O22" s="22">
        <f t="shared" si="2"/>
        <v>0.24300891096861382</v>
      </c>
      <c r="P22" s="23">
        <f t="shared" si="3"/>
        <v>0.30621521348711883</v>
      </c>
      <c r="Q22" s="70">
        <v>0</v>
      </c>
      <c r="R22" s="21">
        <v>0</v>
      </c>
      <c r="S22" s="23">
        <f t="shared" si="4"/>
        <v>0</v>
      </c>
    </row>
    <row r="23" spans="1:19" ht="51" x14ac:dyDescent="0.25">
      <c r="A23" s="17"/>
      <c r="B23" s="19">
        <v>5004074</v>
      </c>
      <c r="C23" s="19" t="s">
        <v>565</v>
      </c>
      <c r="D23" s="68">
        <v>3000492</v>
      </c>
      <c r="E23" s="19" t="s">
        <v>550</v>
      </c>
      <c r="F23" s="69">
        <v>60</v>
      </c>
      <c r="G23" s="19" t="s">
        <v>309</v>
      </c>
      <c r="H23" s="20">
        <v>2.1107049999999998</v>
      </c>
      <c r="I23" s="21">
        <v>2.1107049999999998</v>
      </c>
      <c r="J23" s="21">
        <f t="shared" si="0"/>
        <v>0.61952611509440303</v>
      </c>
      <c r="K23" s="21">
        <v>0.38676860509440303</v>
      </c>
      <c r="L23" s="21">
        <v>0.11647461000000001</v>
      </c>
      <c r="M23" s="21">
        <v>0.11628289999999999</v>
      </c>
      <c r="N23" s="22">
        <f t="shared" si="1"/>
        <v>0.18324143122530295</v>
      </c>
      <c r="O23" s="22">
        <f t="shared" si="2"/>
        <v>0.23842423033744797</v>
      </c>
      <c r="P23" s="23">
        <f t="shared" si="3"/>
        <v>0.29351620197725553</v>
      </c>
      <c r="Q23" s="70">
        <v>0</v>
      </c>
      <c r="R23" s="21">
        <v>0</v>
      </c>
      <c r="S23" s="23">
        <f t="shared" si="4"/>
        <v>0</v>
      </c>
    </row>
    <row r="24" spans="1:19" ht="51" x14ac:dyDescent="0.25">
      <c r="A24" s="17"/>
      <c r="B24" s="19">
        <v>5004075</v>
      </c>
      <c r="C24" s="19" t="s">
        <v>566</v>
      </c>
      <c r="D24" s="68">
        <v>3000492</v>
      </c>
      <c r="E24" s="19" t="s">
        <v>550</v>
      </c>
      <c r="F24" s="69">
        <v>60</v>
      </c>
      <c r="G24" s="19" t="s">
        <v>309</v>
      </c>
      <c r="H24" s="20">
        <v>8.9710339999999995</v>
      </c>
      <c r="I24" s="21">
        <v>8.9710339999999995</v>
      </c>
      <c r="J24" s="21">
        <f t="shared" si="0"/>
        <v>1.9233463074700068</v>
      </c>
      <c r="K24" s="21">
        <v>1.1190438074700069</v>
      </c>
      <c r="L24" s="21">
        <v>0.40961913999999999</v>
      </c>
      <c r="M24" s="21">
        <v>0.39468336000000004</v>
      </c>
      <c r="N24" s="22">
        <f t="shared" si="1"/>
        <v>0.12473966852316098</v>
      </c>
      <c r="O24" s="22">
        <f t="shared" si="2"/>
        <v>0.17039986109405081</v>
      </c>
      <c r="P24" s="23">
        <f t="shared" si="3"/>
        <v>0.2143951641995791</v>
      </c>
      <c r="Q24" s="70">
        <v>0</v>
      </c>
      <c r="R24" s="21">
        <v>0</v>
      </c>
      <c r="S24" s="23">
        <f t="shared" si="4"/>
        <v>0</v>
      </c>
    </row>
    <row r="25" spans="1:19" ht="25.5" x14ac:dyDescent="0.25">
      <c r="A25" s="17"/>
      <c r="B25" s="19">
        <v>5004076</v>
      </c>
      <c r="C25" s="19" t="s">
        <v>567</v>
      </c>
      <c r="D25" s="68">
        <v>3000001</v>
      </c>
      <c r="E25" s="19" t="s">
        <v>275</v>
      </c>
      <c r="F25" s="69">
        <v>421</v>
      </c>
      <c r="G25" s="19" t="s">
        <v>538</v>
      </c>
      <c r="H25" s="20">
        <v>0.95545000000000002</v>
      </c>
      <c r="I25" s="21">
        <v>0.95545000000000002</v>
      </c>
      <c r="J25" s="21">
        <f t="shared" si="0"/>
        <v>7.9164419999999985E-2</v>
      </c>
      <c r="K25" s="21">
        <v>0</v>
      </c>
      <c r="L25" s="21">
        <v>4.0227599999999995E-2</v>
      </c>
      <c r="M25" s="21">
        <v>3.8936819999999997E-2</v>
      </c>
      <c r="N25" s="22">
        <f t="shared" si="1"/>
        <v>0</v>
      </c>
      <c r="O25" s="22">
        <f t="shared" si="2"/>
        <v>4.210330210895389E-2</v>
      </c>
      <c r="P25" s="23">
        <f t="shared" si="3"/>
        <v>8.2855638704275453E-2</v>
      </c>
      <c r="Q25" s="70">
        <v>0</v>
      </c>
      <c r="R25" s="21">
        <v>0</v>
      </c>
      <c r="S25" s="23">
        <f t="shared" si="4"/>
        <v>0</v>
      </c>
    </row>
    <row r="26" spans="1:19" ht="38.25" x14ac:dyDescent="0.25">
      <c r="A26" s="17"/>
      <c r="B26" s="19">
        <v>5004077</v>
      </c>
      <c r="C26" s="19" t="s">
        <v>568</v>
      </c>
      <c r="D26" s="68">
        <v>3000001</v>
      </c>
      <c r="E26" s="19" t="s">
        <v>275</v>
      </c>
      <c r="F26" s="69">
        <v>182</v>
      </c>
      <c r="G26" s="19" t="s">
        <v>578</v>
      </c>
      <c r="H26" s="20">
        <v>1.47</v>
      </c>
      <c r="I26" s="21">
        <v>1.47</v>
      </c>
      <c r="J26" s="21">
        <f t="shared" si="0"/>
        <v>0.12506131000000001</v>
      </c>
      <c r="K26" s="21">
        <v>0</v>
      </c>
      <c r="L26" s="21">
        <v>6.1184550000000004E-2</v>
      </c>
      <c r="M26" s="21">
        <v>6.3876760000000005E-2</v>
      </c>
      <c r="N26" s="22">
        <f t="shared" si="1"/>
        <v>0</v>
      </c>
      <c r="O26" s="22">
        <f t="shared" si="2"/>
        <v>4.1622142857142858E-2</v>
      </c>
      <c r="P26" s="23">
        <f t="shared" si="3"/>
        <v>8.5075721088435377E-2</v>
      </c>
      <c r="Q26" s="70">
        <v>0</v>
      </c>
      <c r="R26" s="21">
        <v>0</v>
      </c>
      <c r="S26" s="23">
        <f t="shared" si="4"/>
        <v>0</v>
      </c>
    </row>
    <row r="27" spans="1:19" ht="25.5" x14ac:dyDescent="0.25">
      <c r="A27" s="17"/>
      <c r="B27" s="19">
        <v>5004078</v>
      </c>
      <c r="C27" s="19" t="s">
        <v>569</v>
      </c>
      <c r="D27" s="68">
        <v>3000001</v>
      </c>
      <c r="E27" s="19" t="s">
        <v>275</v>
      </c>
      <c r="F27" s="69">
        <v>42</v>
      </c>
      <c r="G27" s="19" t="s">
        <v>534</v>
      </c>
      <c r="H27" s="20">
        <v>0.327482</v>
      </c>
      <c r="I27" s="21">
        <v>2.5250720000000002</v>
      </c>
      <c r="J27" s="21">
        <f t="shared" si="0"/>
        <v>0.10025408000000001</v>
      </c>
      <c r="K27" s="21">
        <v>0</v>
      </c>
      <c r="L27" s="21">
        <v>3.1149999999999997E-2</v>
      </c>
      <c r="M27" s="21">
        <v>6.9104080000000012E-2</v>
      </c>
      <c r="N27" s="22">
        <f t="shared" si="1"/>
        <v>0</v>
      </c>
      <c r="O27" s="22">
        <f t="shared" si="2"/>
        <v>1.2336281896120188E-2</v>
      </c>
      <c r="P27" s="23">
        <f t="shared" si="3"/>
        <v>3.970345400051959E-2</v>
      </c>
      <c r="Q27" s="70">
        <v>0</v>
      </c>
      <c r="R27" s="21">
        <v>0</v>
      </c>
      <c r="S27" s="23">
        <f t="shared" si="4"/>
        <v>0</v>
      </c>
    </row>
    <row r="28" spans="1:19" ht="38.25" x14ac:dyDescent="0.25">
      <c r="A28" s="17"/>
      <c r="B28" s="19">
        <v>5004968</v>
      </c>
      <c r="C28" s="19" t="s">
        <v>570</v>
      </c>
      <c r="D28" s="68">
        <v>3000489</v>
      </c>
      <c r="E28" s="19" t="s">
        <v>547</v>
      </c>
      <c r="F28" s="69">
        <v>128</v>
      </c>
      <c r="G28" s="19" t="s">
        <v>576</v>
      </c>
      <c r="H28" s="20">
        <v>1.2091869999999998</v>
      </c>
      <c r="I28" s="21">
        <v>1.8313679999999994</v>
      </c>
      <c r="J28" s="21">
        <f t="shared" si="0"/>
        <v>0.13572500080070748</v>
      </c>
      <c r="K28" s="21">
        <v>3.74911008007075E-2</v>
      </c>
      <c r="L28" s="21">
        <v>3.6070999999999999E-2</v>
      </c>
      <c r="M28" s="21">
        <v>6.21629E-2</v>
      </c>
      <c r="N28" s="22">
        <f t="shared" si="1"/>
        <v>2.0471636940640827E-2</v>
      </c>
      <c r="O28" s="22">
        <f t="shared" si="2"/>
        <v>4.0167842181750207E-2</v>
      </c>
      <c r="P28" s="23">
        <f t="shared" si="3"/>
        <v>7.4111265895607834E-2</v>
      </c>
      <c r="Q28" s="70">
        <v>0</v>
      </c>
      <c r="R28" s="21">
        <v>0</v>
      </c>
      <c r="S28" s="23">
        <f t="shared" si="4"/>
        <v>0</v>
      </c>
    </row>
    <row r="29" spans="1:19" ht="51" x14ac:dyDescent="0.25">
      <c r="A29" s="17"/>
      <c r="B29" s="19">
        <v>5004969</v>
      </c>
      <c r="C29" s="19" t="s">
        <v>571</v>
      </c>
      <c r="D29" s="68">
        <v>3000489</v>
      </c>
      <c r="E29" s="19" t="s">
        <v>547</v>
      </c>
      <c r="F29" s="69">
        <v>128</v>
      </c>
      <c r="G29" s="19" t="s">
        <v>576</v>
      </c>
      <c r="H29" s="20">
        <v>1.9602099999999998</v>
      </c>
      <c r="I29" s="21">
        <v>1.3197859999999999</v>
      </c>
      <c r="J29" s="21">
        <f t="shared" si="0"/>
        <v>0.32457931230303783</v>
      </c>
      <c r="K29" s="21">
        <v>0.24384300230303779</v>
      </c>
      <c r="L29" s="21">
        <v>4.3242940000000001E-2</v>
      </c>
      <c r="M29" s="21">
        <v>3.7493369999999998E-2</v>
      </c>
      <c r="N29" s="22">
        <f t="shared" si="1"/>
        <v>0.18475950063346466</v>
      </c>
      <c r="O29" s="22">
        <f t="shared" si="2"/>
        <v>0.21752461558391878</v>
      </c>
      <c r="P29" s="23">
        <f t="shared" si="3"/>
        <v>0.24593328941437312</v>
      </c>
      <c r="Q29" s="70">
        <v>0</v>
      </c>
      <c r="R29" s="21">
        <v>0</v>
      </c>
      <c r="S29" s="23">
        <f t="shared" si="4"/>
        <v>0</v>
      </c>
    </row>
    <row r="30" spans="1:19" ht="25.5" x14ac:dyDescent="0.25">
      <c r="A30" s="17"/>
      <c r="B30" s="19">
        <v>5004970</v>
      </c>
      <c r="C30" s="19" t="s">
        <v>572</v>
      </c>
      <c r="D30" s="68">
        <v>3000490</v>
      </c>
      <c r="E30" s="19" t="s">
        <v>548</v>
      </c>
      <c r="F30" s="69">
        <v>86</v>
      </c>
      <c r="G30" s="19" t="s">
        <v>500</v>
      </c>
      <c r="H30" s="20">
        <v>1.612479</v>
      </c>
      <c r="I30" s="21">
        <v>1.601998</v>
      </c>
      <c r="J30" s="21">
        <f t="shared" si="0"/>
        <v>0</v>
      </c>
      <c r="K30" s="21">
        <v>0</v>
      </c>
      <c r="L30" s="21">
        <v>0</v>
      </c>
      <c r="M30" s="21">
        <v>0</v>
      </c>
      <c r="N30" s="22">
        <f t="shared" si="1"/>
        <v>0</v>
      </c>
      <c r="O30" s="22">
        <f t="shared" si="2"/>
        <v>0</v>
      </c>
      <c r="P30" s="23">
        <f t="shared" si="3"/>
        <v>0</v>
      </c>
      <c r="Q30" s="70">
        <v>0</v>
      </c>
      <c r="R30" s="21">
        <v>0</v>
      </c>
      <c r="S30" s="23">
        <f t="shared" si="4"/>
        <v>0</v>
      </c>
    </row>
    <row r="31" spans="1:19" ht="15.75" thickBot="1" x14ac:dyDescent="0.3">
      <c r="A31" s="41" t="s">
        <v>293</v>
      </c>
      <c r="B31" s="43"/>
      <c r="C31" s="43"/>
      <c r="D31" s="65"/>
      <c r="E31" s="43"/>
      <c r="F31" s="66"/>
      <c r="G31" s="43"/>
      <c r="H31" s="44">
        <f ca="1">OFFSET(H31,-MATCH("PROYECTOS",$A$8:$A$50,0)-1,0)-(OFFSET(H31,-MATCH("PROYECTOS",$A$8:$A$50,0),0))</f>
        <v>26.120000000000061</v>
      </c>
      <c r="I31" s="45">
        <f t="shared" ref="I31:M31" ca="1" si="5">OFFSET(I31,-MATCH("PROYECTOS",$A$8:$A$50,0)-1,0)-(OFFSET(I31,-MATCH("PROYECTOS",$A$8:$A$50,0),0))</f>
        <v>26.256753999999944</v>
      </c>
      <c r="J31" s="45">
        <f t="shared" ca="1" si="5"/>
        <v>20.188407873505497</v>
      </c>
      <c r="K31" s="45">
        <f t="shared" ca="1" si="5"/>
        <v>0.39230999350547791</v>
      </c>
      <c r="L31" s="45">
        <f t="shared" ca="1" si="5"/>
        <v>19.796097939999996</v>
      </c>
      <c r="M31" s="45">
        <f t="shared" ca="1" si="5"/>
        <v>-5.9999997858994902E-8</v>
      </c>
      <c r="N31" s="46">
        <f t="shared" ca="1" si="1"/>
        <v>1.4941298284832875E-2</v>
      </c>
      <c r="O31" s="46">
        <f t="shared" ca="1" si="2"/>
        <v>0.76888437670191512</v>
      </c>
      <c r="P31" s="47">
        <f t="shared" ca="1" si="3"/>
        <v>0.76888437441678892</v>
      </c>
      <c r="Q31" s="67"/>
      <c r="R31" s="45"/>
      <c r="S3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137</v>
      </c>
      <c r="B1" s="51" t="s">
        <v>97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2249</v>
      </c>
      <c r="N2" s="72" t="s">
        <v>2266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62.750073999999998</v>
      </c>
      <c r="E6" s="14">
        <f ca="1">SUM(E7:OFFSET(E7,50,0))</f>
        <v>62.970751000000007</v>
      </c>
      <c r="F6" s="14">
        <f ca="1">SUM(F7:OFFSET(F7,50,0))</f>
        <v>5.453384363199163</v>
      </c>
      <c r="G6" s="14">
        <f ca="1">SUM(G7:OFFSET(G7,50,0))</f>
        <v>2.0996524631991633</v>
      </c>
      <c r="H6" s="14">
        <f ca="1">SUM(H7:OFFSET(H7,50,0))</f>
        <v>1.8398334000000001</v>
      </c>
      <c r="I6" s="14">
        <f ca="1">SUM(I7:OFFSET(I7,50,0))</f>
        <v>1.5138985</v>
      </c>
      <c r="J6" s="15">
        <f ca="1">IFERROR(G6/E6,0)</f>
        <v>3.3343297163458685E-2</v>
      </c>
      <c r="K6" s="15">
        <f ca="1">IFERROR(SUM(G6,H6)/E6,0)</f>
        <v>6.2560566622417491E-2</v>
      </c>
      <c r="L6" s="16">
        <f ca="1">IFERROR(SUM(G6,H6,I6)/E6,0)</f>
        <v>8.6601863191994685E-2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62.750073999999998</v>
      </c>
      <c r="E7" s="28">
        <v>62.970751000000007</v>
      </c>
      <c r="F7" s="28">
        <f>SUM(G7,H7,I7)</f>
        <v>5.453384363199163</v>
      </c>
      <c r="G7" s="28">
        <v>2.0996524631991633</v>
      </c>
      <c r="H7" s="28">
        <v>1.8398334000000001</v>
      </c>
      <c r="I7" s="28">
        <v>1.5138985</v>
      </c>
      <c r="J7" s="29">
        <f>IFERROR(G7/E7,0)</f>
        <v>3.3343297163458685E-2</v>
      </c>
      <c r="K7" s="29">
        <f>IFERROR(SUM(G7,H7)/E7,0)</f>
        <v>6.2560566622417491E-2</v>
      </c>
      <c r="L7" s="30">
        <f>IFERROR(SUM(G7,H7,I7)/E7,0)</f>
        <v>8.6601863191994685E-2</v>
      </c>
      <c r="M7" s="4"/>
      <c r="N7" t="s">
        <v>263</v>
      </c>
      <c r="O7" s="5">
        <v>5.453384363199163</v>
      </c>
      <c r="P7" s="71">
        <v>8.6601863191994685E-2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3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9" width="0" hidden="1" customWidth="1"/>
  </cols>
  <sheetData>
    <row r="1" spans="1:13" ht="15.75" x14ac:dyDescent="0.25">
      <c r="A1" s="50">
        <v>137</v>
      </c>
      <c r="B1" s="49" t="s">
        <v>97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2250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62.750073999999998</v>
      </c>
      <c r="E6" s="14">
        <v>62.970751000000007</v>
      </c>
      <c r="F6" s="14">
        <v>5.453384363199163</v>
      </c>
      <c r="G6" s="14">
        <v>2.0996524631991633</v>
      </c>
      <c r="H6" s="14">
        <v>1.8398334000000001</v>
      </c>
      <c r="I6" s="14">
        <v>1.5138985</v>
      </c>
      <c r="J6" s="15">
        <v>3.3343297163458685E-2</v>
      </c>
      <c r="K6" s="15">
        <v>6.2560566622417491E-2</v>
      </c>
      <c r="L6" s="16">
        <v>8.6601863191994685E-2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62.750073999999998</v>
      </c>
      <c r="E7" s="38">
        <f ca="1">SUM(E8:OFFSET(E6,MATCH("PROYECTOS",$A$8:$A$50,0),0))</f>
        <v>62.970751</v>
      </c>
      <c r="F7" s="38">
        <f ca="1">SUM(F8:OFFSET(F6,MATCH("PROYECTOS",$A$8:$A$50,0),0))</f>
        <v>5.453384363199163</v>
      </c>
      <c r="G7" s="38">
        <f ca="1">SUM(G8:OFFSET(G6,MATCH("PROYECTOS",$A$8:$A$50,0),0))</f>
        <v>2.0996524631991633</v>
      </c>
      <c r="H7" s="38">
        <f ca="1">SUM(H8:OFFSET(H6,MATCH("PROYECTOS",$A$8:$A$50,0),0))</f>
        <v>1.8398334000000001</v>
      </c>
      <c r="I7" s="38">
        <f ca="1">SUM(I8:OFFSET(I6,MATCH("PROYECTOS",$A$8:$A$50,0),0))</f>
        <v>1.5138985</v>
      </c>
      <c r="J7" s="39">
        <f ca="1">IFERROR(G7/E7,0)</f>
        <v>3.3343297163458685E-2</v>
      </c>
      <c r="K7" s="39">
        <f ca="1">IFERROR(SUM(G7,H7)/E7,0)</f>
        <v>6.2560566622417491E-2</v>
      </c>
      <c r="L7" s="40">
        <f ca="1">IFERROR(SUM(G7,H7,I7)/E7,0)</f>
        <v>8.6601863191994699E-2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0.01</v>
      </c>
      <c r="E8" s="21">
        <v>4.9496579999999994</v>
      </c>
      <c r="F8" s="21">
        <f t="shared" ref="F8:F12" si="0">SUM(G8,H8,I8)</f>
        <v>1.2858456313580076</v>
      </c>
      <c r="G8" s="21">
        <v>0.37522058135800762</v>
      </c>
      <c r="H8" s="21">
        <v>0.58966489999999983</v>
      </c>
      <c r="I8" s="21">
        <v>0.32096015000000006</v>
      </c>
      <c r="J8" s="22">
        <f t="shared" ref="J8:J13" si="1">IFERROR(G8/E8,0)</f>
        <v>7.5807375248554076E-2</v>
      </c>
      <c r="K8" s="22">
        <f t="shared" ref="K8:K13" si="2">IFERROR(SUM(G8,H8)/E8,0)</f>
        <v>0.19493982844026952</v>
      </c>
      <c r="L8" s="23">
        <f t="shared" ref="L8:L13" si="3">IFERROR(SUM(G8,H8,I8)/E8,0)</f>
        <v>0.25978474297779919</v>
      </c>
      <c r="M8" s="4"/>
    </row>
    <row r="9" spans="1:13" ht="51" x14ac:dyDescent="0.25">
      <c r="A9" s="17"/>
      <c r="B9" s="19">
        <v>3000729</v>
      </c>
      <c r="C9" s="19" t="s">
        <v>2252</v>
      </c>
      <c r="D9" s="20">
        <v>7.4619999999999997</v>
      </c>
      <c r="E9" s="21">
        <v>25.515315000000001</v>
      </c>
      <c r="F9" s="21">
        <f t="shared" si="0"/>
        <v>2.7645463224505806</v>
      </c>
      <c r="G9" s="21">
        <v>0.9433593824505806</v>
      </c>
      <c r="H9" s="21">
        <v>0.93245827999999997</v>
      </c>
      <c r="I9" s="21">
        <v>0.88872866000000006</v>
      </c>
      <c r="J9" s="22">
        <f t="shared" si="1"/>
        <v>3.6972280469615232E-2</v>
      </c>
      <c r="K9" s="22">
        <f t="shared" si="2"/>
        <v>7.3517323319370373E-2</v>
      </c>
      <c r="L9" s="23">
        <f t="shared" si="3"/>
        <v>0.10834850843309521</v>
      </c>
      <c r="M9" s="4"/>
    </row>
    <row r="10" spans="1:13" ht="51" x14ac:dyDescent="0.25">
      <c r="A10" s="17"/>
      <c r="B10" s="19">
        <v>3000730</v>
      </c>
      <c r="C10" s="19" t="s">
        <v>2253</v>
      </c>
      <c r="D10" s="20">
        <v>1.21</v>
      </c>
      <c r="E10" s="21">
        <v>1.7203530000000002</v>
      </c>
      <c r="F10" s="21">
        <f t="shared" si="0"/>
        <v>0.33928139157690806</v>
      </c>
      <c r="G10" s="21">
        <v>9.6348621576908045E-2</v>
      </c>
      <c r="H10" s="21">
        <v>0.12786503999999999</v>
      </c>
      <c r="I10" s="21">
        <v>0.11506773000000001</v>
      </c>
      <c r="J10" s="22">
        <f t="shared" si="1"/>
        <v>5.6005146372231765E-2</v>
      </c>
      <c r="K10" s="22">
        <f t="shared" si="2"/>
        <v>0.1303300320207004</v>
      </c>
      <c r="L10" s="23">
        <f t="shared" si="3"/>
        <v>0.19721614783530358</v>
      </c>
      <c r="M10" s="4"/>
    </row>
    <row r="11" spans="1:13" ht="51" x14ac:dyDescent="0.25">
      <c r="A11" s="17"/>
      <c r="B11" s="19">
        <v>3000731</v>
      </c>
      <c r="C11" s="19" t="s">
        <v>2254</v>
      </c>
      <c r="D11" s="20">
        <v>11.27</v>
      </c>
      <c r="E11" s="21">
        <v>9.0095980000000004</v>
      </c>
      <c r="F11" s="21">
        <f t="shared" si="0"/>
        <v>0.49191655924668187</v>
      </c>
      <c r="G11" s="21">
        <v>0.20026187924668193</v>
      </c>
      <c r="H11" s="21">
        <v>0.15235583</v>
      </c>
      <c r="I11" s="21">
        <v>0.13929884999999997</v>
      </c>
      <c r="J11" s="22">
        <f t="shared" si="1"/>
        <v>2.2227615399342114E-2</v>
      </c>
      <c r="K11" s="22">
        <f t="shared" si="2"/>
        <v>3.9138006961762541E-2</v>
      </c>
      <c r="L11" s="23">
        <f t="shared" si="3"/>
        <v>5.4599168491944017E-2</v>
      </c>
      <c r="M11" s="4"/>
    </row>
    <row r="12" spans="1:13" ht="38.25" x14ac:dyDescent="0.25">
      <c r="A12" s="17"/>
      <c r="B12" s="19">
        <v>3000732</v>
      </c>
      <c r="C12" s="19" t="s">
        <v>2255</v>
      </c>
      <c r="D12" s="20">
        <v>42.798074</v>
      </c>
      <c r="E12" s="21">
        <v>21.775827</v>
      </c>
      <c r="F12" s="21">
        <f t="shared" si="0"/>
        <v>0.57179445856698508</v>
      </c>
      <c r="G12" s="21">
        <v>0.48446199856698513</v>
      </c>
      <c r="H12" s="21">
        <v>3.7489350000000005E-2</v>
      </c>
      <c r="I12" s="21">
        <v>4.9843109999999996E-2</v>
      </c>
      <c r="J12" s="22">
        <f t="shared" si="1"/>
        <v>2.2247696887332229E-2</v>
      </c>
      <c r="K12" s="22">
        <f t="shared" si="2"/>
        <v>2.3969300847540034E-2</v>
      </c>
      <c r="L12" s="23">
        <f t="shared" si="3"/>
        <v>2.6258220115680801E-2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</v>
      </c>
      <c r="F13" s="45">
        <f t="shared" ca="1" si="4"/>
        <v>0</v>
      </c>
      <c r="G13" s="45">
        <f t="shared" ca="1" si="4"/>
        <v>0</v>
      </c>
      <c r="H13" s="45">
        <f t="shared" ca="1" si="4"/>
        <v>0</v>
      </c>
      <c r="I13" s="45">
        <f t="shared" ca="1" si="4"/>
        <v>0</v>
      </c>
      <c r="J13" s="46">
        <f t="shared" ca="1" si="1"/>
        <v>0</v>
      </c>
      <c r="K13" s="46">
        <f t="shared" ca="1" si="2"/>
        <v>0</v>
      </c>
      <c r="L13" s="47">
        <f t="shared" ca="1" si="3"/>
        <v>0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2267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x14ac:dyDescent="0.25">
      <c r="A19" s="17"/>
      <c r="B19" s="19">
        <v>3000001</v>
      </c>
      <c r="C19" s="19" t="s">
        <v>275</v>
      </c>
      <c r="D19" s="23">
        <v>0.25978474297779919</v>
      </c>
    </row>
    <row r="20" spans="1:4" ht="51" x14ac:dyDescent="0.25">
      <c r="A20" s="17"/>
      <c r="B20" s="19">
        <v>3000729</v>
      </c>
      <c r="C20" s="19" t="s">
        <v>2252</v>
      </c>
      <c r="D20" s="23">
        <v>0.10834850843309521</v>
      </c>
    </row>
    <row r="21" spans="1:4" ht="51" x14ac:dyDescent="0.25">
      <c r="A21" s="17"/>
      <c r="B21" s="19">
        <v>3000730</v>
      </c>
      <c r="C21" s="19" t="s">
        <v>2253</v>
      </c>
      <c r="D21" s="23">
        <v>0.19721614783530358</v>
      </c>
    </row>
    <row r="22" spans="1:4" ht="51" x14ac:dyDescent="0.25">
      <c r="A22" s="17"/>
      <c r="B22" s="19">
        <v>3000731</v>
      </c>
      <c r="C22" s="19" t="s">
        <v>2254</v>
      </c>
      <c r="D22" s="23">
        <v>5.4599168491944017E-2</v>
      </c>
    </row>
    <row r="23" spans="1:4" ht="39" thickBot="1" x14ac:dyDescent="0.3">
      <c r="A23" s="24"/>
      <c r="B23" s="26">
        <v>3000732</v>
      </c>
      <c r="C23" s="26" t="s">
        <v>2255</v>
      </c>
      <c r="D23" s="30">
        <v>2.6258220115680801E-2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137</v>
      </c>
      <c r="B1" s="49" t="s">
        <v>97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2251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62.750073999999998</v>
      </c>
      <c r="I6" s="14">
        <v>62.970751000000007</v>
      </c>
      <c r="J6" s="14">
        <v>5.453384363199163</v>
      </c>
      <c r="K6" s="14">
        <v>2.0996524631991633</v>
      </c>
      <c r="L6" s="14">
        <v>1.8398334000000001</v>
      </c>
      <c r="M6" s="14">
        <v>1.5138985</v>
      </c>
      <c r="N6" s="15">
        <v>3.3343297163458685E-2</v>
      </c>
      <c r="O6" s="15">
        <v>6.2560566622417491E-2</v>
      </c>
      <c r="P6" s="16">
        <v>8.6601863191994685E-2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SUM(H8:OFFSET(H6,MATCH("PROYECTOS",$A$8:$A$19,0),0))</f>
        <v>18.702000000000002</v>
      </c>
      <c r="I7" s="37">
        <f ca="1">SUM(I8:OFFSET(I6,MATCH("PROYECTOS",$A$8:$A$19,0),0))</f>
        <v>39.669734000000005</v>
      </c>
      <c r="J7" s="37">
        <f ca="1">SUM(J8:OFFSET(J6,MATCH("PROYECTOS",$A$8:$A$19,0),0))</f>
        <v>4.881589904632178</v>
      </c>
      <c r="K7" s="37">
        <f ca="1">SUM(K8:OFFSET(K6,MATCH("PROYECTOS",$A$8:$A$19,0),0))</f>
        <v>1.6151904646321782</v>
      </c>
      <c r="L7" s="37">
        <f ca="1">SUM(L8:OFFSET(L6,MATCH("PROYECTOS",$A$8:$A$19,0),0))</f>
        <v>1.8023440500000001</v>
      </c>
      <c r="M7" s="37">
        <f ca="1">SUM(M8:OFFSET(M6,MATCH("PROYECTOS",$A$8:$A$19,0),0))</f>
        <v>1.4640553900000002</v>
      </c>
      <c r="N7" s="39">
        <f ca="1">IFERROR(K7/I7,0)</f>
        <v>4.0715938872496041E-2</v>
      </c>
      <c r="O7" s="39">
        <f ca="1">IFERROR(SUM(K7,L7)/I7,0)</f>
        <v>8.6149670543094095E-2</v>
      </c>
      <c r="P7" s="40">
        <f ca="1">IFERROR(SUM(K7,L7,M7)/I7,0)</f>
        <v>0.12305577608945344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0.01</v>
      </c>
      <c r="I8" s="21">
        <v>4.9496579999999994</v>
      </c>
      <c r="J8" s="21">
        <f t="shared" ref="J8:J18" si="0">SUM(K8,L8,M8)</f>
        <v>1.2858456313580076</v>
      </c>
      <c r="K8" s="21">
        <v>0.37522058135800762</v>
      </c>
      <c r="L8" s="21">
        <v>0.58966489999999983</v>
      </c>
      <c r="M8" s="21">
        <v>0.32096015000000006</v>
      </c>
      <c r="N8" s="22">
        <f t="shared" ref="N8:N19" si="1">IFERROR(K8/I8,0)</f>
        <v>7.5807375248554076E-2</v>
      </c>
      <c r="O8" s="22">
        <f t="shared" ref="O8:O19" si="2">IFERROR(SUM(K8,L8)/I8,0)</f>
        <v>0.19493982844026952</v>
      </c>
      <c r="P8" s="23">
        <f t="shared" ref="P8:P19" si="3">IFERROR(SUM(K8,L8,M8)/I8,0)</f>
        <v>0.25978474297779919</v>
      </c>
      <c r="Q8" s="70">
        <v>6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5005284</v>
      </c>
      <c r="C9" s="19" t="s">
        <v>2256</v>
      </c>
      <c r="D9" s="68">
        <v>3000729</v>
      </c>
      <c r="E9" s="19" t="s">
        <v>2252</v>
      </c>
      <c r="F9" s="69">
        <v>86</v>
      </c>
      <c r="G9" s="19" t="s">
        <v>500</v>
      </c>
      <c r="H9" s="20">
        <v>0.01</v>
      </c>
      <c r="I9" s="21">
        <v>0.40219100000000002</v>
      </c>
      <c r="J9" s="21">
        <f t="shared" si="0"/>
        <v>1.4361799999999999E-2</v>
      </c>
      <c r="K9" s="21">
        <v>0</v>
      </c>
      <c r="L9" s="21">
        <v>4.725E-3</v>
      </c>
      <c r="M9" s="21">
        <v>9.6367999999999992E-3</v>
      </c>
      <c r="N9" s="22">
        <f t="shared" si="1"/>
        <v>0</v>
      </c>
      <c r="O9" s="22">
        <f t="shared" si="2"/>
        <v>1.1748149511053206E-2</v>
      </c>
      <c r="P9" s="23">
        <f t="shared" si="3"/>
        <v>3.570890447573416E-2</v>
      </c>
      <c r="Q9" s="70">
        <v>0</v>
      </c>
      <c r="R9" s="21">
        <v>0</v>
      </c>
      <c r="S9" s="23">
        <f t="shared" ref="S9:S18" si="4">IFERROR(R9/Q9,0)</f>
        <v>0</v>
      </c>
    </row>
    <row r="10" spans="1:19" ht="51" x14ac:dyDescent="0.25">
      <c r="A10" s="17"/>
      <c r="B10" s="19">
        <v>5005285</v>
      </c>
      <c r="C10" s="19" t="s">
        <v>2257</v>
      </c>
      <c r="D10" s="68">
        <v>3000729</v>
      </c>
      <c r="E10" s="19" t="s">
        <v>2252</v>
      </c>
      <c r="F10" s="69">
        <v>96</v>
      </c>
      <c r="G10" s="19" t="s">
        <v>823</v>
      </c>
      <c r="H10" s="20">
        <v>2.2800000000000002</v>
      </c>
      <c r="I10" s="21">
        <v>15.7401</v>
      </c>
      <c r="J10" s="21">
        <f t="shared" si="0"/>
        <v>0.10559999686479568</v>
      </c>
      <c r="K10" s="21">
        <v>7.8599996864795685E-2</v>
      </c>
      <c r="L10" s="21">
        <v>0</v>
      </c>
      <c r="M10" s="21">
        <v>2.7E-2</v>
      </c>
      <c r="N10" s="22">
        <f t="shared" si="1"/>
        <v>4.9936148350261866E-3</v>
      </c>
      <c r="O10" s="22">
        <f t="shared" si="2"/>
        <v>4.9936148350261866E-3</v>
      </c>
      <c r="P10" s="23">
        <f t="shared" si="3"/>
        <v>6.7089787780761035E-3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5005286</v>
      </c>
      <c r="C11" s="19" t="s">
        <v>2258</v>
      </c>
      <c r="D11" s="68">
        <v>3000729</v>
      </c>
      <c r="E11" s="19" t="s">
        <v>2252</v>
      </c>
      <c r="F11" s="69">
        <v>86</v>
      </c>
      <c r="G11" s="19" t="s">
        <v>500</v>
      </c>
      <c r="H11" s="20">
        <v>1.127</v>
      </c>
      <c r="I11" s="21">
        <v>3.43268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5005287</v>
      </c>
      <c r="C12" s="19" t="s">
        <v>2259</v>
      </c>
      <c r="D12" s="68">
        <v>3000729</v>
      </c>
      <c r="E12" s="19" t="s">
        <v>2252</v>
      </c>
      <c r="F12" s="69">
        <v>86</v>
      </c>
      <c r="G12" s="19" t="s">
        <v>500</v>
      </c>
      <c r="H12" s="20">
        <v>2.78</v>
      </c>
      <c r="I12" s="21">
        <v>3.3903439999999998</v>
      </c>
      <c r="J12" s="21">
        <f t="shared" si="0"/>
        <v>1.6125830955857849</v>
      </c>
      <c r="K12" s="21">
        <v>0.86475938558578491</v>
      </c>
      <c r="L12" s="21">
        <v>0.19177180999999999</v>
      </c>
      <c r="M12" s="21">
        <v>0.55605190000000004</v>
      </c>
      <c r="N12" s="22">
        <f t="shared" si="1"/>
        <v>0.25506538144382546</v>
      </c>
      <c r="O12" s="22">
        <f t="shared" si="2"/>
        <v>0.31162949706159171</v>
      </c>
      <c r="P12" s="23">
        <f t="shared" si="3"/>
        <v>0.47563996325617253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5005288</v>
      </c>
      <c r="C13" s="19" t="s">
        <v>2260</v>
      </c>
      <c r="D13" s="68">
        <v>3000729</v>
      </c>
      <c r="E13" s="19" t="s">
        <v>2252</v>
      </c>
      <c r="F13" s="69">
        <v>86</v>
      </c>
      <c r="G13" s="19" t="s">
        <v>500</v>
      </c>
      <c r="H13" s="20">
        <v>0.01</v>
      </c>
      <c r="I13" s="21">
        <v>0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5005289</v>
      </c>
      <c r="C14" s="19" t="s">
        <v>2261</v>
      </c>
      <c r="D14" s="68">
        <v>3000729</v>
      </c>
      <c r="E14" s="19" t="s">
        <v>2252</v>
      </c>
      <c r="F14" s="69">
        <v>117</v>
      </c>
      <c r="G14" s="19" t="s">
        <v>687</v>
      </c>
      <c r="H14" s="20">
        <v>1.2549999999999999</v>
      </c>
      <c r="I14" s="21">
        <v>2.5499999999999998</v>
      </c>
      <c r="J14" s="21">
        <f t="shared" si="0"/>
        <v>1.03200143</v>
      </c>
      <c r="K14" s="21">
        <v>0</v>
      </c>
      <c r="L14" s="21">
        <v>0.73596147000000001</v>
      </c>
      <c r="M14" s="21">
        <v>0.29603995999999999</v>
      </c>
      <c r="N14" s="22">
        <f t="shared" si="1"/>
        <v>0</v>
      </c>
      <c r="O14" s="22">
        <f t="shared" si="2"/>
        <v>0.28861234117647061</v>
      </c>
      <c r="P14" s="23">
        <f t="shared" si="3"/>
        <v>0.40470644313725496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5005290</v>
      </c>
      <c r="C15" s="19" t="s">
        <v>2262</v>
      </c>
      <c r="D15" s="68">
        <v>3000730</v>
      </c>
      <c r="E15" s="19" t="s">
        <v>2253</v>
      </c>
      <c r="F15" s="69">
        <v>429</v>
      </c>
      <c r="G15" s="19" t="s">
        <v>628</v>
      </c>
      <c r="H15" s="20">
        <v>0.01</v>
      </c>
      <c r="I15" s="21">
        <v>1.5203530000000003</v>
      </c>
      <c r="J15" s="21">
        <f t="shared" si="0"/>
        <v>0.33928139157690806</v>
      </c>
      <c r="K15" s="21">
        <v>9.6348621576908045E-2</v>
      </c>
      <c r="L15" s="21">
        <v>0.12786503999999999</v>
      </c>
      <c r="M15" s="21">
        <v>0.11506773000000001</v>
      </c>
      <c r="N15" s="22">
        <f t="shared" si="1"/>
        <v>6.3372533600359937E-2</v>
      </c>
      <c r="O15" s="22">
        <f t="shared" si="2"/>
        <v>0.14747473881191275</v>
      </c>
      <c r="P15" s="23">
        <f t="shared" si="3"/>
        <v>0.22315961594242126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5005291</v>
      </c>
      <c r="C16" s="19" t="s">
        <v>2263</v>
      </c>
      <c r="D16" s="68">
        <v>3000730</v>
      </c>
      <c r="E16" s="19" t="s">
        <v>2253</v>
      </c>
      <c r="F16" s="69">
        <v>96</v>
      </c>
      <c r="G16" s="19" t="s">
        <v>823</v>
      </c>
      <c r="H16" s="20">
        <v>1.2</v>
      </c>
      <c r="I16" s="21">
        <v>0.2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5005292</v>
      </c>
      <c r="C17" s="19" t="s">
        <v>2264</v>
      </c>
      <c r="D17" s="68">
        <v>3000731</v>
      </c>
      <c r="E17" s="19" t="s">
        <v>2254</v>
      </c>
      <c r="F17" s="69">
        <v>429</v>
      </c>
      <c r="G17" s="19" t="s">
        <v>628</v>
      </c>
      <c r="H17" s="20">
        <v>10.01</v>
      </c>
      <c r="I17" s="21">
        <v>6.5363819999999997</v>
      </c>
      <c r="J17" s="21">
        <f t="shared" si="0"/>
        <v>0.29434832988683579</v>
      </c>
      <c r="K17" s="21">
        <v>5.7121879886835814E-2</v>
      </c>
      <c r="L17" s="21">
        <v>0.12505773000000001</v>
      </c>
      <c r="M17" s="21">
        <v>0.11216871999999999</v>
      </c>
      <c r="N17" s="22">
        <f t="shared" si="1"/>
        <v>8.7390669466435433E-3</v>
      </c>
      <c r="O17" s="22">
        <f t="shared" si="2"/>
        <v>2.7871628354468242E-2</v>
      </c>
      <c r="P17" s="23">
        <f t="shared" si="3"/>
        <v>4.5032302256330155E-2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5005293</v>
      </c>
      <c r="C18" s="19" t="s">
        <v>2265</v>
      </c>
      <c r="D18" s="68">
        <v>3000731</v>
      </c>
      <c r="E18" s="19" t="s">
        <v>2254</v>
      </c>
      <c r="F18" s="69">
        <v>46</v>
      </c>
      <c r="G18" s="19" t="s">
        <v>736</v>
      </c>
      <c r="H18" s="20">
        <v>0.01</v>
      </c>
      <c r="I18" s="21">
        <v>0.94802600000000004</v>
      </c>
      <c r="J18" s="21">
        <f t="shared" si="0"/>
        <v>0.19756822935984611</v>
      </c>
      <c r="K18" s="21">
        <v>0.14313999935984612</v>
      </c>
      <c r="L18" s="21">
        <v>2.7298100000000002E-2</v>
      </c>
      <c r="M18" s="21">
        <v>2.7130130000000002E-2</v>
      </c>
      <c r="N18" s="22">
        <f t="shared" si="1"/>
        <v>0.15098741950099059</v>
      </c>
      <c r="O18" s="22">
        <f t="shared" si="2"/>
        <v>0.17978209390865452</v>
      </c>
      <c r="P18" s="23">
        <f t="shared" si="3"/>
        <v>0.20839958963134567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293</v>
      </c>
      <c r="B19" s="43"/>
      <c r="C19" s="43"/>
      <c r="D19" s="65"/>
      <c r="E19" s="43"/>
      <c r="F19" s="66"/>
      <c r="G19" s="43"/>
      <c r="H19" s="44">
        <f ca="1">OFFSET(H19,-MATCH("PROYECTOS",$A$8:$A$19,0)-1,0)-(OFFSET(H19,-MATCH("PROYECTOS",$A$8:$A$19,0),0))</f>
        <v>44.048074</v>
      </c>
      <c r="I19" s="44">
        <f t="shared" ref="I19:M19" ca="1" si="5">OFFSET(I19,-MATCH("PROYECTOS",$A$8:$A$19,0)-1,0)-(OFFSET(I19,-MATCH("PROYECTOS",$A$8:$A$19,0),0))</f>
        <v>23.301017000000002</v>
      </c>
      <c r="J19" s="44">
        <f t="shared" ca="1" si="5"/>
        <v>0.57179445856698496</v>
      </c>
      <c r="K19" s="44">
        <f t="shared" ca="1" si="5"/>
        <v>0.48446199856698513</v>
      </c>
      <c r="L19" s="44">
        <f t="shared" ca="1" si="5"/>
        <v>3.7489349999999977E-2</v>
      </c>
      <c r="M19" s="44">
        <f t="shared" ca="1" si="5"/>
        <v>4.9843109999999857E-2</v>
      </c>
      <c r="N19" s="46">
        <f t="shared" ca="1" si="1"/>
        <v>2.0791452946752713E-2</v>
      </c>
      <c r="O19" s="46">
        <f t="shared" ca="1" si="2"/>
        <v>2.2400367699271884E-2</v>
      </c>
      <c r="P19" s="47">
        <f t="shared" ca="1" si="3"/>
        <v>2.4539463602253279E-2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9" sqref="A9:L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32</v>
      </c>
      <c r="B1" s="50" t="s">
        <v>21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581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441.92581300000006</v>
      </c>
      <c r="E6" s="14">
        <v>499.79568800000021</v>
      </c>
      <c r="F6" s="14">
        <v>104.33393447898311</v>
      </c>
      <c r="G6" s="14">
        <v>47.515780408983119</v>
      </c>
      <c r="H6" s="14">
        <v>27.41877994</v>
      </c>
      <c r="I6" s="14">
        <v>29.399374129999998</v>
      </c>
      <c r="J6" s="15">
        <v>9.5070408868719772E-2</v>
      </c>
      <c r="K6" s="15">
        <v>0.14993038585195456</v>
      </c>
      <c r="L6" s="16">
        <v>0.20875317051351408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441.92581300000006</v>
      </c>
      <c r="E7" s="38">
        <f ca="1">SUM(E8:OFFSET(E6,MATCH("GOBIERNOS REGIONALES",$A$8:$A$50,0),0))</f>
        <v>499.79568800000004</v>
      </c>
      <c r="F7" s="38">
        <f ca="1">SUM(F8:OFFSET(F6,MATCH("GOBIERNOS REGIONALES",$A$8:$A$50,0),0))</f>
        <v>104.33393447898311</v>
      </c>
      <c r="G7" s="38">
        <f ca="1">SUM(G8:OFFSET(G6,MATCH("GOBIERNOS REGIONALES",$A$8:$A$50,0),0))</f>
        <v>47.515780408983119</v>
      </c>
      <c r="H7" s="38">
        <f ca="1">SUM(H8:OFFSET(H6,MATCH("GOBIERNOS REGIONALES",$A$8:$A$50,0),0))</f>
        <v>27.418779939999993</v>
      </c>
      <c r="I7" s="38">
        <f ca="1">SUM(I8:OFFSET(I6,MATCH("GOBIERNOS REGIONALES",$A$8:$A$50,0),0))</f>
        <v>29.399374129999998</v>
      </c>
      <c r="J7" s="39">
        <f ca="1">IFERROR(G7/E7,0)</f>
        <v>9.50704088687198E-2</v>
      </c>
      <c r="K7" s="39">
        <f ca="1">IFERROR(SUM(G7,H7)/E7,0)</f>
        <v>0.14993038585195459</v>
      </c>
      <c r="L7" s="40">
        <f ca="1">IFERROR(SUM(G7,H7,I7)/E7,0)</f>
        <v>0.20875317051351411</v>
      </c>
      <c r="M7" s="4"/>
    </row>
    <row r="8" spans="1:13" x14ac:dyDescent="0.25">
      <c r="A8" s="17"/>
      <c r="B8" s="18">
        <v>7</v>
      </c>
      <c r="C8" s="19" t="s">
        <v>107</v>
      </c>
      <c r="D8" s="20">
        <v>158.92581300000003</v>
      </c>
      <c r="E8" s="21">
        <v>178.117716</v>
      </c>
      <c r="F8" s="21">
        <f t="shared" ref="F8:F11" si="0">SUM(G8,H8,I8)</f>
        <v>47.135750020882639</v>
      </c>
      <c r="G8" s="21">
        <v>23.819289220882638</v>
      </c>
      <c r="H8" s="21">
        <v>10.82435227</v>
      </c>
      <c r="I8" s="21">
        <v>12.492108529999999</v>
      </c>
      <c r="J8" s="22">
        <f t="shared" ref="J8:J11" si="1">IFERROR(G8/E8,0)</f>
        <v>0.13372779393197831</v>
      </c>
      <c r="K8" s="22">
        <f t="shared" ref="K8:K11" si="2">IFERROR(SUM(G8,H8)/E8,0)</f>
        <v>0.19449857245464924</v>
      </c>
      <c r="L8" s="23">
        <f t="shared" ref="L8:L11" si="3">IFERROR(SUM(G8,H8,I8)/E8,0)</f>
        <v>0.264632576025636</v>
      </c>
      <c r="M8" s="4"/>
    </row>
    <row r="9" spans="1:13" x14ac:dyDescent="0.25">
      <c r="A9" s="17"/>
      <c r="B9" s="18">
        <v>26</v>
      </c>
      <c r="C9" s="19" t="s">
        <v>119</v>
      </c>
      <c r="D9" s="20">
        <v>283</v>
      </c>
      <c r="E9" s="21">
        <v>321.67797200000007</v>
      </c>
      <c r="F9" s="21">
        <f t="shared" si="0"/>
        <v>57.198184458100471</v>
      </c>
      <c r="G9" s="21">
        <v>23.696491188100481</v>
      </c>
      <c r="H9" s="21">
        <v>16.594427669999995</v>
      </c>
      <c r="I9" s="21">
        <v>16.907265599999999</v>
      </c>
      <c r="J9" s="22">
        <f t="shared" si="1"/>
        <v>7.3665259205564992E-2</v>
      </c>
      <c r="K9" s="22">
        <f t="shared" si="2"/>
        <v>0.12525234043100864</v>
      </c>
      <c r="L9" s="23">
        <f t="shared" si="3"/>
        <v>0.17781194062644881</v>
      </c>
      <c r="M9" s="4"/>
    </row>
    <row r="10" spans="1:13" ht="15.75" thickBot="1" x14ac:dyDescent="0.3">
      <c r="A10" s="41" t="s">
        <v>205</v>
      </c>
      <c r="B10" s="58"/>
      <c r="C10" s="43"/>
      <c r="D10" s="44">
        <f ca="1">SUM(D11:OFFSET(D9,(MATCH("GOBIERNOS LOCALES",$A$8:$A$50,0)-MATCH("GOBIERNOS REGIONALES",$A$8:$A$50,0)),0))</f>
        <v>0</v>
      </c>
      <c r="E10" s="45">
        <f ca="1">SUM(E11:OFFSET(E9,(MATCH("GOBIERNOS LOCALES",$A$8:$A$50,0)-MATCH("GOBIERNOS REGIONALES",$A$8:$A$50,0)),0))</f>
        <v>0</v>
      </c>
      <c r="F10" s="45">
        <f ca="1">SUM(F11:OFFSET(F9,(MATCH("GOBIERNOS LOCALES",$A$8:$A$50,0)-MATCH("GOBIERNOS REGIONALES",$A$8:$A$50,0)),0))</f>
        <v>0</v>
      </c>
      <c r="G10" s="45">
        <f ca="1">SUM(G11:OFFSET(G9,(MATCH("GOBIERNOS LOCALES",$A$8:$A$50,0)-MATCH("GOBIERNOS REGIONALES",$A$8:$A$50,0)),0))</f>
        <v>0</v>
      </c>
      <c r="H10" s="45">
        <f ca="1">SUM(H11:OFFSET(H9,(MATCH("GOBIERNOS LOCALES",$A$8:$A$50,0)-MATCH("GOBIERNOS REGIONALES",$A$8:$A$50,0)),0))</f>
        <v>0</v>
      </c>
      <c r="I10" s="45">
        <f ca="1">SUM(I11:OFFSET(I9,(MATCH("GOBIERNOS LOCALES",$A$8:$A$50,0)-MATCH("GOBIERNOS REGIONALES",$A$8:$A$50,0)),0))</f>
        <v>0</v>
      </c>
      <c r="J10" s="46">
        <f ca="1">IFERROR(G10/E10,0)</f>
        <v>0</v>
      </c>
      <c r="K10" s="46">
        <f ca="1">IFERROR(SUM(G10,H10)/E10,0)</f>
        <v>0</v>
      </c>
      <c r="L10" s="47">
        <f ca="1">IFERROR(SUM(G10,H10,I10)/E10,0)</f>
        <v>0</v>
      </c>
      <c r="M10" s="4"/>
    </row>
    <row r="11" spans="1:13" x14ac:dyDescent="0.25">
      <c r="A11" t="s">
        <v>232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32</v>
      </c>
      <c r="B1" s="51" t="s">
        <v>21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582</v>
      </c>
      <c r="N2" s="72" t="s">
        <v>596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441.92581300000006</v>
      </c>
      <c r="E6" s="14">
        <f ca="1">SUM(E7:OFFSET(E7,50,0))</f>
        <v>499.79568800000021</v>
      </c>
      <c r="F6" s="14">
        <f ca="1">SUM(F7:OFFSET(F7,50,0))</f>
        <v>104.33393447898311</v>
      </c>
      <c r="G6" s="14">
        <f ca="1">SUM(G7:OFFSET(G7,50,0))</f>
        <v>47.515780408983119</v>
      </c>
      <c r="H6" s="14">
        <f ca="1">SUM(H7:OFFSET(H7,50,0))</f>
        <v>27.41877994</v>
      </c>
      <c r="I6" s="14">
        <f ca="1">SUM(I7:OFFSET(I7,50,0))</f>
        <v>29.399374129999998</v>
      </c>
      <c r="J6" s="15">
        <f ca="1">IFERROR(G6/E6,0)</f>
        <v>9.5070408868719772E-2</v>
      </c>
      <c r="K6" s="15">
        <f ca="1">IFERROR(SUM(G6,H6)/E6,0)</f>
        <v>0.14993038585195456</v>
      </c>
      <c r="L6" s="16">
        <f ca="1">IFERROR(SUM(G6,H6,I6)/E6,0)</f>
        <v>0.20875317051351408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5</v>
      </c>
      <c r="C7" s="19" t="s">
        <v>253</v>
      </c>
      <c r="D7" s="20">
        <v>4.0246190000000004</v>
      </c>
      <c r="E7" s="21">
        <v>0</v>
      </c>
      <c r="F7" s="21">
        <f t="shared" ref="F7:F14" si="0">SUM(G7,H7,I7)</f>
        <v>0</v>
      </c>
      <c r="G7" s="21">
        <v>0</v>
      </c>
      <c r="H7" s="21">
        <v>0</v>
      </c>
      <c r="I7" s="21">
        <v>0</v>
      </c>
      <c r="J7" s="22">
        <f t="shared" ref="J7:J14" si="1">IFERROR(G7/E7,0)</f>
        <v>0</v>
      </c>
      <c r="K7" s="22">
        <f t="shared" ref="K7:K14" si="2">IFERROR(SUM(G7,H7)/E7,0)</f>
        <v>0</v>
      </c>
      <c r="L7" s="23">
        <f t="shared" ref="L7:L14" si="3">IFERROR(SUM(G7,H7,I7)/E7,0)</f>
        <v>0</v>
      </c>
      <c r="M7" s="4"/>
      <c r="N7" t="s">
        <v>270</v>
      </c>
      <c r="O7" s="5">
        <v>18.195370294326683</v>
      </c>
      <c r="P7" s="71">
        <v>0.34134581302859551</v>
      </c>
    </row>
    <row r="8" spans="1:16" x14ac:dyDescent="0.25">
      <c r="A8" s="17"/>
      <c r="B8" s="55">
        <v>7</v>
      </c>
      <c r="C8" s="19" t="s">
        <v>255</v>
      </c>
      <c r="D8" s="20">
        <v>0</v>
      </c>
      <c r="E8" s="21">
        <v>0.243168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263</v>
      </c>
      <c r="O8" s="5">
        <v>8.8406832973557243</v>
      </c>
      <c r="P8" s="71">
        <v>0.24582177811938533</v>
      </c>
    </row>
    <row r="9" spans="1:16" x14ac:dyDescent="0.25">
      <c r="A9" s="17"/>
      <c r="B9" s="55">
        <v>8</v>
      </c>
      <c r="C9" s="19" t="s">
        <v>256</v>
      </c>
      <c r="D9" s="20">
        <v>346.10140600000005</v>
      </c>
      <c r="E9" s="21">
        <v>405.88893000000013</v>
      </c>
      <c r="F9" s="21">
        <f t="shared" si="0"/>
        <v>77.161880888850433</v>
      </c>
      <c r="G9" s="21">
        <v>33.726853178850433</v>
      </c>
      <c r="H9" s="21">
        <v>21.079702099999999</v>
      </c>
      <c r="I9" s="21">
        <v>22.355325610000001</v>
      </c>
      <c r="J9" s="22">
        <f t="shared" si="1"/>
        <v>8.3093799032288029E-2</v>
      </c>
      <c r="K9" s="22">
        <f t="shared" si="2"/>
        <v>0.13502845539258834</v>
      </c>
      <c r="L9" s="23">
        <f t="shared" si="3"/>
        <v>0.19010590135791683</v>
      </c>
      <c r="M9" s="4"/>
      <c r="N9" t="s">
        <v>256</v>
      </c>
      <c r="O9" s="5">
        <v>77.161880888850433</v>
      </c>
      <c r="P9" s="71">
        <v>0.19010590135791683</v>
      </c>
    </row>
    <row r="10" spans="1:16" x14ac:dyDescent="0.25">
      <c r="A10" s="17"/>
      <c r="B10" s="55">
        <v>9</v>
      </c>
      <c r="C10" s="19" t="s">
        <v>257</v>
      </c>
      <c r="D10" s="20">
        <v>0</v>
      </c>
      <c r="E10" s="21">
        <v>1.146E-2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258</v>
      </c>
      <c r="O10" s="5">
        <v>0.13599999845027924</v>
      </c>
      <c r="P10" s="71">
        <v>3.1147310853436153E-2</v>
      </c>
    </row>
    <row r="11" spans="1:16" x14ac:dyDescent="0.25">
      <c r="A11" s="17"/>
      <c r="B11" s="55">
        <v>10</v>
      </c>
      <c r="C11" s="19" t="s">
        <v>258</v>
      </c>
      <c r="D11" s="20">
        <v>4.3803479999999997</v>
      </c>
      <c r="E11" s="21">
        <v>4.3663480000000003</v>
      </c>
      <c r="F11" s="21">
        <f t="shared" si="0"/>
        <v>0.13599999845027924</v>
      </c>
      <c r="G11" s="21">
        <v>3.5999998450279236E-2</v>
      </c>
      <c r="H11" s="21">
        <v>0</v>
      </c>
      <c r="I11" s="21">
        <v>0.1</v>
      </c>
      <c r="J11" s="22">
        <f t="shared" si="1"/>
        <v>8.2448761414067855E-3</v>
      </c>
      <c r="K11" s="22">
        <f t="shared" si="2"/>
        <v>8.2448761414067855E-3</v>
      </c>
      <c r="L11" s="23">
        <f t="shared" si="3"/>
        <v>3.1147310853436153E-2</v>
      </c>
      <c r="M11" s="4"/>
      <c r="N11" t="s">
        <v>253</v>
      </c>
      <c r="O11" s="5">
        <v>0</v>
      </c>
      <c r="P11" s="71">
        <v>0</v>
      </c>
    </row>
    <row r="12" spans="1:16" x14ac:dyDescent="0.25">
      <c r="A12" s="17"/>
      <c r="B12" s="55">
        <v>12</v>
      </c>
      <c r="C12" s="19" t="s">
        <v>260</v>
      </c>
      <c r="D12" s="20">
        <v>0</v>
      </c>
      <c r="E12" s="21">
        <v>1.719E-2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255</v>
      </c>
      <c r="O12" s="5">
        <v>0</v>
      </c>
      <c r="P12" s="71">
        <v>0</v>
      </c>
    </row>
    <row r="13" spans="1:16" x14ac:dyDescent="0.25">
      <c r="A13" s="17"/>
      <c r="B13" s="55">
        <v>15</v>
      </c>
      <c r="C13" s="19" t="s">
        <v>263</v>
      </c>
      <c r="D13" s="20">
        <v>34.918004000000003</v>
      </c>
      <c r="E13" s="21">
        <v>35.963791999999998</v>
      </c>
      <c r="F13" s="21">
        <f t="shared" si="0"/>
        <v>8.8406832973557243</v>
      </c>
      <c r="G13" s="21">
        <v>4.574081697355723</v>
      </c>
      <c r="H13" s="21">
        <v>2.0784633900000005</v>
      </c>
      <c r="I13" s="21">
        <v>2.18813821</v>
      </c>
      <c r="J13" s="22">
        <f t="shared" si="1"/>
        <v>0.12718574552304504</v>
      </c>
      <c r="K13" s="22">
        <f t="shared" si="2"/>
        <v>0.18497896682740586</v>
      </c>
      <c r="L13" s="23">
        <f t="shared" si="3"/>
        <v>0.24582177811938533</v>
      </c>
      <c r="M13" s="4"/>
      <c r="N13" t="s">
        <v>257</v>
      </c>
      <c r="O13" s="5">
        <v>0</v>
      </c>
      <c r="P13" s="71">
        <v>0</v>
      </c>
    </row>
    <row r="14" spans="1:16" ht="15.75" thickBot="1" x14ac:dyDescent="0.3">
      <c r="A14" s="24"/>
      <c r="B14" s="56">
        <v>22</v>
      </c>
      <c r="C14" s="26" t="s">
        <v>270</v>
      </c>
      <c r="D14" s="27">
        <v>52.501436000000005</v>
      </c>
      <c r="E14" s="28">
        <v>53.304800000000014</v>
      </c>
      <c r="F14" s="28">
        <f t="shared" si="0"/>
        <v>18.195370294326683</v>
      </c>
      <c r="G14" s="28">
        <v>9.1788455343266833</v>
      </c>
      <c r="H14" s="28">
        <v>4.2606144500000003</v>
      </c>
      <c r="I14" s="28">
        <v>4.7559103099999991</v>
      </c>
      <c r="J14" s="29">
        <f t="shared" si="1"/>
        <v>0.17219547834954227</v>
      </c>
      <c r="K14" s="29">
        <f t="shared" si="2"/>
        <v>0.25212476145350288</v>
      </c>
      <c r="L14" s="30">
        <f t="shared" si="3"/>
        <v>0.34134581302859551</v>
      </c>
      <c r="M14" s="4"/>
      <c r="N14" t="s">
        <v>260</v>
      </c>
      <c r="O14" s="5">
        <v>0</v>
      </c>
      <c r="P14" s="71">
        <v>0</v>
      </c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9" width="0" hidden="1" customWidth="1"/>
  </cols>
  <sheetData>
    <row r="1" spans="1:13" ht="15.75" x14ac:dyDescent="0.25">
      <c r="A1" s="50">
        <v>32</v>
      </c>
      <c r="B1" s="49" t="s">
        <v>21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583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441.92581300000006</v>
      </c>
      <c r="E6" s="14">
        <v>499.79568800000021</v>
      </c>
      <c r="F6" s="14">
        <v>104.33393447898311</v>
      </c>
      <c r="G6" s="14">
        <v>47.515780408983119</v>
      </c>
      <c r="H6" s="14">
        <v>27.41877994</v>
      </c>
      <c r="I6" s="14">
        <v>29.399374129999998</v>
      </c>
      <c r="J6" s="15">
        <v>9.5070408868719772E-2</v>
      </c>
      <c r="K6" s="15">
        <v>0.14993038585195456</v>
      </c>
      <c r="L6" s="16">
        <v>0.20875317051351408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435.19023300000009</v>
      </c>
      <c r="E7" s="38">
        <f ca="1">SUM(E8:OFFSET(E6,MATCH("PROYECTOS",$A$8:$A$50,0),0))</f>
        <v>437.14757200000008</v>
      </c>
      <c r="F7" s="38">
        <f ca="1">SUM(F8:OFFSET(F6,MATCH("PROYECTOS",$A$8:$A$50,0),0))</f>
        <v>101.39685518785723</v>
      </c>
      <c r="G7" s="38">
        <f ca="1">SUM(G8:OFFSET(G6,MATCH("PROYECTOS",$A$8:$A$50,0),0))</f>
        <v>47.44211248785723</v>
      </c>
      <c r="H7" s="38">
        <f ca="1">SUM(H8:OFFSET(H6,MATCH("PROYECTOS",$A$8:$A$50,0),0))</f>
        <v>26.708229109999998</v>
      </c>
      <c r="I7" s="38">
        <f ca="1">SUM(I8:OFFSET(I6,MATCH("PROYECTOS",$A$8:$A$50,0),0))</f>
        <v>27.246513589999999</v>
      </c>
      <c r="J7" s="39">
        <f ca="1">IFERROR(G7/E7,0)</f>
        <v>0.10852653777946003</v>
      </c>
      <c r="K7" s="39">
        <f ca="1">IFERROR(SUM(G7,H7)/E7,0)</f>
        <v>0.16962313494871065</v>
      </c>
      <c r="L7" s="40">
        <f ca="1">IFERROR(SUM(G7,H7,I7)/E7,0)</f>
        <v>0.23195108856250768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19.487345999999999</v>
      </c>
      <c r="E8" s="21">
        <v>27.157897999999996</v>
      </c>
      <c r="F8" s="21">
        <f t="shared" ref="F8:F10" si="0">SUM(G8,H8,I8)</f>
        <v>9.8269390555208673</v>
      </c>
      <c r="G8" s="21">
        <v>4.9369820855208673</v>
      </c>
      <c r="H8" s="21">
        <v>2.8374547400000005</v>
      </c>
      <c r="I8" s="21">
        <v>2.05250223</v>
      </c>
      <c r="J8" s="22">
        <f t="shared" ref="J8:J11" si="1">IFERROR(G8/E8,0)</f>
        <v>0.18178807820549545</v>
      </c>
      <c r="K8" s="22">
        <f t="shared" ref="K8:K11" si="2">IFERROR(SUM(G8,H8)/E8,0)</f>
        <v>0.28626798824860705</v>
      </c>
      <c r="L8" s="23">
        <f t="shared" ref="L8:L11" si="3">IFERROR(SUM(G8,H8,I8)/E8,0)</f>
        <v>0.36184461166769494</v>
      </c>
      <c r="M8" s="4"/>
    </row>
    <row r="9" spans="1:13" ht="25.5" x14ac:dyDescent="0.25">
      <c r="A9" s="17"/>
      <c r="B9" s="19">
        <v>3000595</v>
      </c>
      <c r="C9" s="19" t="s">
        <v>585</v>
      </c>
      <c r="D9" s="20">
        <v>80.866489999999999</v>
      </c>
      <c r="E9" s="21">
        <v>73.314967999999979</v>
      </c>
      <c r="F9" s="21">
        <f t="shared" si="0"/>
        <v>4.3507506996245198</v>
      </c>
      <c r="G9" s="21">
        <v>0.49710355962452013</v>
      </c>
      <c r="H9" s="21">
        <v>2.0082826999999996</v>
      </c>
      <c r="I9" s="21">
        <v>1.84536444</v>
      </c>
      <c r="J9" s="22">
        <f t="shared" si="1"/>
        <v>6.7803829584229007E-3</v>
      </c>
      <c r="K9" s="22">
        <f t="shared" si="2"/>
        <v>3.4172916226663574E-2</v>
      </c>
      <c r="L9" s="23">
        <f t="shared" si="3"/>
        <v>5.9343280346579722E-2</v>
      </c>
      <c r="M9" s="4"/>
    </row>
    <row r="10" spans="1:13" ht="25.5" x14ac:dyDescent="0.25">
      <c r="A10" s="17"/>
      <c r="B10" s="19">
        <v>3000596</v>
      </c>
      <c r="C10" s="19" t="s">
        <v>586</v>
      </c>
      <c r="D10" s="20">
        <v>334.83639700000009</v>
      </c>
      <c r="E10" s="21">
        <v>336.67470600000007</v>
      </c>
      <c r="F10" s="21">
        <f t="shared" si="0"/>
        <v>87.219165432711833</v>
      </c>
      <c r="G10" s="21">
        <v>42.008026842711843</v>
      </c>
      <c r="H10" s="21">
        <v>21.862491669999997</v>
      </c>
      <c r="I10" s="21">
        <v>23.34864692</v>
      </c>
      <c r="J10" s="22">
        <f t="shared" si="1"/>
        <v>0.12477333786611172</v>
      </c>
      <c r="K10" s="22">
        <f t="shared" si="2"/>
        <v>0.18970988130219626</v>
      </c>
      <c r="L10" s="23">
        <f t="shared" si="3"/>
        <v>0.25906064185502492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6.7355799999999704</v>
      </c>
      <c r="E11" s="45">
        <f t="shared" ref="E11:I11" ca="1" si="4">OFFSET(E11,-MATCH("PROYECTOS",$A$8:$A$50,0)-1,0)-(OFFSET(E11,-MATCH("PROYECTOS",$A$8:$A$50,0),0))</f>
        <v>62.64811600000013</v>
      </c>
      <c r="F11" s="45">
        <f t="shared" ca="1" si="4"/>
        <v>2.9370792911258832</v>
      </c>
      <c r="G11" s="45">
        <f t="shared" ca="1" si="4"/>
        <v>7.3667921125888824E-2</v>
      </c>
      <c r="H11" s="45">
        <f t="shared" ca="1" si="4"/>
        <v>0.71055083000000252</v>
      </c>
      <c r="I11" s="45">
        <f t="shared" ca="1" si="4"/>
        <v>2.1528605399999989</v>
      </c>
      <c r="J11" s="46">
        <f t="shared" ca="1" si="1"/>
        <v>1.1759000242862639E-3</v>
      </c>
      <c r="K11" s="46">
        <f t="shared" ca="1" si="2"/>
        <v>1.2517834552692529E-2</v>
      </c>
      <c r="L11" s="47">
        <f t="shared" ca="1" si="3"/>
        <v>4.6882164678757207E-2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597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ht="25.5" x14ac:dyDescent="0.25">
      <c r="A17" s="17"/>
      <c r="B17" s="19">
        <v>3000595</v>
      </c>
      <c r="C17" s="19" t="s">
        <v>585</v>
      </c>
      <c r="D17" s="23">
        <v>5.9343280346579722E-2</v>
      </c>
    </row>
    <row r="18" spans="1:4" ht="26.25" thickBot="1" x14ac:dyDescent="0.3">
      <c r="A18" s="24"/>
      <c r="B18" s="26">
        <v>3000596</v>
      </c>
      <c r="C18" s="26" t="s">
        <v>586</v>
      </c>
      <c r="D18" s="30">
        <v>0.25906064185502492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G11" sqref="G1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32</v>
      </c>
      <c r="B1" s="49" t="s">
        <v>21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584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441.92581300000006</v>
      </c>
      <c r="I6" s="14">
        <v>499.79568800000021</v>
      </c>
      <c r="J6" s="14">
        <v>104.33393447898311</v>
      </c>
      <c r="K6" s="14">
        <v>47.515780408983119</v>
      </c>
      <c r="L6" s="14">
        <v>27.41877994</v>
      </c>
      <c r="M6" s="14">
        <v>29.399374129999998</v>
      </c>
      <c r="N6" s="15">
        <v>9.5070408868719772E-2</v>
      </c>
      <c r="O6" s="15">
        <v>0.14993038585195456</v>
      </c>
      <c r="P6" s="16">
        <v>0.20875317051351408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SUM(H8:OFFSET(H6,MATCH("PROYECTOS",$A$8:$A$37,0),0))</f>
        <v>435.19023300000003</v>
      </c>
      <c r="I7" s="38">
        <f ca="1">SUM(I8:OFFSET(I6,MATCH("PROYECTOS",$A$8:$A$37,0),0))</f>
        <v>437.14757200000003</v>
      </c>
      <c r="J7" s="38">
        <f ca="1">SUM(J8:OFFSET(J6,MATCH("PROYECTOS",$A$8:$A$37,0),0))</f>
        <v>101.39685518785723</v>
      </c>
      <c r="K7" s="38">
        <f ca="1">SUM(K8:OFFSET(K6,MATCH("PROYECTOS",$A$8:$A$37,0),0))</f>
        <v>47.44211248785723</v>
      </c>
      <c r="L7" s="38">
        <f ca="1">SUM(L8:OFFSET(L6,MATCH("PROYECTOS",$A$8:$A$37,0),0))</f>
        <v>26.708229110000001</v>
      </c>
      <c r="M7" s="38">
        <f ca="1">SUM(M8:OFFSET(M6,MATCH("PROYECTOS",$A$8:$A$37,0),0))</f>
        <v>27.246513589999999</v>
      </c>
      <c r="N7" s="39">
        <f ca="1">IFERROR(K7/I7,0)</f>
        <v>0.10852653777946004</v>
      </c>
      <c r="O7" s="39">
        <f ca="1">IFERROR(SUM(K7,L7)/I7,0)</f>
        <v>0.1696231349487107</v>
      </c>
      <c r="P7" s="40">
        <f ca="1">IFERROR(SUM(K7,L7,M7)/I7,0)</f>
        <v>0.23195108856250773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19.304345999999999</v>
      </c>
      <c r="I8" s="21">
        <v>26.974897999999996</v>
      </c>
      <c r="J8" s="21">
        <f t="shared" ref="J8:J17" si="0">SUM(K8,L8,M8)</f>
        <v>9.7326109652075434</v>
      </c>
      <c r="K8" s="21">
        <v>4.9189270852075424</v>
      </c>
      <c r="L8" s="21">
        <v>2.7893747400000004</v>
      </c>
      <c r="M8" s="21">
        <v>2.0243091400000002</v>
      </c>
      <c r="N8" s="22">
        <f t="shared" ref="N8:N18" si="1">IFERROR(K8/I8,0)</f>
        <v>0.18235201798381381</v>
      </c>
      <c r="O8" s="22">
        <f t="shared" ref="O8:O18" si="2">IFERROR(SUM(K8,L8)/I8,0)</f>
        <v>0.28575833077135432</v>
      </c>
      <c r="P8" s="23">
        <f t="shared" ref="P8:P18" si="3">IFERROR(SUM(K8,L8,M8)/I8,0)</f>
        <v>0.36080251221737875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0.183</v>
      </c>
      <c r="I9" s="21">
        <v>0.183</v>
      </c>
      <c r="J9" s="21">
        <f t="shared" si="0"/>
        <v>9.4328090313324869E-2</v>
      </c>
      <c r="K9" s="21">
        <v>1.8055000313324854E-2</v>
      </c>
      <c r="L9" s="21">
        <v>4.8080000000000005E-2</v>
      </c>
      <c r="M9" s="21">
        <v>2.8193090000000001E-2</v>
      </c>
      <c r="N9" s="22">
        <f t="shared" si="1"/>
        <v>9.8661203897950023E-2</v>
      </c>
      <c r="O9" s="22">
        <f t="shared" si="2"/>
        <v>0.36139344433510856</v>
      </c>
      <c r="P9" s="23">
        <f t="shared" si="3"/>
        <v>0.51545404542800477</v>
      </c>
      <c r="Q9" s="70">
        <v>0</v>
      </c>
      <c r="R9" s="21">
        <v>0</v>
      </c>
      <c r="S9" s="23">
        <f t="shared" ref="S9:S17" si="4">IFERROR(R9/Q9,0)</f>
        <v>0</v>
      </c>
    </row>
    <row r="10" spans="1:19" ht="25.5" x14ac:dyDescent="0.25">
      <c r="A10" s="17"/>
      <c r="B10" s="19">
        <v>5004379</v>
      </c>
      <c r="C10" s="19" t="s">
        <v>587</v>
      </c>
      <c r="D10" s="68">
        <v>3000595</v>
      </c>
      <c r="E10" s="19" t="s">
        <v>585</v>
      </c>
      <c r="F10" s="69">
        <v>1</v>
      </c>
      <c r="G10" s="19" t="s">
        <v>531</v>
      </c>
      <c r="H10" s="20">
        <v>55.568634000000003</v>
      </c>
      <c r="I10" s="21">
        <v>53.180400999999989</v>
      </c>
      <c r="J10" s="21">
        <f t="shared" si="0"/>
        <v>1.1138600901401565</v>
      </c>
      <c r="K10" s="21">
        <v>3.0267000140156597E-2</v>
      </c>
      <c r="L10" s="21">
        <v>0.71767603000000002</v>
      </c>
      <c r="M10" s="21">
        <v>0.36591706000000002</v>
      </c>
      <c r="N10" s="22">
        <f t="shared" si="1"/>
        <v>5.691382458766455E-4</v>
      </c>
      <c r="O10" s="22">
        <f t="shared" si="2"/>
        <v>1.4064260819322456E-2</v>
      </c>
      <c r="P10" s="23">
        <f t="shared" si="3"/>
        <v>2.0944935901106815E-2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5004380</v>
      </c>
      <c r="C11" s="19" t="s">
        <v>588</v>
      </c>
      <c r="D11" s="68">
        <v>3000595</v>
      </c>
      <c r="E11" s="19" t="s">
        <v>585</v>
      </c>
      <c r="F11" s="69">
        <v>1</v>
      </c>
      <c r="G11" s="19" t="s">
        <v>531</v>
      </c>
      <c r="H11" s="20">
        <v>10.697512</v>
      </c>
      <c r="I11" s="21">
        <v>6.193245000000001</v>
      </c>
      <c r="J11" s="21">
        <f t="shared" si="0"/>
        <v>1.0791775690514087</v>
      </c>
      <c r="K11" s="21">
        <v>3.7918169051408768E-2</v>
      </c>
      <c r="L11" s="21">
        <v>0.93218799999999991</v>
      </c>
      <c r="M11" s="21">
        <v>0.10907140000000001</v>
      </c>
      <c r="N11" s="22">
        <f t="shared" si="1"/>
        <v>6.122504285137882E-3</v>
      </c>
      <c r="O11" s="22">
        <f t="shared" si="2"/>
        <v>0.15663939809444136</v>
      </c>
      <c r="P11" s="23">
        <f t="shared" si="3"/>
        <v>0.17425074723370521</v>
      </c>
      <c r="Q11" s="70">
        <v>8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5004381</v>
      </c>
      <c r="C12" s="19" t="s">
        <v>589</v>
      </c>
      <c r="D12" s="68">
        <v>3000595</v>
      </c>
      <c r="E12" s="19" t="s">
        <v>585</v>
      </c>
      <c r="F12" s="69">
        <v>86</v>
      </c>
      <c r="G12" s="19" t="s">
        <v>500</v>
      </c>
      <c r="H12" s="20">
        <v>7.7960520000000004</v>
      </c>
      <c r="I12" s="21">
        <v>7.7010520000000007</v>
      </c>
      <c r="J12" s="21">
        <f t="shared" si="0"/>
        <v>0.99196450000000014</v>
      </c>
      <c r="K12" s="21">
        <v>0</v>
      </c>
      <c r="L12" s="21">
        <v>7.6901199999999989E-2</v>
      </c>
      <c r="M12" s="21">
        <v>0.91506330000000013</v>
      </c>
      <c r="N12" s="22">
        <f t="shared" si="1"/>
        <v>0</v>
      </c>
      <c r="O12" s="22">
        <f t="shared" si="2"/>
        <v>9.9858045368347061E-3</v>
      </c>
      <c r="P12" s="23">
        <f t="shared" si="3"/>
        <v>0.12880896012648663</v>
      </c>
      <c r="Q12" s="70">
        <v>1400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5004382</v>
      </c>
      <c r="C13" s="19" t="s">
        <v>590</v>
      </c>
      <c r="D13" s="68">
        <v>3000595</v>
      </c>
      <c r="E13" s="19" t="s">
        <v>585</v>
      </c>
      <c r="F13" s="69">
        <v>64</v>
      </c>
      <c r="G13" s="19" t="s">
        <v>595</v>
      </c>
      <c r="H13" s="20">
        <v>6.8042920000000002</v>
      </c>
      <c r="I13" s="21">
        <v>6.2402699999999998</v>
      </c>
      <c r="J13" s="21">
        <f t="shared" si="0"/>
        <v>1.1657485404329548</v>
      </c>
      <c r="K13" s="21">
        <v>0.42891839043295477</v>
      </c>
      <c r="L13" s="21">
        <v>0.28151746999999999</v>
      </c>
      <c r="M13" s="21">
        <v>0.45531268000000003</v>
      </c>
      <c r="N13" s="22">
        <f t="shared" si="1"/>
        <v>6.8733947478707619E-2</v>
      </c>
      <c r="O13" s="22">
        <f t="shared" si="2"/>
        <v>0.11384697463939138</v>
      </c>
      <c r="P13" s="23">
        <f t="shared" si="3"/>
        <v>0.18681059320076773</v>
      </c>
      <c r="Q13" s="70">
        <v>24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5004383</v>
      </c>
      <c r="C14" s="19" t="s">
        <v>591</v>
      </c>
      <c r="D14" s="68">
        <v>3000596</v>
      </c>
      <c r="E14" s="19" t="s">
        <v>586</v>
      </c>
      <c r="F14" s="69">
        <v>82</v>
      </c>
      <c r="G14" s="19" t="s">
        <v>539</v>
      </c>
      <c r="H14" s="20">
        <v>150.394678</v>
      </c>
      <c r="I14" s="21">
        <v>152.39004100000002</v>
      </c>
      <c r="J14" s="21">
        <f t="shared" si="0"/>
        <v>46.896587940419643</v>
      </c>
      <c r="K14" s="21">
        <v>23.784140200419642</v>
      </c>
      <c r="L14" s="21">
        <v>10.750414600000001</v>
      </c>
      <c r="M14" s="21">
        <v>12.362033139999999</v>
      </c>
      <c r="N14" s="22">
        <f t="shared" si="1"/>
        <v>0.15607411117121256</v>
      </c>
      <c r="O14" s="22">
        <f t="shared" si="2"/>
        <v>0.2266194993701697</v>
      </c>
      <c r="P14" s="23">
        <f t="shared" si="3"/>
        <v>0.30774050346518139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5004384</v>
      </c>
      <c r="C15" s="19" t="s">
        <v>592</v>
      </c>
      <c r="D15" s="68">
        <v>3000596</v>
      </c>
      <c r="E15" s="19" t="s">
        <v>586</v>
      </c>
      <c r="F15" s="69">
        <v>82</v>
      </c>
      <c r="G15" s="19" t="s">
        <v>539</v>
      </c>
      <c r="H15" s="20">
        <v>180.51986100000002</v>
      </c>
      <c r="I15" s="21">
        <v>180.43523400000001</v>
      </c>
      <c r="J15" s="21">
        <f t="shared" si="0"/>
        <v>39.904081190470208</v>
      </c>
      <c r="K15" s="21">
        <v>18.121251820470206</v>
      </c>
      <c r="L15" s="21">
        <v>10.975973579999998</v>
      </c>
      <c r="M15" s="21">
        <v>10.80685579</v>
      </c>
      <c r="N15" s="22">
        <f t="shared" si="1"/>
        <v>0.10043078293937982</v>
      </c>
      <c r="O15" s="22">
        <f t="shared" si="2"/>
        <v>0.16126132770980972</v>
      </c>
      <c r="P15" s="23">
        <f t="shared" si="3"/>
        <v>0.22115459550694078</v>
      </c>
      <c r="Q15" s="70">
        <v>967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5004385</v>
      </c>
      <c r="C16" s="19" t="s">
        <v>593</v>
      </c>
      <c r="D16" s="68">
        <v>3000596</v>
      </c>
      <c r="E16" s="19" t="s">
        <v>586</v>
      </c>
      <c r="F16" s="69">
        <v>524</v>
      </c>
      <c r="G16" s="19" t="s">
        <v>537</v>
      </c>
      <c r="H16" s="20">
        <v>0.48880300000000004</v>
      </c>
      <c r="I16" s="21">
        <v>0.41637600000000002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5004386</v>
      </c>
      <c r="C17" s="19" t="s">
        <v>594</v>
      </c>
      <c r="D17" s="68">
        <v>3000596</v>
      </c>
      <c r="E17" s="19" t="s">
        <v>586</v>
      </c>
      <c r="F17" s="69">
        <v>82</v>
      </c>
      <c r="G17" s="19" t="s">
        <v>539</v>
      </c>
      <c r="H17" s="20">
        <v>3.433055</v>
      </c>
      <c r="I17" s="21">
        <v>3.4330549999999995</v>
      </c>
      <c r="J17" s="21">
        <f t="shared" si="0"/>
        <v>0.4184963018219936</v>
      </c>
      <c r="K17" s="21">
        <v>0.10263482182199368</v>
      </c>
      <c r="L17" s="21">
        <v>0.13610348999999999</v>
      </c>
      <c r="M17" s="21">
        <v>0.17975798999999995</v>
      </c>
      <c r="N17" s="22">
        <f t="shared" si="1"/>
        <v>2.9896061036596762E-2</v>
      </c>
      <c r="O17" s="22">
        <f t="shared" si="2"/>
        <v>6.9541068180379778E-2</v>
      </c>
      <c r="P17" s="23">
        <f t="shared" si="3"/>
        <v>0.12190200909160898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OFFSET(H18,-MATCH("PROYECTOS",$A$8:$A$37,0)-1,0)-(OFFSET(H18,-MATCH("PROYECTOS",$A$8:$A$37,0),0))</f>
        <v>6.7355800000000272</v>
      </c>
      <c r="I18" s="45">
        <f t="shared" ca="1" si="5"/>
        <v>62.648116000000186</v>
      </c>
      <c r="J18" s="45">
        <f t="shared" ca="1" si="5"/>
        <v>2.9370792911258832</v>
      </c>
      <c r="K18" s="45">
        <f t="shared" ca="1" si="5"/>
        <v>7.3667921125888824E-2</v>
      </c>
      <c r="L18" s="45">
        <f t="shared" ca="1" si="5"/>
        <v>0.71055082999999897</v>
      </c>
      <c r="M18" s="45">
        <f t="shared" ca="1" si="5"/>
        <v>2.1528605399999989</v>
      </c>
      <c r="N18" s="46">
        <f t="shared" ca="1" si="1"/>
        <v>1.1759000242862628E-3</v>
      </c>
      <c r="O18" s="46">
        <f t="shared" ca="1" si="2"/>
        <v>1.2517834552692461E-2</v>
      </c>
      <c r="P18" s="47">
        <f t="shared" ca="1" si="3"/>
        <v>4.688216467875711E-2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34</v>
      </c>
      <c r="B1" s="50" t="s">
        <v>22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598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40.579332999999991</v>
      </c>
      <c r="E6" s="14">
        <v>65.336284000000006</v>
      </c>
      <c r="F6" s="14">
        <v>17.328152388372025</v>
      </c>
      <c r="G6" s="14">
        <v>9.4170680583720241</v>
      </c>
      <c r="H6" s="14">
        <v>4.0815497000000001</v>
      </c>
      <c r="I6" s="14">
        <v>3.8295346299999995</v>
      </c>
      <c r="J6" s="15">
        <v>0.14413228732708494</v>
      </c>
      <c r="K6" s="15">
        <v>0.20660216547320051</v>
      </c>
      <c r="L6" s="16">
        <v>0.26521484430262399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40.579332999999998</v>
      </c>
      <c r="E7" s="38">
        <f ca="1">SUM(E8:OFFSET(E6,MATCH("GOBIERNOS REGIONALES",$A$8:$A$50,0),0))</f>
        <v>65.336284000000006</v>
      </c>
      <c r="F7" s="38">
        <f ca="1">SUM(F8:OFFSET(F6,MATCH("GOBIERNOS REGIONALES",$A$8:$A$50,0),0))</f>
        <v>17.328152388372022</v>
      </c>
      <c r="G7" s="38">
        <f ca="1">SUM(G8:OFFSET(G6,MATCH("GOBIERNOS REGIONALES",$A$8:$A$50,0),0))</f>
        <v>9.4170680583720241</v>
      </c>
      <c r="H7" s="38">
        <f ca="1">SUM(H8:OFFSET(H6,MATCH("GOBIERNOS REGIONALES",$A$8:$A$50,0),0))</f>
        <v>4.0815497000000001</v>
      </c>
      <c r="I7" s="38">
        <f ca="1">SUM(I8:OFFSET(I6,MATCH("GOBIERNOS REGIONALES",$A$8:$A$50,0),0))</f>
        <v>3.8295346299999986</v>
      </c>
      <c r="J7" s="39">
        <f ca="1">IFERROR(G7/E7,0)</f>
        <v>0.14413228732708494</v>
      </c>
      <c r="K7" s="39">
        <f ca="1">IFERROR(SUM(G7,H7)/E7,0)</f>
        <v>0.20660216547320051</v>
      </c>
      <c r="L7" s="40">
        <f ca="1">IFERROR(SUM(G7,H7,I7)/E7,0)</f>
        <v>0.26521484430262393</v>
      </c>
      <c r="M7" s="4"/>
    </row>
    <row r="8" spans="1:13" ht="25.5" x14ac:dyDescent="0.25">
      <c r="A8" s="17"/>
      <c r="B8" s="18">
        <v>59</v>
      </c>
      <c r="C8" s="19" t="s">
        <v>134</v>
      </c>
      <c r="D8" s="20">
        <v>40.579332999999998</v>
      </c>
      <c r="E8" s="21">
        <v>65.336284000000006</v>
      </c>
      <c r="F8" s="21">
        <f t="shared" ref="F8:F10" si="0">SUM(G8,H8,I8)</f>
        <v>17.328152388372022</v>
      </c>
      <c r="G8" s="21">
        <v>9.4170680583720241</v>
      </c>
      <c r="H8" s="21">
        <v>4.0815497000000001</v>
      </c>
      <c r="I8" s="21">
        <v>3.8295346299999986</v>
      </c>
      <c r="J8" s="22">
        <f t="shared" ref="J8:J10" si="1">IFERROR(G8/E8,0)</f>
        <v>0.14413228732708494</v>
      </c>
      <c r="K8" s="22">
        <f t="shared" ref="K8:K10" si="2">IFERROR(SUM(G8,H8)/E8,0)</f>
        <v>0.20660216547320051</v>
      </c>
      <c r="L8" s="23">
        <f t="shared" ref="L8:L10" si="3">IFERROR(SUM(G8,H8,I8)/E8,0)</f>
        <v>0.26521484430262393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</v>
      </c>
      <c r="B1" s="51" t="s">
        <v>13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241</v>
      </c>
      <c r="N2" s="72" t="s">
        <v>314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1626.886438</v>
      </c>
      <c r="E6" s="14">
        <f ca="1">SUM(E7:OFFSET(E7,50,0))</f>
        <v>1994.9742959999992</v>
      </c>
      <c r="F6" s="14">
        <f ca="1">SUM(F7:OFFSET(F7,50,0))</f>
        <v>908.61302874762737</v>
      </c>
      <c r="G6" s="14">
        <f ca="1">SUM(G7:OFFSET(G7,50,0))</f>
        <v>610.71586101762728</v>
      </c>
      <c r="H6" s="14">
        <f ca="1">SUM(H7:OFFSET(H7,50,0))</f>
        <v>125.54655109999999</v>
      </c>
      <c r="I6" s="14">
        <f ca="1">SUM(I7:OFFSET(I7,50,0))</f>
        <v>172.35061662999993</v>
      </c>
      <c r="J6" s="15">
        <f ca="1">IFERROR(G6/E6,0)</f>
        <v>0.30612718281239826</v>
      </c>
      <c r="K6" s="15">
        <f ca="1">IFERROR(SUM(G6,H6)/E6,0)</f>
        <v>0.36905859568910837</v>
      </c>
      <c r="L6" s="16">
        <f ca="1">IFERROR(SUM(G6,H6,I6)/E6,0)</f>
        <v>0.45545099531830135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109.10121900000004</v>
      </c>
      <c r="E7" s="21">
        <v>91.063192000000001</v>
      </c>
      <c r="F7" s="21">
        <f t="shared" ref="F7:F31" si="0">SUM(G7,H7,I7)</f>
        <v>49.896588326609312</v>
      </c>
      <c r="G7" s="21">
        <v>29.211230596609312</v>
      </c>
      <c r="H7" s="21">
        <v>5.0477249499999992</v>
      </c>
      <c r="I7" s="21">
        <v>15.637632779999999</v>
      </c>
      <c r="J7" s="22">
        <f t="shared" ref="J7:J31" si="1">IFERROR(G7/E7,0)</f>
        <v>0.32077977891011455</v>
      </c>
      <c r="K7" s="22">
        <f t="shared" ref="K7:K31" si="2">IFERROR(SUM(G7,H7)/E7,0)</f>
        <v>0.37621079158535664</v>
      </c>
      <c r="L7" s="23">
        <f t="shared" ref="L7:L31" si="3">IFERROR(SUM(G7,H7,I7)/E7,0)</f>
        <v>0.54793366266591348</v>
      </c>
      <c r="M7" s="4"/>
      <c r="N7" t="s">
        <v>255</v>
      </c>
      <c r="O7" s="5">
        <v>49.097609393342395</v>
      </c>
      <c r="P7" s="71">
        <v>0.65021332396921938</v>
      </c>
    </row>
    <row r="8" spans="1:16" x14ac:dyDescent="0.25">
      <c r="A8" s="17"/>
      <c r="B8" s="55">
        <v>2</v>
      </c>
      <c r="C8" s="19" t="s">
        <v>250</v>
      </c>
      <c r="D8" s="20">
        <v>49.973643000000038</v>
      </c>
      <c r="E8" s="21">
        <v>77.172874999999991</v>
      </c>
      <c r="F8" s="21">
        <f t="shared" si="0"/>
        <v>37.951028211309712</v>
      </c>
      <c r="G8" s="21">
        <v>27.787652221309713</v>
      </c>
      <c r="H8" s="21">
        <v>4.5040888299999988</v>
      </c>
      <c r="I8" s="21">
        <v>5.6592871599999963</v>
      </c>
      <c r="J8" s="22">
        <f t="shared" si="1"/>
        <v>0.36007019592453587</v>
      </c>
      <c r="K8" s="22">
        <f t="shared" si="2"/>
        <v>0.41843382213387437</v>
      </c>
      <c r="L8" s="23">
        <f t="shared" si="3"/>
        <v>0.49176641677933752</v>
      </c>
      <c r="M8" s="4"/>
      <c r="N8" t="s">
        <v>249</v>
      </c>
      <c r="O8" s="5">
        <v>49.896588326609312</v>
      </c>
      <c r="P8" s="71">
        <v>0.54793366266591348</v>
      </c>
    </row>
    <row r="9" spans="1:16" x14ac:dyDescent="0.25">
      <c r="A9" s="17"/>
      <c r="B9" s="55">
        <v>3</v>
      </c>
      <c r="C9" s="19" t="s">
        <v>251</v>
      </c>
      <c r="D9" s="20">
        <v>48.306998</v>
      </c>
      <c r="E9" s="21">
        <v>71.735529</v>
      </c>
      <c r="F9" s="21">
        <f t="shared" si="0"/>
        <v>38.405474350152673</v>
      </c>
      <c r="G9" s="21">
        <v>28.622145050152671</v>
      </c>
      <c r="H9" s="21">
        <v>4.1019215899999999</v>
      </c>
      <c r="I9" s="21">
        <v>5.6814077100000011</v>
      </c>
      <c r="J9" s="22">
        <f t="shared" si="1"/>
        <v>0.39899538553835256</v>
      </c>
      <c r="K9" s="22">
        <f t="shared" si="2"/>
        <v>0.4561765570886453</v>
      </c>
      <c r="L9" s="23">
        <f t="shared" si="3"/>
        <v>0.53537591324032296</v>
      </c>
      <c r="M9" s="4"/>
      <c r="N9" t="s">
        <v>270</v>
      </c>
      <c r="O9" s="5">
        <v>35.890341443971252</v>
      </c>
      <c r="P9" s="71">
        <v>0.5431231098254129</v>
      </c>
    </row>
    <row r="10" spans="1:16" x14ac:dyDescent="0.25">
      <c r="A10" s="17"/>
      <c r="B10" s="55">
        <v>4</v>
      </c>
      <c r="C10" s="19" t="s">
        <v>252</v>
      </c>
      <c r="D10" s="20">
        <v>36.566258999999995</v>
      </c>
      <c r="E10" s="21">
        <v>46.222542000000033</v>
      </c>
      <c r="F10" s="21">
        <f t="shared" si="0"/>
        <v>21.66061047211252</v>
      </c>
      <c r="G10" s="21">
        <v>15.383657742112518</v>
      </c>
      <c r="H10" s="21">
        <v>3.6658462000000021</v>
      </c>
      <c r="I10" s="21">
        <v>2.6111065300000003</v>
      </c>
      <c r="J10" s="22">
        <f t="shared" si="1"/>
        <v>0.33281721594006031</v>
      </c>
      <c r="K10" s="22">
        <f t="shared" si="2"/>
        <v>0.41212583985780155</v>
      </c>
      <c r="L10" s="23">
        <f t="shared" si="3"/>
        <v>0.46861573455030892</v>
      </c>
      <c r="M10" s="4"/>
      <c r="N10" t="s">
        <v>251</v>
      </c>
      <c r="O10" s="5">
        <v>38.405474350152673</v>
      </c>
      <c r="P10" s="71">
        <v>0.53537591324032296</v>
      </c>
    </row>
    <row r="11" spans="1:16" x14ac:dyDescent="0.25">
      <c r="A11" s="17"/>
      <c r="B11" s="55">
        <v>5</v>
      </c>
      <c r="C11" s="19" t="s">
        <v>253</v>
      </c>
      <c r="D11" s="20">
        <v>70.465862999999985</v>
      </c>
      <c r="E11" s="21">
        <v>107.08948199999996</v>
      </c>
      <c r="F11" s="21">
        <f t="shared" si="0"/>
        <v>46.825625313557495</v>
      </c>
      <c r="G11" s="21">
        <v>33.62830076355749</v>
      </c>
      <c r="H11" s="21">
        <v>6.4495783100000006</v>
      </c>
      <c r="I11" s="21">
        <v>6.7477462400000014</v>
      </c>
      <c r="J11" s="22">
        <f t="shared" si="1"/>
        <v>0.31402057546190676</v>
      </c>
      <c r="K11" s="22">
        <f t="shared" si="2"/>
        <v>0.3742466423878818</v>
      </c>
      <c r="L11" s="23">
        <f t="shared" si="3"/>
        <v>0.43725699703690335</v>
      </c>
      <c r="M11" s="4"/>
      <c r="N11" t="s">
        <v>273</v>
      </c>
      <c r="O11" s="5">
        <v>21.814606025198611</v>
      </c>
      <c r="P11" s="71">
        <v>0.51515951920281133</v>
      </c>
    </row>
    <row r="12" spans="1:16" x14ac:dyDescent="0.25">
      <c r="A12" s="17"/>
      <c r="B12" s="55">
        <v>6</v>
      </c>
      <c r="C12" s="19" t="s">
        <v>254</v>
      </c>
      <c r="D12" s="20">
        <v>89.639369000000002</v>
      </c>
      <c r="E12" s="21">
        <v>124.76641500000001</v>
      </c>
      <c r="F12" s="21">
        <f t="shared" si="0"/>
        <v>55.318979042178412</v>
      </c>
      <c r="G12" s="21">
        <v>40.63876117217842</v>
      </c>
      <c r="H12" s="21">
        <v>6.0019821199999965</v>
      </c>
      <c r="I12" s="21">
        <v>8.6782357499999971</v>
      </c>
      <c r="J12" s="22">
        <f t="shared" si="1"/>
        <v>0.32571875349771345</v>
      </c>
      <c r="K12" s="22">
        <f t="shared" si="2"/>
        <v>0.37382450471289419</v>
      </c>
      <c r="L12" s="23">
        <f t="shared" si="3"/>
        <v>0.44338036836418204</v>
      </c>
      <c r="M12" s="4"/>
      <c r="N12" t="s">
        <v>272</v>
      </c>
      <c r="O12" s="5">
        <v>11.067370878517929</v>
      </c>
      <c r="P12" s="71">
        <v>0.50540564892412665</v>
      </c>
    </row>
    <row r="13" spans="1:16" x14ac:dyDescent="0.25">
      <c r="A13" s="17"/>
      <c r="B13" s="55">
        <v>7</v>
      </c>
      <c r="C13" s="19" t="s">
        <v>255</v>
      </c>
      <c r="D13" s="20">
        <v>71.329880999999986</v>
      </c>
      <c r="E13" s="21">
        <v>75.510001999999986</v>
      </c>
      <c r="F13" s="21">
        <f t="shared" si="0"/>
        <v>49.097609393342395</v>
      </c>
      <c r="G13" s="21">
        <v>29.560258473342401</v>
      </c>
      <c r="H13" s="21">
        <v>11.454855369999999</v>
      </c>
      <c r="I13" s="21">
        <v>8.0824955500000009</v>
      </c>
      <c r="J13" s="22">
        <f t="shared" si="1"/>
        <v>0.39147474096666568</v>
      </c>
      <c r="K13" s="22">
        <f t="shared" si="2"/>
        <v>0.54317458292932375</v>
      </c>
      <c r="L13" s="23">
        <f t="shared" si="3"/>
        <v>0.65021332396921938</v>
      </c>
      <c r="M13" s="4"/>
      <c r="N13" t="s">
        <v>262</v>
      </c>
      <c r="O13" s="5">
        <v>21.319530340817714</v>
      </c>
      <c r="P13" s="71">
        <v>0.50105816416511728</v>
      </c>
    </row>
    <row r="14" spans="1:16" x14ac:dyDescent="0.25">
      <c r="A14" s="17"/>
      <c r="B14" s="55">
        <v>8</v>
      </c>
      <c r="C14" s="19" t="s">
        <v>256</v>
      </c>
      <c r="D14" s="20">
        <v>86.118877000000026</v>
      </c>
      <c r="E14" s="21">
        <v>95.06310100000006</v>
      </c>
      <c r="F14" s="21">
        <f t="shared" si="0"/>
        <v>37.301910875614332</v>
      </c>
      <c r="G14" s="21">
        <v>25.565996555614326</v>
      </c>
      <c r="H14" s="21">
        <v>3.23336136</v>
      </c>
      <c r="I14" s="21">
        <v>8.5025529600000045</v>
      </c>
      <c r="J14" s="22">
        <f t="shared" si="1"/>
        <v>0.26893711952037319</v>
      </c>
      <c r="K14" s="22">
        <f t="shared" si="2"/>
        <v>0.3029499102455569</v>
      </c>
      <c r="L14" s="23">
        <f t="shared" si="3"/>
        <v>0.39239105902525007</v>
      </c>
      <c r="M14" s="4"/>
      <c r="N14" t="s">
        <v>250</v>
      </c>
      <c r="O14" s="5">
        <v>37.951028211309712</v>
      </c>
      <c r="P14" s="71">
        <v>0.49176641677933752</v>
      </c>
    </row>
    <row r="15" spans="1:16" x14ac:dyDescent="0.25">
      <c r="A15" s="17"/>
      <c r="B15" s="55">
        <v>9</v>
      </c>
      <c r="C15" s="19" t="s">
        <v>257</v>
      </c>
      <c r="D15" s="20">
        <v>74.061568000000037</v>
      </c>
      <c r="E15" s="21">
        <v>85.98512199999999</v>
      </c>
      <c r="F15" s="21">
        <f t="shared" si="0"/>
        <v>36.099582401543096</v>
      </c>
      <c r="G15" s="21">
        <v>20.031642411543089</v>
      </c>
      <c r="H15" s="21">
        <v>7.3648922300000015</v>
      </c>
      <c r="I15" s="21">
        <v>8.7030477600000058</v>
      </c>
      <c r="J15" s="22">
        <f t="shared" si="1"/>
        <v>0.23296637773617501</v>
      </c>
      <c r="K15" s="22">
        <f t="shared" si="2"/>
        <v>0.31861947746661445</v>
      </c>
      <c r="L15" s="23">
        <f t="shared" si="3"/>
        <v>0.41983521755709202</v>
      </c>
      <c r="M15" s="4"/>
      <c r="N15" t="s">
        <v>271</v>
      </c>
      <c r="O15" s="5">
        <v>11.68945575977682</v>
      </c>
      <c r="P15" s="71">
        <v>0.4893208910180914</v>
      </c>
    </row>
    <row r="16" spans="1:16" x14ac:dyDescent="0.25">
      <c r="A16" s="17"/>
      <c r="B16" s="55">
        <v>10</v>
      </c>
      <c r="C16" s="19" t="s">
        <v>258</v>
      </c>
      <c r="D16" s="20">
        <v>59.264476999999971</v>
      </c>
      <c r="E16" s="21">
        <v>76.188482999999991</v>
      </c>
      <c r="F16" s="21">
        <f t="shared" si="0"/>
        <v>31.614491426034128</v>
      </c>
      <c r="G16" s="21">
        <v>18.619205726034124</v>
      </c>
      <c r="H16" s="21">
        <v>7.01470021</v>
      </c>
      <c r="I16" s="21">
        <v>5.9805854900000011</v>
      </c>
      <c r="J16" s="22">
        <f t="shared" si="1"/>
        <v>0.24438346837847036</v>
      </c>
      <c r="K16" s="22">
        <f t="shared" si="2"/>
        <v>0.33645381725259088</v>
      </c>
      <c r="L16" s="23">
        <f t="shared" si="3"/>
        <v>0.41495105534565024</v>
      </c>
      <c r="M16" s="4"/>
      <c r="N16" t="s">
        <v>264</v>
      </c>
      <c r="O16" s="5">
        <v>34.904201243010981</v>
      </c>
      <c r="P16" s="71">
        <v>0.4830056946022443</v>
      </c>
    </row>
    <row r="17" spans="1:16" x14ac:dyDescent="0.25">
      <c r="A17" s="17"/>
      <c r="B17" s="55">
        <v>11</v>
      </c>
      <c r="C17" s="19" t="s">
        <v>259</v>
      </c>
      <c r="D17" s="20">
        <v>33.926716999999996</v>
      </c>
      <c r="E17" s="21">
        <v>40.364103999999998</v>
      </c>
      <c r="F17" s="21">
        <f t="shared" si="0"/>
        <v>18.614133264348169</v>
      </c>
      <c r="G17" s="21">
        <v>12.334500354348165</v>
      </c>
      <c r="H17" s="21">
        <v>2.643926780000001</v>
      </c>
      <c r="I17" s="21">
        <v>3.6357061300000026</v>
      </c>
      <c r="J17" s="22">
        <f t="shared" si="1"/>
        <v>0.30558092790436192</v>
      </c>
      <c r="K17" s="22">
        <f t="shared" si="2"/>
        <v>0.37108285952162268</v>
      </c>
      <c r="L17" s="23">
        <f t="shared" si="3"/>
        <v>0.46115561649400594</v>
      </c>
      <c r="M17" s="4"/>
      <c r="N17" t="s">
        <v>268</v>
      </c>
      <c r="O17" s="5">
        <v>48.648038475620552</v>
      </c>
      <c r="P17" s="71">
        <v>0.47443712105545505</v>
      </c>
    </row>
    <row r="18" spans="1:16" x14ac:dyDescent="0.25">
      <c r="A18" s="17"/>
      <c r="B18" s="55">
        <v>12</v>
      </c>
      <c r="C18" s="19" t="s">
        <v>260</v>
      </c>
      <c r="D18" s="20">
        <v>54.537198000000004</v>
      </c>
      <c r="E18" s="21">
        <v>74.861356999999941</v>
      </c>
      <c r="F18" s="21">
        <f t="shared" si="0"/>
        <v>33.387537887959304</v>
      </c>
      <c r="G18" s="21">
        <v>24.411323647959307</v>
      </c>
      <c r="H18" s="21">
        <v>3.47360413</v>
      </c>
      <c r="I18" s="21">
        <v>5.5026101099999982</v>
      </c>
      <c r="J18" s="22">
        <f t="shared" si="1"/>
        <v>0.32608711124431428</v>
      </c>
      <c r="K18" s="22">
        <f t="shared" si="2"/>
        <v>0.37248760769804545</v>
      </c>
      <c r="L18" s="23">
        <f t="shared" si="3"/>
        <v>0.44599162005518189</v>
      </c>
      <c r="M18" s="4"/>
      <c r="N18" t="s">
        <v>252</v>
      </c>
      <c r="O18" s="5">
        <v>21.66061047211252</v>
      </c>
      <c r="P18" s="71">
        <v>0.46861573455030892</v>
      </c>
    </row>
    <row r="19" spans="1:16" x14ac:dyDescent="0.25">
      <c r="A19" s="17"/>
      <c r="B19" s="55">
        <v>13</v>
      </c>
      <c r="C19" s="19" t="s">
        <v>261</v>
      </c>
      <c r="D19" s="20">
        <v>83.009994999999975</v>
      </c>
      <c r="E19" s="21">
        <v>98.591361999999975</v>
      </c>
      <c r="F19" s="21">
        <f t="shared" si="0"/>
        <v>42.89225604766856</v>
      </c>
      <c r="G19" s="21">
        <v>29.529184367668563</v>
      </c>
      <c r="H19" s="21">
        <v>5.7409327400000008</v>
      </c>
      <c r="I19" s="21">
        <v>7.6221389399999993</v>
      </c>
      <c r="J19" s="22">
        <f t="shared" si="1"/>
        <v>0.29951086757142648</v>
      </c>
      <c r="K19" s="22">
        <f t="shared" si="2"/>
        <v>0.35774043883954632</v>
      </c>
      <c r="L19" s="23">
        <f t="shared" si="3"/>
        <v>0.43505085209867139</v>
      </c>
      <c r="M19" s="4"/>
      <c r="N19" t="s">
        <v>259</v>
      </c>
      <c r="O19" s="5">
        <v>18.614133264348169</v>
      </c>
      <c r="P19" s="71">
        <v>0.46115561649400594</v>
      </c>
    </row>
    <row r="20" spans="1:16" x14ac:dyDescent="0.25">
      <c r="A20" s="17"/>
      <c r="B20" s="55">
        <v>14</v>
      </c>
      <c r="C20" s="19" t="s">
        <v>262</v>
      </c>
      <c r="D20" s="20">
        <v>36.319654</v>
      </c>
      <c r="E20" s="21">
        <v>42.549013000000009</v>
      </c>
      <c r="F20" s="21">
        <f t="shared" si="0"/>
        <v>21.319530340817714</v>
      </c>
      <c r="G20" s="21">
        <v>14.707154310817714</v>
      </c>
      <c r="H20" s="21">
        <v>2.55071344</v>
      </c>
      <c r="I20" s="21">
        <v>4.0616625900000001</v>
      </c>
      <c r="J20" s="22">
        <f t="shared" si="1"/>
        <v>0.34565206743615207</v>
      </c>
      <c r="K20" s="22">
        <f t="shared" si="2"/>
        <v>0.40559971980590265</v>
      </c>
      <c r="L20" s="23">
        <f t="shared" si="3"/>
        <v>0.50105816416511728</v>
      </c>
      <c r="M20" s="4"/>
      <c r="N20" t="s">
        <v>260</v>
      </c>
      <c r="O20" s="5">
        <v>33.387537887959304</v>
      </c>
      <c r="P20" s="71">
        <v>0.44599162005518189</v>
      </c>
    </row>
    <row r="21" spans="1:16" x14ac:dyDescent="0.25">
      <c r="A21" s="17"/>
      <c r="B21" s="55">
        <v>15</v>
      </c>
      <c r="C21" s="19" t="s">
        <v>263</v>
      </c>
      <c r="D21" s="20">
        <v>357.16294099999971</v>
      </c>
      <c r="E21" s="21">
        <v>385.09465999999924</v>
      </c>
      <c r="F21" s="21">
        <f t="shared" si="0"/>
        <v>154.94291201413569</v>
      </c>
      <c r="G21" s="21">
        <v>104.40509333413574</v>
      </c>
      <c r="H21" s="21">
        <v>19.248735019999984</v>
      </c>
      <c r="I21" s="21">
        <v>31.289083659999974</v>
      </c>
      <c r="J21" s="22">
        <f t="shared" si="1"/>
        <v>0.27111540142918611</v>
      </c>
      <c r="K21" s="22">
        <f t="shared" si="2"/>
        <v>0.3210998260898657</v>
      </c>
      <c r="L21" s="23">
        <f t="shared" si="3"/>
        <v>0.40235019621964113</v>
      </c>
      <c r="M21" s="4"/>
      <c r="N21" t="s">
        <v>254</v>
      </c>
      <c r="O21" s="5">
        <v>55.318979042178412</v>
      </c>
      <c r="P21" s="71">
        <v>0.44338036836418204</v>
      </c>
    </row>
    <row r="22" spans="1:16" x14ac:dyDescent="0.25">
      <c r="A22" s="17"/>
      <c r="B22" s="55">
        <v>16</v>
      </c>
      <c r="C22" s="19" t="s">
        <v>264</v>
      </c>
      <c r="D22" s="20">
        <v>46.284756000000009</v>
      </c>
      <c r="E22" s="21">
        <v>72.264575000000008</v>
      </c>
      <c r="F22" s="21">
        <f t="shared" si="0"/>
        <v>34.904201243010981</v>
      </c>
      <c r="G22" s="21">
        <v>23.699233493010979</v>
      </c>
      <c r="H22" s="21">
        <v>4.1843299000000007</v>
      </c>
      <c r="I22" s="21">
        <v>7.0206378499999991</v>
      </c>
      <c r="J22" s="22">
        <f t="shared" si="1"/>
        <v>0.32795091499550061</v>
      </c>
      <c r="K22" s="22">
        <f t="shared" si="2"/>
        <v>0.38585383492549397</v>
      </c>
      <c r="L22" s="23">
        <f t="shared" si="3"/>
        <v>0.4830056946022443</v>
      </c>
      <c r="M22" s="4"/>
      <c r="N22" t="s">
        <v>253</v>
      </c>
      <c r="O22" s="5">
        <v>46.825625313557495</v>
      </c>
      <c r="P22" s="71">
        <v>0.43725699703690335</v>
      </c>
    </row>
    <row r="23" spans="1:16" x14ac:dyDescent="0.25">
      <c r="A23" s="17"/>
      <c r="B23" s="55">
        <v>17</v>
      </c>
      <c r="C23" s="19" t="s">
        <v>265</v>
      </c>
      <c r="D23" s="20">
        <v>7.9781540000000009</v>
      </c>
      <c r="E23" s="21">
        <v>11.483285999999996</v>
      </c>
      <c r="F23" s="21">
        <f t="shared" si="0"/>
        <v>4.4247925658391862</v>
      </c>
      <c r="G23" s="21">
        <v>3.048459035839187</v>
      </c>
      <c r="H23" s="21">
        <v>0.58365674999999984</v>
      </c>
      <c r="I23" s="21">
        <v>0.79267677999999975</v>
      </c>
      <c r="J23" s="22">
        <f t="shared" si="1"/>
        <v>0.26546922508410814</v>
      </c>
      <c r="K23" s="22">
        <f t="shared" si="2"/>
        <v>0.31629585693843976</v>
      </c>
      <c r="L23" s="23">
        <f t="shared" si="3"/>
        <v>0.38532459836315036</v>
      </c>
      <c r="M23" s="4"/>
      <c r="N23" t="s">
        <v>261</v>
      </c>
      <c r="O23" s="5">
        <v>42.89225604766856</v>
      </c>
      <c r="P23" s="71">
        <v>0.43505085209867139</v>
      </c>
    </row>
    <row r="24" spans="1:16" x14ac:dyDescent="0.25">
      <c r="A24" s="17"/>
      <c r="B24" s="55">
        <v>18</v>
      </c>
      <c r="C24" s="19" t="s">
        <v>266</v>
      </c>
      <c r="D24" s="20">
        <v>20.342213999999998</v>
      </c>
      <c r="E24" s="21">
        <v>26.242107999999995</v>
      </c>
      <c r="F24" s="21">
        <f t="shared" si="0"/>
        <v>11.285635346381815</v>
      </c>
      <c r="G24" s="21">
        <v>6.611120406381815</v>
      </c>
      <c r="H24" s="21">
        <v>2.1503414699999994</v>
      </c>
      <c r="I24" s="21">
        <v>2.5241734700000005</v>
      </c>
      <c r="J24" s="22">
        <f t="shared" si="1"/>
        <v>0.25192794749498842</v>
      </c>
      <c r="K24" s="22">
        <f t="shared" si="2"/>
        <v>0.33387035356998818</v>
      </c>
      <c r="L24" s="23">
        <f t="shared" si="3"/>
        <v>0.43005826156884258</v>
      </c>
      <c r="M24" s="4"/>
      <c r="N24" t="s">
        <v>266</v>
      </c>
      <c r="O24" s="5">
        <v>11.285635346381815</v>
      </c>
      <c r="P24" s="71">
        <v>0.43005826156884258</v>
      </c>
    </row>
    <row r="25" spans="1:16" x14ac:dyDescent="0.25">
      <c r="A25" s="17"/>
      <c r="B25" s="55">
        <v>19</v>
      </c>
      <c r="C25" s="19" t="s">
        <v>267</v>
      </c>
      <c r="D25" s="20">
        <v>18.348524000000001</v>
      </c>
      <c r="E25" s="21">
        <v>23.582606000000006</v>
      </c>
      <c r="F25" s="21">
        <f t="shared" si="0"/>
        <v>9.5058255791425399</v>
      </c>
      <c r="G25" s="21">
        <v>7.3650281891425404</v>
      </c>
      <c r="H25" s="21">
        <v>1.1611159100000001</v>
      </c>
      <c r="I25" s="21">
        <v>0.97968147999999977</v>
      </c>
      <c r="J25" s="22">
        <f t="shared" si="1"/>
        <v>0.31230764696414548</v>
      </c>
      <c r="K25" s="22">
        <f t="shared" si="2"/>
        <v>0.36154376234511731</v>
      </c>
      <c r="L25" s="23">
        <f t="shared" si="3"/>
        <v>0.40308630772793042</v>
      </c>
      <c r="M25" s="4"/>
      <c r="N25" t="s">
        <v>257</v>
      </c>
      <c r="O25" s="5">
        <v>36.099582401543096</v>
      </c>
      <c r="P25" s="71">
        <v>0.41983521755709202</v>
      </c>
    </row>
    <row r="26" spans="1:16" x14ac:dyDescent="0.25">
      <c r="A26" s="17"/>
      <c r="B26" s="55">
        <v>20</v>
      </c>
      <c r="C26" s="19" t="s">
        <v>268</v>
      </c>
      <c r="D26" s="20">
        <v>84.084324999999993</v>
      </c>
      <c r="E26" s="21">
        <v>102.53843200000001</v>
      </c>
      <c r="F26" s="21">
        <f t="shared" si="0"/>
        <v>48.648038475620552</v>
      </c>
      <c r="G26" s="21">
        <v>32.792792115620557</v>
      </c>
      <c r="H26" s="21">
        <v>7.26642045</v>
      </c>
      <c r="I26" s="21">
        <v>8.5888259099999971</v>
      </c>
      <c r="J26" s="22">
        <f t="shared" si="1"/>
        <v>0.31980976767443209</v>
      </c>
      <c r="K26" s="22">
        <f t="shared" si="2"/>
        <v>0.39067510380518156</v>
      </c>
      <c r="L26" s="23">
        <f t="shared" si="3"/>
        <v>0.47443712105545505</v>
      </c>
      <c r="M26" s="4"/>
      <c r="N26" t="s">
        <v>258</v>
      </c>
      <c r="O26" s="5">
        <v>31.614491426034128</v>
      </c>
      <c r="P26" s="71">
        <v>0.41495105534565024</v>
      </c>
    </row>
    <row r="27" spans="1:16" x14ac:dyDescent="0.25">
      <c r="A27" s="17"/>
      <c r="B27" s="55">
        <v>21</v>
      </c>
      <c r="C27" s="19" t="s">
        <v>269</v>
      </c>
      <c r="D27" s="20">
        <v>79.46656499999996</v>
      </c>
      <c r="E27" s="21">
        <v>112.39215999999999</v>
      </c>
      <c r="F27" s="21">
        <f t="shared" si="0"/>
        <v>44.05449206278405</v>
      </c>
      <c r="G27" s="21">
        <v>27.991000852784055</v>
      </c>
      <c r="H27" s="21">
        <v>6.6962048099999993</v>
      </c>
      <c r="I27" s="21">
        <v>9.3672864000000011</v>
      </c>
      <c r="J27" s="22">
        <f t="shared" si="1"/>
        <v>0.24904762799099206</v>
      </c>
      <c r="K27" s="22">
        <f t="shared" si="2"/>
        <v>0.30862655956415513</v>
      </c>
      <c r="L27" s="23">
        <f t="shared" si="3"/>
        <v>0.39197121990345279</v>
      </c>
      <c r="M27" s="4"/>
      <c r="N27" t="s">
        <v>267</v>
      </c>
      <c r="O27" s="5">
        <v>9.5058255791425399</v>
      </c>
      <c r="P27" s="71">
        <v>0.40308630772793042</v>
      </c>
    </row>
    <row r="28" spans="1:16" x14ac:dyDescent="0.25">
      <c r="A28" s="17"/>
      <c r="B28" s="55">
        <v>22</v>
      </c>
      <c r="C28" s="19" t="s">
        <v>270</v>
      </c>
      <c r="D28" s="20">
        <v>43.756997999999982</v>
      </c>
      <c r="E28" s="21">
        <v>66.081411000000003</v>
      </c>
      <c r="F28" s="21">
        <f t="shared" si="0"/>
        <v>35.890341443971252</v>
      </c>
      <c r="G28" s="21">
        <v>25.816827383971258</v>
      </c>
      <c r="H28" s="21">
        <v>4.9579368200000005</v>
      </c>
      <c r="I28" s="21">
        <v>5.1155772399999968</v>
      </c>
      <c r="J28" s="22">
        <f t="shared" si="1"/>
        <v>0.39068214484662345</v>
      </c>
      <c r="K28" s="22">
        <f t="shared" si="2"/>
        <v>0.46570985301708007</v>
      </c>
      <c r="L28" s="23">
        <f t="shared" si="3"/>
        <v>0.5431231098254129</v>
      </c>
      <c r="M28" s="4"/>
      <c r="N28" t="s">
        <v>263</v>
      </c>
      <c r="O28" s="5">
        <v>154.94291201413569</v>
      </c>
      <c r="P28" s="71">
        <v>0.40235019621964113</v>
      </c>
    </row>
    <row r="29" spans="1:16" x14ac:dyDescent="0.25">
      <c r="A29" s="17"/>
      <c r="B29" s="55">
        <v>23</v>
      </c>
      <c r="C29" s="19" t="s">
        <v>271</v>
      </c>
      <c r="D29" s="20">
        <v>18.474927000000001</v>
      </c>
      <c r="E29" s="21">
        <v>23.889141000000002</v>
      </c>
      <c r="F29" s="21">
        <f t="shared" si="0"/>
        <v>11.68945575977682</v>
      </c>
      <c r="G29" s="21">
        <v>6.9734081897768192</v>
      </c>
      <c r="H29" s="21">
        <v>1.1920547899999998</v>
      </c>
      <c r="I29" s="21">
        <v>3.5239927800000004</v>
      </c>
      <c r="J29" s="22">
        <f t="shared" si="1"/>
        <v>0.29190702963228432</v>
      </c>
      <c r="K29" s="22">
        <f t="shared" si="2"/>
        <v>0.34180647097259875</v>
      </c>
      <c r="L29" s="23">
        <f t="shared" si="3"/>
        <v>0.4893208910180914</v>
      </c>
      <c r="M29" s="4"/>
      <c r="N29" t="s">
        <v>256</v>
      </c>
      <c r="O29" s="5">
        <v>37.301910875614332</v>
      </c>
      <c r="P29" s="71">
        <v>0.39239105902525007</v>
      </c>
    </row>
    <row r="30" spans="1:16" x14ac:dyDescent="0.25">
      <c r="A30" s="17"/>
      <c r="B30" s="55">
        <v>24</v>
      </c>
      <c r="C30" s="19" t="s">
        <v>272</v>
      </c>
      <c r="D30" s="20">
        <v>17.432289000000004</v>
      </c>
      <c r="E30" s="21">
        <v>21.897995999999999</v>
      </c>
      <c r="F30" s="21">
        <f t="shared" si="0"/>
        <v>11.067370878517929</v>
      </c>
      <c r="G30" s="21">
        <v>7.126263658517928</v>
      </c>
      <c r="H30" s="21">
        <v>1.7391978200000002</v>
      </c>
      <c r="I30" s="21">
        <v>2.2019093999999995</v>
      </c>
      <c r="J30" s="22">
        <f t="shared" si="1"/>
        <v>0.32542994612465581</v>
      </c>
      <c r="K30" s="22">
        <f t="shared" si="2"/>
        <v>0.40485263941585931</v>
      </c>
      <c r="L30" s="23">
        <f t="shared" si="3"/>
        <v>0.50540564892412665</v>
      </c>
      <c r="M30" s="4"/>
      <c r="N30" t="s">
        <v>269</v>
      </c>
      <c r="O30" s="5">
        <v>44.05449206278405</v>
      </c>
      <c r="P30" s="71">
        <v>0.39197121990345279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30.933027000000003</v>
      </c>
      <c r="E31" s="28">
        <v>42.345341999999995</v>
      </c>
      <c r="F31" s="28">
        <f t="shared" si="0"/>
        <v>21.814606025198611</v>
      </c>
      <c r="G31" s="28">
        <v>14.855620965198611</v>
      </c>
      <c r="H31" s="28">
        <v>3.1184291000000006</v>
      </c>
      <c r="I31" s="28">
        <v>3.8405559599999997</v>
      </c>
      <c r="J31" s="29">
        <f t="shared" si="1"/>
        <v>0.35082066323135641</v>
      </c>
      <c r="K31" s="29">
        <f t="shared" si="2"/>
        <v>0.42446345256105411</v>
      </c>
      <c r="L31" s="30">
        <f t="shared" si="3"/>
        <v>0.51515951920281133</v>
      </c>
      <c r="M31" s="4"/>
      <c r="N31" t="s">
        <v>265</v>
      </c>
      <c r="O31" s="5">
        <v>4.4247925658391862</v>
      </c>
      <c r="P31" s="71">
        <v>0.38532459836315036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34</v>
      </c>
      <c r="B1" s="51" t="s">
        <v>22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599</v>
      </c>
      <c r="N2" s="72" t="s">
        <v>636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40.579332999999991</v>
      </c>
      <c r="E6" s="14">
        <f ca="1">SUM(E7:OFFSET(E7,50,0))</f>
        <v>65.336284000000006</v>
      </c>
      <c r="F6" s="14">
        <f ca="1">SUM(F7:OFFSET(F7,50,0))</f>
        <v>17.328152388372025</v>
      </c>
      <c r="G6" s="14">
        <f ca="1">SUM(G7:OFFSET(G7,50,0))</f>
        <v>9.4170680583720241</v>
      </c>
      <c r="H6" s="14">
        <f ca="1">SUM(H7:OFFSET(H7,50,0))</f>
        <v>4.0815497000000001</v>
      </c>
      <c r="I6" s="14">
        <f ca="1">SUM(I7:OFFSET(I7,50,0))</f>
        <v>3.8295346299999995</v>
      </c>
      <c r="J6" s="15">
        <f ca="1">IFERROR(G6/E6,0)</f>
        <v>0.14413228732708494</v>
      </c>
      <c r="K6" s="15">
        <f ca="1">IFERROR(SUM(G6,H6)/E6,0)</f>
        <v>0.20660216547320051</v>
      </c>
      <c r="L6" s="16">
        <f ca="1">IFERROR(SUM(G6,H6,I6)/E6,0)</f>
        <v>0.26521484430262399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5.3030000000000001E-2</v>
      </c>
      <c r="E7" s="21">
        <v>0.60459400000000019</v>
      </c>
      <c r="F7" s="21">
        <f t="shared" ref="F7:F27" si="0">SUM(G7,H7,I7)</f>
        <v>0.20116791917967977</v>
      </c>
      <c r="G7" s="21">
        <v>0.10370735917967977</v>
      </c>
      <c r="H7" s="21">
        <v>4.8646749999999996E-2</v>
      </c>
      <c r="I7" s="21">
        <v>4.8813810000000013E-2</v>
      </c>
      <c r="J7" s="22">
        <f t="shared" ref="J7:J27" si="1">IFERROR(G7/E7,0)</f>
        <v>0.17153223349831415</v>
      </c>
      <c r="K7" s="22">
        <f t="shared" ref="K7:K27" si="2">IFERROR(SUM(G7,H7)/E7,0)</f>
        <v>0.2519940806221691</v>
      </c>
      <c r="L7" s="23">
        <f t="shared" ref="L7:L27" si="3">IFERROR(SUM(G7,H7,I7)/E7,0)</f>
        <v>0.33273224540713225</v>
      </c>
      <c r="M7" s="4"/>
      <c r="N7" t="s">
        <v>262</v>
      </c>
      <c r="O7" s="5">
        <v>0.22229268265863744</v>
      </c>
      <c r="P7" s="71">
        <v>0.37630230217009403</v>
      </c>
    </row>
    <row r="8" spans="1:16" x14ac:dyDescent="0.25">
      <c r="A8" s="17"/>
      <c r="B8" s="55">
        <v>3</v>
      </c>
      <c r="C8" s="19" t="s">
        <v>251</v>
      </c>
      <c r="D8" s="20">
        <v>1.4709E-2</v>
      </c>
      <c r="E8" s="21">
        <v>0.170844</v>
      </c>
      <c r="F8" s="21">
        <f t="shared" si="0"/>
        <v>5.672869002228087E-2</v>
      </c>
      <c r="G8" s="21">
        <v>3.0791400022280868E-2</v>
      </c>
      <c r="H8" s="21">
        <v>1.3434449999999999E-2</v>
      </c>
      <c r="I8" s="21">
        <v>1.2502839999999999E-2</v>
      </c>
      <c r="J8" s="22">
        <f t="shared" si="1"/>
        <v>0.18023108814053096</v>
      </c>
      <c r="K8" s="22">
        <f t="shared" si="2"/>
        <v>0.25886686112641283</v>
      </c>
      <c r="L8" s="23">
        <f t="shared" si="3"/>
        <v>0.3320496477621741</v>
      </c>
      <c r="M8" s="4"/>
      <c r="N8" t="s">
        <v>268</v>
      </c>
      <c r="O8" s="5">
        <v>0.34640178763294327</v>
      </c>
      <c r="P8" s="71">
        <v>0.36764466396129059</v>
      </c>
    </row>
    <row r="9" spans="1:16" x14ac:dyDescent="0.25">
      <c r="A9" s="17"/>
      <c r="B9" s="55">
        <v>4</v>
      </c>
      <c r="C9" s="19" t="s">
        <v>252</v>
      </c>
      <c r="D9" s="20">
        <v>5.3030000000000001E-2</v>
      </c>
      <c r="E9" s="21">
        <v>0.55339399999999994</v>
      </c>
      <c r="F9" s="21">
        <f t="shared" si="0"/>
        <v>0.19883253534016332</v>
      </c>
      <c r="G9" s="21">
        <v>9.438610534016334E-2</v>
      </c>
      <c r="H9" s="21">
        <v>4.1965409999999995E-2</v>
      </c>
      <c r="I9" s="21">
        <v>6.2481019999999991E-2</v>
      </c>
      <c r="J9" s="22">
        <f t="shared" si="1"/>
        <v>0.17055859900931949</v>
      </c>
      <c r="K9" s="22">
        <f t="shared" si="2"/>
        <v>0.24639138722169618</v>
      </c>
      <c r="L9" s="23">
        <f t="shared" si="3"/>
        <v>0.35929651449087513</v>
      </c>
      <c r="M9" s="4"/>
      <c r="N9" t="s">
        <v>259</v>
      </c>
      <c r="O9" s="5">
        <v>0.29407866721198456</v>
      </c>
      <c r="P9" s="71">
        <v>0.36156605632280508</v>
      </c>
    </row>
    <row r="10" spans="1:16" x14ac:dyDescent="0.25">
      <c r="A10" s="17"/>
      <c r="B10" s="55">
        <v>5</v>
      </c>
      <c r="C10" s="19" t="s">
        <v>253</v>
      </c>
      <c r="D10" s="20">
        <v>2.9618000000000002E-2</v>
      </c>
      <c r="E10" s="21">
        <v>0.69767400000000002</v>
      </c>
      <c r="F10" s="21">
        <f t="shared" si="0"/>
        <v>7.68452290958445E-2</v>
      </c>
      <c r="G10" s="21">
        <v>3.9849419095844496E-2</v>
      </c>
      <c r="H10" s="21">
        <v>1.43229E-2</v>
      </c>
      <c r="I10" s="21">
        <v>2.2672910000000001E-2</v>
      </c>
      <c r="J10" s="22">
        <f t="shared" si="1"/>
        <v>5.711753497456476E-2</v>
      </c>
      <c r="K10" s="22">
        <f t="shared" si="2"/>
        <v>7.7647037292266144E-2</v>
      </c>
      <c r="L10" s="23">
        <f t="shared" si="3"/>
        <v>0.11014489445764712</v>
      </c>
      <c r="M10" s="4"/>
      <c r="N10" t="s">
        <v>252</v>
      </c>
      <c r="O10" s="5">
        <v>0.19883253534016332</v>
      </c>
      <c r="P10" s="71">
        <v>0.35929651449087513</v>
      </c>
    </row>
    <row r="11" spans="1:16" x14ac:dyDescent="0.25">
      <c r="A11" s="17"/>
      <c r="B11" s="55">
        <v>6</v>
      </c>
      <c r="C11" s="19" t="s">
        <v>254</v>
      </c>
      <c r="D11" s="20">
        <v>2.9618000000000002E-2</v>
      </c>
      <c r="E11" s="21">
        <v>0.56761099999999998</v>
      </c>
      <c r="F11" s="21">
        <f t="shared" si="0"/>
        <v>0.19652999166838556</v>
      </c>
      <c r="G11" s="21">
        <v>9.3679101668385556E-2</v>
      </c>
      <c r="H11" s="21">
        <v>4.1321980000000001E-2</v>
      </c>
      <c r="I11" s="21">
        <v>6.1528909999999992E-2</v>
      </c>
      <c r="J11" s="22">
        <f t="shared" si="1"/>
        <v>0.16504102575247054</v>
      </c>
      <c r="K11" s="22">
        <f t="shared" si="2"/>
        <v>0.23784084816606016</v>
      </c>
      <c r="L11" s="23">
        <f t="shared" si="3"/>
        <v>0.34624063252541892</v>
      </c>
      <c r="M11" s="4"/>
      <c r="N11" t="s">
        <v>260</v>
      </c>
      <c r="O11" s="5">
        <v>0.19045959397100798</v>
      </c>
      <c r="P11" s="71">
        <v>0.35078597142469209</v>
      </c>
    </row>
    <row r="12" spans="1:16" x14ac:dyDescent="0.25">
      <c r="A12" s="17"/>
      <c r="B12" s="55">
        <v>8</v>
      </c>
      <c r="C12" s="19" t="s">
        <v>256</v>
      </c>
      <c r="D12" s="20">
        <v>5.4029999999999995E-2</v>
      </c>
      <c r="E12" s="21">
        <v>0.68694500000000003</v>
      </c>
      <c r="F12" s="21">
        <f t="shared" si="0"/>
        <v>0.22577241002098558</v>
      </c>
      <c r="G12" s="21">
        <v>0.1186396200209856</v>
      </c>
      <c r="H12" s="21">
        <v>5.0053069999999991E-2</v>
      </c>
      <c r="I12" s="21">
        <v>5.707972E-2</v>
      </c>
      <c r="J12" s="22">
        <f t="shared" si="1"/>
        <v>0.17270614098797663</v>
      </c>
      <c r="K12" s="22">
        <f t="shared" si="2"/>
        <v>0.24556942698612783</v>
      </c>
      <c r="L12" s="23">
        <f t="shared" si="3"/>
        <v>0.32866155226544419</v>
      </c>
      <c r="M12" s="4"/>
      <c r="N12" t="s">
        <v>261</v>
      </c>
      <c r="O12" s="5">
        <v>0.22805574251266053</v>
      </c>
      <c r="P12" s="71">
        <v>0.34918053352257028</v>
      </c>
    </row>
    <row r="13" spans="1:16" x14ac:dyDescent="0.25">
      <c r="A13" s="17"/>
      <c r="B13" s="55">
        <v>9</v>
      </c>
      <c r="C13" s="19" t="s">
        <v>257</v>
      </c>
      <c r="D13" s="20">
        <v>2.8618000000000001E-2</v>
      </c>
      <c r="E13" s="21">
        <v>0.73577899999999996</v>
      </c>
      <c r="F13" s="21">
        <f t="shared" si="0"/>
        <v>8.1168977922926669E-2</v>
      </c>
      <c r="G13" s="21">
        <v>4.4753247922926676E-2</v>
      </c>
      <c r="H13" s="21">
        <v>1.958099E-2</v>
      </c>
      <c r="I13" s="21">
        <v>1.6834739999999997E-2</v>
      </c>
      <c r="J13" s="22">
        <f t="shared" si="1"/>
        <v>6.082430719404424E-2</v>
      </c>
      <c r="K13" s="22">
        <f t="shared" si="2"/>
        <v>8.7436904183085778E-2</v>
      </c>
      <c r="L13" s="23">
        <f t="shared" si="3"/>
        <v>0.11031706249149088</v>
      </c>
      <c r="M13" s="4"/>
      <c r="N13" t="s">
        <v>254</v>
      </c>
      <c r="O13" s="5">
        <v>0.19652999166838556</v>
      </c>
      <c r="P13" s="71">
        <v>0.34624063252541892</v>
      </c>
    </row>
    <row r="14" spans="1:16" x14ac:dyDescent="0.25">
      <c r="A14" s="17"/>
      <c r="B14" s="55">
        <v>10</v>
      </c>
      <c r="C14" s="19" t="s">
        <v>258</v>
      </c>
      <c r="D14" s="20">
        <v>2.8618000000000001E-2</v>
      </c>
      <c r="E14" s="21">
        <v>0.69873099999999999</v>
      </c>
      <c r="F14" s="21">
        <f t="shared" si="0"/>
        <v>7.5521989887959703E-2</v>
      </c>
      <c r="G14" s="21">
        <v>3.7437269887959701E-2</v>
      </c>
      <c r="H14" s="21">
        <v>1.40427E-2</v>
      </c>
      <c r="I14" s="21">
        <v>2.4042020000000001E-2</v>
      </c>
      <c r="J14" s="22">
        <f t="shared" si="1"/>
        <v>5.3578945098986162E-2</v>
      </c>
      <c r="K14" s="22">
        <f t="shared" si="2"/>
        <v>7.3676378875360757E-2</v>
      </c>
      <c r="L14" s="23">
        <f t="shared" si="3"/>
        <v>0.10808449873836956</v>
      </c>
      <c r="M14" s="4"/>
      <c r="N14" t="s">
        <v>250</v>
      </c>
      <c r="O14" s="5">
        <v>0.20116791917967977</v>
      </c>
      <c r="P14" s="71">
        <v>0.33273224540713225</v>
      </c>
    </row>
    <row r="15" spans="1:16" x14ac:dyDescent="0.25">
      <c r="A15" s="17"/>
      <c r="B15" s="55">
        <v>11</v>
      </c>
      <c r="C15" s="19" t="s">
        <v>259</v>
      </c>
      <c r="D15" s="20">
        <v>5.3030000000000001E-2</v>
      </c>
      <c r="E15" s="21">
        <v>0.81334700000000004</v>
      </c>
      <c r="F15" s="21">
        <f t="shared" si="0"/>
        <v>0.29407866721198456</v>
      </c>
      <c r="G15" s="21">
        <v>8.6189347211984568E-2</v>
      </c>
      <c r="H15" s="21">
        <v>5.4313309999999997E-2</v>
      </c>
      <c r="I15" s="21">
        <v>0.15357600999999999</v>
      </c>
      <c r="J15" s="22">
        <f t="shared" si="1"/>
        <v>0.10596872824512116</v>
      </c>
      <c r="K15" s="22">
        <f t="shared" si="2"/>
        <v>0.17274626599960971</v>
      </c>
      <c r="L15" s="23">
        <f t="shared" si="3"/>
        <v>0.36156605632280508</v>
      </c>
      <c r="M15" s="4"/>
      <c r="N15" t="s">
        <v>251</v>
      </c>
      <c r="O15" s="5">
        <v>5.672869002228087E-2</v>
      </c>
      <c r="P15" s="71">
        <v>0.3320496477621741</v>
      </c>
    </row>
    <row r="16" spans="1:16" x14ac:dyDescent="0.25">
      <c r="A16" s="17"/>
      <c r="B16" s="55">
        <v>12</v>
      </c>
      <c r="C16" s="19" t="s">
        <v>260</v>
      </c>
      <c r="D16" s="20">
        <v>5.3030000000000001E-2</v>
      </c>
      <c r="E16" s="21">
        <v>0.54295099999999996</v>
      </c>
      <c r="F16" s="21">
        <f t="shared" si="0"/>
        <v>0.19045959397100798</v>
      </c>
      <c r="G16" s="21">
        <v>9.9660233971007983E-2</v>
      </c>
      <c r="H16" s="21">
        <v>3.8632410000000006E-2</v>
      </c>
      <c r="I16" s="21">
        <v>5.2166950000000004E-2</v>
      </c>
      <c r="J16" s="22">
        <f t="shared" si="1"/>
        <v>0.18355290619412801</v>
      </c>
      <c r="K16" s="22">
        <f t="shared" si="2"/>
        <v>0.25470557006250655</v>
      </c>
      <c r="L16" s="23">
        <f t="shared" si="3"/>
        <v>0.35078597142469209</v>
      </c>
      <c r="M16" s="4"/>
      <c r="N16" t="s">
        <v>256</v>
      </c>
      <c r="O16" s="5">
        <v>0.22577241002098558</v>
      </c>
      <c r="P16" s="71">
        <v>0.32866155226544419</v>
      </c>
    </row>
    <row r="17" spans="1:16" x14ac:dyDescent="0.25">
      <c r="A17" s="17"/>
      <c r="B17" s="55">
        <v>13</v>
      </c>
      <c r="C17" s="19" t="s">
        <v>261</v>
      </c>
      <c r="D17" s="20">
        <v>5.3030000000000001E-2</v>
      </c>
      <c r="E17" s="21">
        <v>0.65311699999999995</v>
      </c>
      <c r="F17" s="21">
        <f t="shared" si="0"/>
        <v>0.22805574251266053</v>
      </c>
      <c r="G17" s="21">
        <v>0.12678919251266052</v>
      </c>
      <c r="H17" s="21">
        <v>4.5244380000000001E-2</v>
      </c>
      <c r="I17" s="21">
        <v>5.6022170000000003E-2</v>
      </c>
      <c r="J17" s="22">
        <f t="shared" si="1"/>
        <v>0.19412937117340465</v>
      </c>
      <c r="K17" s="22">
        <f t="shared" si="2"/>
        <v>0.26340391156968895</v>
      </c>
      <c r="L17" s="23">
        <f t="shared" si="3"/>
        <v>0.34918053352257028</v>
      </c>
      <c r="M17" s="4"/>
      <c r="N17" t="s">
        <v>265</v>
      </c>
      <c r="O17" s="5">
        <v>5.3733669928172557E-2</v>
      </c>
      <c r="P17" s="71">
        <v>0.31718308902226305</v>
      </c>
    </row>
    <row r="18" spans="1:16" x14ac:dyDescent="0.25">
      <c r="A18" s="17"/>
      <c r="B18" s="55">
        <v>14</v>
      </c>
      <c r="C18" s="19" t="s">
        <v>262</v>
      </c>
      <c r="D18" s="20">
        <v>2.8618000000000001E-2</v>
      </c>
      <c r="E18" s="21">
        <v>0.59072899999999995</v>
      </c>
      <c r="F18" s="21">
        <f t="shared" si="0"/>
        <v>0.22229268265863744</v>
      </c>
      <c r="G18" s="21">
        <v>0.12566047265863745</v>
      </c>
      <c r="H18" s="21">
        <v>4.3509539999999999E-2</v>
      </c>
      <c r="I18" s="21">
        <v>5.3122669999999997E-2</v>
      </c>
      <c r="J18" s="22">
        <f t="shared" si="1"/>
        <v>0.21272101531943999</v>
      </c>
      <c r="K18" s="22">
        <f t="shared" si="2"/>
        <v>0.28637499201603017</v>
      </c>
      <c r="L18" s="23">
        <f t="shared" si="3"/>
        <v>0.37630230217009403</v>
      </c>
      <c r="M18" s="4"/>
      <c r="N18" t="s">
        <v>272</v>
      </c>
      <c r="O18" s="5">
        <v>5.761855856624451E-2</v>
      </c>
      <c r="P18" s="71">
        <v>0.31626053761379525</v>
      </c>
    </row>
    <row r="19" spans="1:16" x14ac:dyDescent="0.25">
      <c r="A19" s="17"/>
      <c r="B19" s="55">
        <v>15</v>
      </c>
      <c r="C19" s="19" t="s">
        <v>263</v>
      </c>
      <c r="D19" s="20">
        <v>39.919248999999994</v>
      </c>
      <c r="E19" s="21">
        <v>53.919844000000005</v>
      </c>
      <c r="F19" s="21">
        <f t="shared" si="0"/>
        <v>14.430324346436144</v>
      </c>
      <c r="G19" s="21">
        <v>7.9663500964361447</v>
      </c>
      <c r="H19" s="21">
        <v>3.4624574900000007</v>
      </c>
      <c r="I19" s="21">
        <v>3.0015167599999999</v>
      </c>
      <c r="J19" s="22">
        <f t="shared" si="1"/>
        <v>0.14774430906061495</v>
      </c>
      <c r="K19" s="22">
        <f t="shared" si="2"/>
        <v>0.21195921090639921</v>
      </c>
      <c r="L19" s="23">
        <f t="shared" si="3"/>
        <v>0.26762548397647706</v>
      </c>
      <c r="M19" s="4"/>
      <c r="N19" t="s">
        <v>271</v>
      </c>
      <c r="O19" s="5">
        <v>8.3906239014132383E-2</v>
      </c>
      <c r="P19" s="71">
        <v>0.29263051087650926</v>
      </c>
    </row>
    <row r="20" spans="1:16" x14ac:dyDescent="0.25">
      <c r="A20" s="17"/>
      <c r="B20" s="55">
        <v>16</v>
      </c>
      <c r="C20" s="19" t="s">
        <v>264</v>
      </c>
      <c r="D20" s="20">
        <v>2.8618000000000001E-2</v>
      </c>
      <c r="E20" s="21">
        <v>0.69997699999999996</v>
      </c>
      <c r="F20" s="21">
        <f t="shared" si="0"/>
        <v>6.4913580615963487E-2</v>
      </c>
      <c r="G20" s="21">
        <v>2.2041510615963489E-2</v>
      </c>
      <c r="H20" s="21">
        <v>2.6235699999999997E-2</v>
      </c>
      <c r="I20" s="21">
        <v>1.6636370000000001E-2</v>
      </c>
      <c r="J20" s="22">
        <f t="shared" si="1"/>
        <v>3.1488906944033147E-2</v>
      </c>
      <c r="K20" s="22">
        <f t="shared" si="2"/>
        <v>6.8969709884701205E-2</v>
      </c>
      <c r="L20" s="23">
        <f t="shared" si="3"/>
        <v>9.2736733658339482E-2</v>
      </c>
      <c r="M20" s="4"/>
      <c r="N20" t="s">
        <v>263</v>
      </c>
      <c r="O20" s="5">
        <v>14.430324346436144</v>
      </c>
      <c r="P20" s="71">
        <v>0.26762548397647706</v>
      </c>
    </row>
    <row r="21" spans="1:16" x14ac:dyDescent="0.25">
      <c r="A21" s="17"/>
      <c r="B21" s="55">
        <v>17</v>
      </c>
      <c r="C21" s="19" t="s">
        <v>265</v>
      </c>
      <c r="D21" s="20">
        <v>1.2206E-2</v>
      </c>
      <c r="E21" s="21">
        <v>0.16940899999999998</v>
      </c>
      <c r="F21" s="21">
        <f t="shared" si="0"/>
        <v>5.3733669928172557E-2</v>
      </c>
      <c r="G21" s="21">
        <v>3.0907369928172557E-2</v>
      </c>
      <c r="H21" s="21">
        <v>1.1182850000000001E-2</v>
      </c>
      <c r="I21" s="21">
        <v>1.164345E-2</v>
      </c>
      <c r="J21" s="22">
        <f t="shared" si="1"/>
        <v>0.18244231373877753</v>
      </c>
      <c r="K21" s="22">
        <f t="shared" si="2"/>
        <v>0.2484532694731246</v>
      </c>
      <c r="L21" s="23">
        <f t="shared" si="3"/>
        <v>0.31718308902226305</v>
      </c>
      <c r="M21" s="4"/>
      <c r="N21" t="s">
        <v>273</v>
      </c>
      <c r="O21" s="5">
        <v>7.6177348845030302E-2</v>
      </c>
      <c r="P21" s="71">
        <v>0.26257095779012996</v>
      </c>
    </row>
    <row r="22" spans="1:16" x14ac:dyDescent="0.25">
      <c r="A22" s="17"/>
      <c r="B22" s="55">
        <v>20</v>
      </c>
      <c r="C22" s="19" t="s">
        <v>268</v>
      </c>
      <c r="D22" s="20">
        <v>3.6220999999999996E-2</v>
      </c>
      <c r="E22" s="21">
        <v>0.94221900000000003</v>
      </c>
      <c r="F22" s="21">
        <f t="shared" si="0"/>
        <v>0.34640178763294327</v>
      </c>
      <c r="G22" s="21">
        <v>0.2205124676329433</v>
      </c>
      <c r="H22" s="21">
        <v>5.7120650000000002E-2</v>
      </c>
      <c r="I22" s="21">
        <v>6.876866999999999E-2</v>
      </c>
      <c r="J22" s="22">
        <f t="shared" si="1"/>
        <v>0.23403525892912719</v>
      </c>
      <c r="K22" s="22">
        <f t="shared" si="2"/>
        <v>0.29465879761811564</v>
      </c>
      <c r="L22" s="23">
        <f t="shared" si="3"/>
        <v>0.36764466396129059</v>
      </c>
      <c r="M22" s="4"/>
      <c r="N22" t="s">
        <v>270</v>
      </c>
      <c r="O22" s="5">
        <v>8.3581328604025451E-2</v>
      </c>
      <c r="P22" s="71">
        <v>0.11394506866727483</v>
      </c>
    </row>
    <row r="23" spans="1:16" x14ac:dyDescent="0.25">
      <c r="A23" s="17"/>
      <c r="B23" s="55">
        <v>21</v>
      </c>
      <c r="C23" s="19" t="s">
        <v>269</v>
      </c>
      <c r="D23" s="20">
        <v>3.7220999999999997E-2</v>
      </c>
      <c r="E23" s="21">
        <v>0.79655699999999996</v>
      </c>
      <c r="F23" s="21">
        <f t="shared" si="0"/>
        <v>8.4041099236850922E-2</v>
      </c>
      <c r="G23" s="21">
        <v>3.605728923685092E-2</v>
      </c>
      <c r="H23" s="21">
        <v>2.5097830000000002E-2</v>
      </c>
      <c r="I23" s="21">
        <v>2.288598E-2</v>
      </c>
      <c r="J23" s="22">
        <f t="shared" si="1"/>
        <v>4.5266426930967808E-2</v>
      </c>
      <c r="K23" s="22">
        <f t="shared" si="2"/>
        <v>7.6774316510746787E-2</v>
      </c>
      <c r="L23" s="23">
        <f t="shared" si="3"/>
        <v>0.10550544309679147</v>
      </c>
      <c r="M23" s="4"/>
      <c r="N23" t="s">
        <v>257</v>
      </c>
      <c r="O23" s="5">
        <v>8.1168977922926669E-2</v>
      </c>
      <c r="P23" s="71">
        <v>0.11031706249149088</v>
      </c>
    </row>
    <row r="24" spans="1:16" x14ac:dyDescent="0.25">
      <c r="A24" s="17"/>
      <c r="B24" s="55">
        <v>22</v>
      </c>
      <c r="C24" s="19" t="s">
        <v>270</v>
      </c>
      <c r="D24" s="20">
        <v>2.9618000000000002E-2</v>
      </c>
      <c r="E24" s="21">
        <v>0.73352300000000015</v>
      </c>
      <c r="F24" s="21">
        <f t="shared" si="0"/>
        <v>8.3581328604025451E-2</v>
      </c>
      <c r="G24" s="21">
        <v>4.007798860402545E-2</v>
      </c>
      <c r="H24" s="21">
        <v>2.5773509999999999E-2</v>
      </c>
      <c r="I24" s="21">
        <v>1.7729829999999999E-2</v>
      </c>
      <c r="J24" s="22">
        <f t="shared" si="1"/>
        <v>5.4637671353216517E-2</v>
      </c>
      <c r="K24" s="22">
        <f t="shared" si="2"/>
        <v>8.9774279203277116E-2</v>
      </c>
      <c r="L24" s="23">
        <f t="shared" si="3"/>
        <v>0.11394506866727483</v>
      </c>
      <c r="M24" s="4"/>
      <c r="N24" t="s">
        <v>253</v>
      </c>
      <c r="O24" s="5">
        <v>7.68452290958445E-2</v>
      </c>
      <c r="P24" s="71">
        <v>0.11014489445764712</v>
      </c>
    </row>
    <row r="25" spans="1:16" x14ac:dyDescent="0.25">
      <c r="A25" s="17"/>
      <c r="B25" s="55">
        <v>23</v>
      </c>
      <c r="C25" s="19" t="s">
        <v>271</v>
      </c>
      <c r="D25" s="20">
        <v>1.5809E-2</v>
      </c>
      <c r="E25" s="21">
        <v>0.28673100000000001</v>
      </c>
      <c r="F25" s="21">
        <f t="shared" si="0"/>
        <v>8.3906239014132383E-2</v>
      </c>
      <c r="G25" s="21">
        <v>3.4297699014132377E-2</v>
      </c>
      <c r="H25" s="21">
        <v>2.136596E-2</v>
      </c>
      <c r="I25" s="21">
        <v>2.8242579999999996E-2</v>
      </c>
      <c r="J25" s="22">
        <f t="shared" si="1"/>
        <v>0.11961629197447216</v>
      </c>
      <c r="K25" s="22">
        <f t="shared" si="2"/>
        <v>0.19413198787062569</v>
      </c>
      <c r="L25" s="23">
        <f t="shared" si="3"/>
        <v>0.29263051087650926</v>
      </c>
      <c r="M25" s="4"/>
      <c r="N25" t="s">
        <v>258</v>
      </c>
      <c r="O25" s="5">
        <v>7.5521989887959703E-2</v>
      </c>
      <c r="P25" s="71">
        <v>0.10808449873836956</v>
      </c>
    </row>
    <row r="26" spans="1:16" x14ac:dyDescent="0.25">
      <c r="A26" s="17"/>
      <c r="B26" s="55">
        <v>24</v>
      </c>
      <c r="C26" s="19" t="s">
        <v>272</v>
      </c>
      <c r="D26" s="20">
        <v>1.3205999999999999E-2</v>
      </c>
      <c r="E26" s="21">
        <v>0.18218699999999999</v>
      </c>
      <c r="F26" s="21">
        <f t="shared" si="0"/>
        <v>5.761855856624451E-2</v>
      </c>
      <c r="G26" s="21">
        <v>3.2222018566244515E-2</v>
      </c>
      <c r="H26" s="21">
        <v>1.28576E-2</v>
      </c>
      <c r="I26" s="21">
        <v>1.2538939999999998E-2</v>
      </c>
      <c r="J26" s="22">
        <f t="shared" si="1"/>
        <v>0.17686233686401617</v>
      </c>
      <c r="K26" s="22">
        <f t="shared" si="2"/>
        <v>0.24743597823250021</v>
      </c>
      <c r="L26" s="23">
        <f t="shared" si="3"/>
        <v>0.31626053761379525</v>
      </c>
      <c r="M26" s="4"/>
      <c r="N26" t="s">
        <v>269</v>
      </c>
      <c r="O26" s="5">
        <v>8.4041099236850922E-2</v>
      </c>
      <c r="P26" s="71">
        <v>0.10550544309679147</v>
      </c>
    </row>
    <row r="27" spans="1:16" ht="15.75" thickBot="1" x14ac:dyDescent="0.3">
      <c r="A27" s="24"/>
      <c r="B27" s="56">
        <v>25</v>
      </c>
      <c r="C27" s="26" t="s">
        <v>273</v>
      </c>
      <c r="D27" s="27">
        <v>8.2059999999999998E-3</v>
      </c>
      <c r="E27" s="28">
        <v>0.29012100000000002</v>
      </c>
      <c r="F27" s="28">
        <f t="shared" si="0"/>
        <v>7.6177348845030302E-2</v>
      </c>
      <c r="G27" s="28">
        <v>3.3058848845030298E-2</v>
      </c>
      <c r="H27" s="28">
        <v>1.439022E-2</v>
      </c>
      <c r="I27" s="28">
        <v>2.8728280000000002E-2</v>
      </c>
      <c r="J27" s="29">
        <f t="shared" si="1"/>
        <v>0.11394848647643671</v>
      </c>
      <c r="K27" s="29">
        <f t="shared" si="2"/>
        <v>0.16354923926579013</v>
      </c>
      <c r="L27" s="30">
        <f t="shared" si="3"/>
        <v>0.26257095779012996</v>
      </c>
      <c r="M27" s="4"/>
      <c r="N27" t="s">
        <v>264</v>
      </c>
      <c r="O27" s="5">
        <v>6.4913580615963487E-2</v>
      </c>
      <c r="P27" s="71">
        <v>9.2736733658339482E-2</v>
      </c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2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85546875" customWidth="1"/>
    <col min="6" max="6" width="13.5703125" customWidth="1"/>
    <col min="7" max="9" width="0" hidden="1" customWidth="1"/>
  </cols>
  <sheetData>
    <row r="1" spans="1:13" ht="15.75" x14ac:dyDescent="0.25">
      <c r="A1" s="50">
        <v>34</v>
      </c>
      <c r="B1" s="49" t="s">
        <v>22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600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40.579332999999991</v>
      </c>
      <c r="E6" s="14">
        <v>65.336284000000006</v>
      </c>
      <c r="F6" s="14">
        <v>17.328152388372025</v>
      </c>
      <c r="G6" s="14">
        <v>9.4170680583720241</v>
      </c>
      <c r="H6" s="14">
        <v>4.0815497000000001</v>
      </c>
      <c r="I6" s="14">
        <v>3.8295346299999995</v>
      </c>
      <c r="J6" s="15">
        <v>0.14413228732708494</v>
      </c>
      <c r="K6" s="15">
        <v>0.20660216547320051</v>
      </c>
      <c r="L6" s="16">
        <v>0.26521484430262399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35.081908999999996</v>
      </c>
      <c r="E7" s="38">
        <f ca="1">SUM(E8:OFFSET(E6,MATCH("PROYECTOS",$A$8:$A$50,0),0))</f>
        <v>59.838859999999997</v>
      </c>
      <c r="F7" s="38">
        <f ca="1">SUM(F8:OFFSET(F6,MATCH("PROYECTOS",$A$8:$A$50,0),0))</f>
        <v>17.003245134502684</v>
      </c>
      <c r="G7" s="38">
        <f ca="1">SUM(G8:OFFSET(G6,MATCH("PROYECTOS",$A$8:$A$50,0),0))</f>
        <v>9.2631994545026828</v>
      </c>
      <c r="H7" s="38">
        <f ca="1">SUM(H8:OFFSET(H6,MATCH("PROYECTOS",$A$8:$A$50,0),0))</f>
        <v>4.0543233699999996</v>
      </c>
      <c r="I7" s="38">
        <f ca="1">SUM(I8:OFFSET(I6,MATCH("PROYECTOS",$A$8:$A$50,0),0))</f>
        <v>3.6857223100000001</v>
      </c>
      <c r="J7" s="39">
        <f ca="1">IFERROR(G7/E7,0)</f>
        <v>0.1548024052347034</v>
      </c>
      <c r="K7" s="39">
        <f ca="1">IFERROR(SUM(G7,H7)/E7,0)</f>
        <v>0.22255642611678569</v>
      </c>
      <c r="L7" s="40">
        <f ca="1">IFERROR(SUM(G7,H7,I7)/E7,0)</f>
        <v>0.28415055257574562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8.4588689999999964</v>
      </c>
      <c r="E8" s="21">
        <v>25.582965999999999</v>
      </c>
      <c r="F8" s="21">
        <f t="shared" ref="F8:F12" si="0">SUM(G8,H8,I8)</f>
        <v>6.1697146127926343</v>
      </c>
      <c r="G8" s="21">
        <v>3.2114633527926344</v>
      </c>
      <c r="H8" s="21">
        <v>1.6554644799999998</v>
      </c>
      <c r="I8" s="21">
        <v>1.3027867800000001</v>
      </c>
      <c r="J8" s="22">
        <f t="shared" ref="J8:J13" si="1">IFERROR(G8/E8,0)</f>
        <v>0.12553131457832664</v>
      </c>
      <c r="K8" s="22">
        <f t="shared" ref="K8:K13" si="2">IFERROR(SUM(G8,H8)/E8,0)</f>
        <v>0.19024095301508959</v>
      </c>
      <c r="L8" s="23">
        <f t="shared" ref="L8:L13" si="3">IFERROR(SUM(G8,H8,I8)/E8,0)</f>
        <v>0.24116494595633026</v>
      </c>
      <c r="M8" s="4"/>
    </row>
    <row r="9" spans="1:13" ht="51" x14ac:dyDescent="0.25">
      <c r="A9" s="17"/>
      <c r="B9" s="19">
        <v>3000415</v>
      </c>
      <c r="C9" s="19" t="s">
        <v>602</v>
      </c>
      <c r="D9" s="20">
        <v>1.6568990000000001</v>
      </c>
      <c r="E9" s="21">
        <v>3.5073179999999997</v>
      </c>
      <c r="F9" s="21">
        <f t="shared" si="0"/>
        <v>1.2934942759867138</v>
      </c>
      <c r="G9" s="21">
        <v>0.62319652598671382</v>
      </c>
      <c r="H9" s="21">
        <v>0.43434271999999996</v>
      </c>
      <c r="I9" s="21">
        <v>0.23595502999999993</v>
      </c>
      <c r="J9" s="22">
        <f t="shared" si="1"/>
        <v>0.17768463708928414</v>
      </c>
      <c r="K9" s="22">
        <f t="shared" si="2"/>
        <v>0.30152362745172068</v>
      </c>
      <c r="L9" s="23">
        <f t="shared" si="3"/>
        <v>0.36879868776846408</v>
      </c>
      <c r="M9" s="4"/>
    </row>
    <row r="10" spans="1:13" ht="25.5" x14ac:dyDescent="0.25">
      <c r="A10" s="17"/>
      <c r="B10" s="19">
        <v>3000416</v>
      </c>
      <c r="C10" s="19" t="s">
        <v>603</v>
      </c>
      <c r="D10" s="20">
        <v>4.8040310000000002</v>
      </c>
      <c r="E10" s="21">
        <v>8.2129630000000002</v>
      </c>
      <c r="F10" s="21">
        <f t="shared" si="0"/>
        <v>2.3851012908879565</v>
      </c>
      <c r="G10" s="21">
        <v>1.3983852708879567</v>
      </c>
      <c r="H10" s="21">
        <v>0.48913240999999996</v>
      </c>
      <c r="I10" s="21">
        <v>0.49758361000000001</v>
      </c>
      <c r="J10" s="22">
        <f t="shared" si="1"/>
        <v>0.17026562409789947</v>
      </c>
      <c r="K10" s="22">
        <f t="shared" si="2"/>
        <v>0.22982176845164851</v>
      </c>
      <c r="L10" s="23">
        <f t="shared" si="3"/>
        <v>0.29040692024156889</v>
      </c>
      <c r="M10" s="4"/>
    </row>
    <row r="11" spans="1:13" ht="38.25" x14ac:dyDescent="0.25">
      <c r="A11" s="17"/>
      <c r="B11" s="19">
        <v>3000417</v>
      </c>
      <c r="C11" s="19" t="s">
        <v>604</v>
      </c>
      <c r="D11" s="20">
        <v>13.598805000000002</v>
      </c>
      <c r="E11" s="21">
        <v>15.898308</v>
      </c>
      <c r="F11" s="21">
        <f t="shared" si="0"/>
        <v>4.9894278323432406</v>
      </c>
      <c r="G11" s="21">
        <v>2.73970969234324</v>
      </c>
      <c r="H11" s="21">
        <v>1.0382480200000002</v>
      </c>
      <c r="I11" s="21">
        <v>1.21147012</v>
      </c>
      <c r="J11" s="22">
        <f t="shared" si="1"/>
        <v>0.17232712388911073</v>
      </c>
      <c r="K11" s="22">
        <f t="shared" si="2"/>
        <v>0.23763269099725834</v>
      </c>
      <c r="L11" s="23">
        <f t="shared" si="3"/>
        <v>0.31383388926313671</v>
      </c>
      <c r="M11" s="4"/>
    </row>
    <row r="12" spans="1:13" ht="38.25" x14ac:dyDescent="0.25">
      <c r="A12" s="17"/>
      <c r="B12" s="19">
        <v>3000493</v>
      </c>
      <c r="C12" s="19" t="s">
        <v>605</v>
      </c>
      <c r="D12" s="20">
        <v>6.5633049999999997</v>
      </c>
      <c r="E12" s="21">
        <v>6.6373049999999996</v>
      </c>
      <c r="F12" s="21">
        <f t="shared" si="0"/>
        <v>2.1655071224921376</v>
      </c>
      <c r="G12" s="21">
        <v>1.2904446124921378</v>
      </c>
      <c r="H12" s="21">
        <v>0.43713573999999999</v>
      </c>
      <c r="I12" s="21">
        <v>0.43792676999999997</v>
      </c>
      <c r="J12" s="22">
        <f t="shared" si="1"/>
        <v>0.19442297928031602</v>
      </c>
      <c r="K12" s="22">
        <f t="shared" si="2"/>
        <v>0.2602834060649824</v>
      </c>
      <c r="L12" s="23">
        <f t="shared" si="3"/>
        <v>0.32626301224550291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5.4974239999999952</v>
      </c>
      <c r="E13" s="45">
        <f t="shared" ref="E13:I13" ca="1" si="4">OFFSET(E13,-MATCH("PROYECTOS",$A$8:$A$50,0)-1,0)-(OFFSET(E13,-MATCH("PROYECTOS",$A$8:$A$50,0),0))</f>
        <v>5.4974240000000094</v>
      </c>
      <c r="F13" s="45">
        <f t="shared" ca="1" si="4"/>
        <v>0.32490725386934116</v>
      </c>
      <c r="G13" s="45">
        <f t="shared" ca="1" si="4"/>
        <v>0.15386860386934131</v>
      </c>
      <c r="H13" s="45">
        <f t="shared" ca="1" si="4"/>
        <v>2.7226330000000409E-2</v>
      </c>
      <c r="I13" s="45">
        <f t="shared" ca="1" si="4"/>
        <v>0.14381231999999944</v>
      </c>
      <c r="J13" s="46">
        <f t="shared" ca="1" si="1"/>
        <v>2.7989218926781172E-2</v>
      </c>
      <c r="K13" s="46">
        <f t="shared" ca="1" si="2"/>
        <v>3.2941780344638037E-2</v>
      </c>
      <c r="L13" s="47">
        <f t="shared" ca="1" si="3"/>
        <v>5.9101727257955837E-2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637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x14ac:dyDescent="0.25">
      <c r="A19" s="17"/>
      <c r="B19" s="19">
        <v>3000001</v>
      </c>
      <c r="C19" s="19" t="s">
        <v>275</v>
      </c>
      <c r="D19" s="23">
        <v>0.24116494595633026</v>
      </c>
    </row>
    <row r="20" spans="1:4" ht="26.25" thickBot="1" x14ac:dyDescent="0.3">
      <c r="A20" s="24"/>
      <c r="B20" s="26">
        <v>3000416</v>
      </c>
      <c r="C20" s="26" t="s">
        <v>603</v>
      </c>
      <c r="D20" s="30">
        <v>0.29040692024156889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topLeftCell="A13" workbookViewId="0">
      <selection activeCell="E29" sqref="E2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34</v>
      </c>
      <c r="B1" s="49" t="s">
        <v>22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601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40.579332999999991</v>
      </c>
      <c r="I6" s="14">
        <v>65.336284000000006</v>
      </c>
      <c r="J6" s="14">
        <v>17.328152388372025</v>
      </c>
      <c r="K6" s="14">
        <v>9.4170680583720241</v>
      </c>
      <c r="L6" s="14">
        <v>4.0815497000000001</v>
      </c>
      <c r="M6" s="14">
        <v>3.8295346299999995</v>
      </c>
      <c r="N6" s="15">
        <v>0.14413228732708494</v>
      </c>
      <c r="O6" s="15">
        <v>0.20660216547320051</v>
      </c>
      <c r="P6" s="16">
        <v>0.26521484430262399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SUM(H8:OFFSET(H6,MATCH("PROYECTOS",$A$8:$A$46,0),0))</f>
        <v>35.081909000000003</v>
      </c>
      <c r="I7" s="38">
        <f ca="1">SUM(I8:OFFSET(I6,MATCH("PROYECTOS",$A$8:$A$46,0),0))</f>
        <v>59.838860000000004</v>
      </c>
      <c r="J7" s="38">
        <f ca="1">SUM(J8:OFFSET(J6,MATCH("PROYECTOS",$A$8:$A$46,0),0))</f>
        <v>17.003245134502684</v>
      </c>
      <c r="K7" s="38">
        <f ca="1">SUM(K8:OFFSET(K6,MATCH("PROYECTOS",$A$8:$A$46,0),0))</f>
        <v>9.2631994545026828</v>
      </c>
      <c r="L7" s="38">
        <f ca="1">SUM(L8:OFFSET(L6,MATCH("PROYECTOS",$A$8:$A$46,0),0))</f>
        <v>4.0543233699999996</v>
      </c>
      <c r="M7" s="38">
        <f ca="1">SUM(M8:OFFSET(M6,MATCH("PROYECTOS",$A$8:$A$46,0),0))</f>
        <v>3.6857223099999992</v>
      </c>
      <c r="N7" s="39">
        <f ca="1">IFERROR(K7/I7,0)</f>
        <v>0.15480240523470337</v>
      </c>
      <c r="O7" s="39">
        <f ca="1">IFERROR(SUM(K7,L7)/I7,0)</f>
        <v>0.22255642611678567</v>
      </c>
      <c r="P7" s="40">
        <f ca="1">IFERROR(SUM(K7,L7,M7)/I7,0)</f>
        <v>0.28415055257574556</v>
      </c>
      <c r="Q7" s="64"/>
      <c r="R7" s="38"/>
      <c r="S7" s="40"/>
    </row>
    <row r="8" spans="1:19" ht="63.75" x14ac:dyDescent="0.25">
      <c r="A8" s="17"/>
      <c r="B8" s="19">
        <v>5000152</v>
      </c>
      <c r="C8" s="19" t="s">
        <v>606</v>
      </c>
      <c r="D8" s="68">
        <v>3000416</v>
      </c>
      <c r="E8" s="19" t="s">
        <v>603</v>
      </c>
      <c r="F8" s="69">
        <v>201</v>
      </c>
      <c r="G8" s="19" t="s">
        <v>625</v>
      </c>
      <c r="H8" s="20">
        <v>0.56254599999999999</v>
      </c>
      <c r="I8" s="21">
        <v>0.91908199999999995</v>
      </c>
      <c r="J8" s="21">
        <f t="shared" ref="J8:J26" si="0">SUM(K8,L8,M8)</f>
        <v>0.2846057933753447</v>
      </c>
      <c r="K8" s="21">
        <v>0.15996505337534472</v>
      </c>
      <c r="L8" s="21">
        <v>5.5089749999999993E-2</v>
      </c>
      <c r="M8" s="21">
        <v>6.9550989999999993E-2</v>
      </c>
      <c r="N8" s="22">
        <f t="shared" ref="N8:N27" si="1">IFERROR(K8/I8,0)</f>
        <v>0.1740487283782565</v>
      </c>
      <c r="O8" s="22">
        <f t="shared" ref="O8:O27" si="2">IFERROR(SUM(K8,L8)/I8,0)</f>
        <v>0.23398870109015815</v>
      </c>
      <c r="P8" s="23">
        <f t="shared" ref="P8:P27" si="3">IFERROR(SUM(K8,L8,M8)/I8,0)</f>
        <v>0.30966311316655609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5000206</v>
      </c>
      <c r="C9" s="19" t="s">
        <v>607</v>
      </c>
      <c r="D9" s="68">
        <v>3000416</v>
      </c>
      <c r="E9" s="19" t="s">
        <v>603</v>
      </c>
      <c r="F9" s="69">
        <v>36</v>
      </c>
      <c r="G9" s="19" t="s">
        <v>533</v>
      </c>
      <c r="H9" s="20">
        <v>1.7030119999999997</v>
      </c>
      <c r="I9" s="21">
        <v>2.2087660000000007</v>
      </c>
      <c r="J9" s="21">
        <f t="shared" si="0"/>
        <v>0.54747117677578117</v>
      </c>
      <c r="K9" s="21">
        <v>0.33063889677578118</v>
      </c>
      <c r="L9" s="21">
        <v>0.10870153</v>
      </c>
      <c r="M9" s="21">
        <v>0.10813075</v>
      </c>
      <c r="N9" s="22">
        <f t="shared" si="1"/>
        <v>0.14969394529605268</v>
      </c>
      <c r="O9" s="22">
        <f t="shared" si="2"/>
        <v>0.19890763746625084</v>
      </c>
      <c r="P9" s="23">
        <f t="shared" si="3"/>
        <v>0.24786291385134551</v>
      </c>
      <c r="Q9" s="70">
        <v>0</v>
      </c>
      <c r="R9" s="21">
        <v>0</v>
      </c>
      <c r="S9" s="23">
        <f t="shared" ref="S9:S26" si="4">IFERROR(R9/Q9,0)</f>
        <v>0</v>
      </c>
    </row>
    <row r="10" spans="1:19" ht="25.5" x14ac:dyDescent="0.25">
      <c r="A10" s="17"/>
      <c r="B10" s="19">
        <v>5000295</v>
      </c>
      <c r="C10" s="19" t="s">
        <v>608</v>
      </c>
      <c r="D10" s="68">
        <v>3000416</v>
      </c>
      <c r="E10" s="19" t="s">
        <v>603</v>
      </c>
      <c r="F10" s="69">
        <v>462</v>
      </c>
      <c r="G10" s="19" t="s">
        <v>626</v>
      </c>
      <c r="H10" s="20">
        <v>0.50201499999999999</v>
      </c>
      <c r="I10" s="21">
        <v>1.5867169999999999</v>
      </c>
      <c r="J10" s="21">
        <f t="shared" si="0"/>
        <v>0.4817079359173167</v>
      </c>
      <c r="K10" s="21">
        <v>0.28885273591731675</v>
      </c>
      <c r="L10" s="21">
        <v>9.6879379999999987E-2</v>
      </c>
      <c r="M10" s="21">
        <v>9.5975820000000003E-2</v>
      </c>
      <c r="N10" s="22">
        <f t="shared" si="1"/>
        <v>0.18204426871163337</v>
      </c>
      <c r="O10" s="22">
        <f t="shared" si="2"/>
        <v>0.24310076460850721</v>
      </c>
      <c r="P10" s="23">
        <f t="shared" si="3"/>
        <v>0.30358780798171114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5000316</v>
      </c>
      <c r="C11" s="19" t="s">
        <v>609</v>
      </c>
      <c r="D11" s="68">
        <v>3000417</v>
      </c>
      <c r="E11" s="19" t="s">
        <v>604</v>
      </c>
      <c r="F11" s="69">
        <v>22</v>
      </c>
      <c r="G11" s="19" t="s">
        <v>627</v>
      </c>
      <c r="H11" s="20">
        <v>1.847645</v>
      </c>
      <c r="I11" s="21">
        <v>3.2716569999999998</v>
      </c>
      <c r="J11" s="21">
        <f t="shared" si="0"/>
        <v>0.89143356702525389</v>
      </c>
      <c r="K11" s="21">
        <v>0.54598357702525391</v>
      </c>
      <c r="L11" s="21">
        <v>0.16273621999999999</v>
      </c>
      <c r="M11" s="21">
        <v>0.18271377</v>
      </c>
      <c r="N11" s="22">
        <f t="shared" si="1"/>
        <v>0.16688289054300434</v>
      </c>
      <c r="O11" s="22">
        <f t="shared" si="2"/>
        <v>0.21662411341569546</v>
      </c>
      <c r="P11" s="23">
        <f t="shared" si="3"/>
        <v>0.27247158459008813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5003226</v>
      </c>
      <c r="C12" s="19" t="s">
        <v>610</v>
      </c>
      <c r="D12" s="68">
        <v>3000415</v>
      </c>
      <c r="E12" s="19" t="s">
        <v>602</v>
      </c>
      <c r="F12" s="69">
        <v>429</v>
      </c>
      <c r="G12" s="19" t="s">
        <v>628</v>
      </c>
      <c r="H12" s="20">
        <v>0.47191100000000008</v>
      </c>
      <c r="I12" s="21">
        <v>0.76433799999999985</v>
      </c>
      <c r="J12" s="21">
        <f t="shared" si="0"/>
        <v>0.20249751286469841</v>
      </c>
      <c r="K12" s="21">
        <v>0.12252775286469841</v>
      </c>
      <c r="L12" s="21">
        <v>4.8308629999999998E-2</v>
      </c>
      <c r="M12" s="21">
        <v>3.1661130000000003E-2</v>
      </c>
      <c r="N12" s="22">
        <f t="shared" si="1"/>
        <v>0.16030571928217416</v>
      </c>
      <c r="O12" s="22">
        <f t="shared" si="2"/>
        <v>0.22350894874348579</v>
      </c>
      <c r="P12" s="23">
        <f t="shared" si="3"/>
        <v>0.26493189251966859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5003227</v>
      </c>
      <c r="C13" s="19" t="s">
        <v>611</v>
      </c>
      <c r="D13" s="68">
        <v>3000417</v>
      </c>
      <c r="E13" s="19" t="s">
        <v>604</v>
      </c>
      <c r="F13" s="69">
        <v>545</v>
      </c>
      <c r="G13" s="19" t="s">
        <v>629</v>
      </c>
      <c r="H13" s="20">
        <v>1.259727</v>
      </c>
      <c r="I13" s="21">
        <v>1.9816479999999999</v>
      </c>
      <c r="J13" s="21">
        <f t="shared" si="0"/>
        <v>0.50801485999410934</v>
      </c>
      <c r="K13" s="21">
        <v>0.29429999999410938</v>
      </c>
      <c r="L13" s="21">
        <v>9.3524250000000003E-2</v>
      </c>
      <c r="M13" s="21">
        <v>0.12019060999999998</v>
      </c>
      <c r="N13" s="22">
        <f t="shared" si="1"/>
        <v>0.1485127530187548</v>
      </c>
      <c r="O13" s="22">
        <f t="shared" si="2"/>
        <v>0.19570794106426034</v>
      </c>
      <c r="P13" s="23">
        <f t="shared" si="3"/>
        <v>0.25635978740629484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5003228</v>
      </c>
      <c r="C14" s="19" t="s">
        <v>612</v>
      </c>
      <c r="D14" s="68">
        <v>3000417</v>
      </c>
      <c r="E14" s="19" t="s">
        <v>604</v>
      </c>
      <c r="F14" s="69">
        <v>53</v>
      </c>
      <c r="G14" s="19" t="s">
        <v>630</v>
      </c>
      <c r="H14" s="20">
        <v>2.4559549999999999</v>
      </c>
      <c r="I14" s="21">
        <v>2.4853369999999999</v>
      </c>
      <c r="J14" s="21">
        <f t="shared" si="0"/>
        <v>0.85432301584772241</v>
      </c>
      <c r="K14" s="21">
        <v>0.50008285584772239</v>
      </c>
      <c r="L14" s="21">
        <v>0.15360702000000001</v>
      </c>
      <c r="M14" s="21">
        <v>0.20063313999999999</v>
      </c>
      <c r="N14" s="22">
        <f t="shared" si="1"/>
        <v>0.2012132985779081</v>
      </c>
      <c r="O14" s="22">
        <f t="shared" si="2"/>
        <v>0.26301860707329527</v>
      </c>
      <c r="P14" s="23">
        <f t="shared" si="3"/>
        <v>0.34374534151614949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5004079</v>
      </c>
      <c r="C15" s="19" t="s">
        <v>613</v>
      </c>
      <c r="D15" s="68">
        <v>3000001</v>
      </c>
      <c r="E15" s="19" t="s">
        <v>275</v>
      </c>
      <c r="F15" s="69">
        <v>60</v>
      </c>
      <c r="G15" s="19" t="s">
        <v>309</v>
      </c>
      <c r="H15" s="20">
        <v>6.0378219999999994</v>
      </c>
      <c r="I15" s="21">
        <v>8.6159340000000011</v>
      </c>
      <c r="J15" s="21">
        <f t="shared" si="0"/>
        <v>2.1884431654446868</v>
      </c>
      <c r="K15" s="21">
        <v>1.2807776454446866</v>
      </c>
      <c r="L15" s="21">
        <v>0.44310746999999995</v>
      </c>
      <c r="M15" s="21">
        <v>0.46455805000000006</v>
      </c>
      <c r="N15" s="22">
        <f t="shared" si="1"/>
        <v>0.14865221175611215</v>
      </c>
      <c r="O15" s="22">
        <f t="shared" si="2"/>
        <v>0.20008104930291787</v>
      </c>
      <c r="P15" s="23">
        <f t="shared" si="3"/>
        <v>0.25399952755495647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5004080</v>
      </c>
      <c r="C16" s="19" t="s">
        <v>614</v>
      </c>
      <c r="D16" s="68">
        <v>3000001</v>
      </c>
      <c r="E16" s="19" t="s">
        <v>275</v>
      </c>
      <c r="F16" s="69">
        <v>60</v>
      </c>
      <c r="G16" s="19" t="s">
        <v>309</v>
      </c>
      <c r="H16" s="20">
        <v>0.51499399999999995</v>
      </c>
      <c r="I16" s="21">
        <v>7.1139419999999989</v>
      </c>
      <c r="J16" s="21">
        <f t="shared" si="0"/>
        <v>2.2948396841597933</v>
      </c>
      <c r="K16" s="21">
        <v>1.1748699241597933</v>
      </c>
      <c r="L16" s="21">
        <v>0.50140008000000003</v>
      </c>
      <c r="M16" s="21">
        <v>0.61856968000000001</v>
      </c>
      <c r="N16" s="22">
        <f t="shared" si="1"/>
        <v>0.16515033776769525</v>
      </c>
      <c r="O16" s="22">
        <f t="shared" si="2"/>
        <v>0.23563166584149739</v>
      </c>
      <c r="P16" s="23">
        <f t="shared" si="3"/>
        <v>0.32258341214474251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5004081</v>
      </c>
      <c r="C17" s="19" t="s">
        <v>615</v>
      </c>
      <c r="D17" s="68">
        <v>3000001</v>
      </c>
      <c r="E17" s="19" t="s">
        <v>275</v>
      </c>
      <c r="F17" s="69">
        <v>201</v>
      </c>
      <c r="G17" s="19" t="s">
        <v>625</v>
      </c>
      <c r="H17" s="20">
        <v>1.9060530000000002</v>
      </c>
      <c r="I17" s="21">
        <v>9.8530899999999999</v>
      </c>
      <c r="J17" s="21">
        <f t="shared" si="0"/>
        <v>1.6864317631881545</v>
      </c>
      <c r="K17" s="21">
        <v>0.75581578318815446</v>
      </c>
      <c r="L17" s="21">
        <v>0.71095692999999993</v>
      </c>
      <c r="M17" s="21">
        <v>0.21965905000000002</v>
      </c>
      <c r="N17" s="22">
        <f t="shared" si="1"/>
        <v>7.6708502935440001E-2</v>
      </c>
      <c r="O17" s="22">
        <f t="shared" si="2"/>
        <v>0.14886423580705693</v>
      </c>
      <c r="P17" s="23">
        <f t="shared" si="3"/>
        <v>0.17115765340498812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5004082</v>
      </c>
      <c r="C18" s="19" t="s">
        <v>616</v>
      </c>
      <c r="D18" s="68">
        <v>3000415</v>
      </c>
      <c r="E18" s="19" t="s">
        <v>602</v>
      </c>
      <c r="F18" s="69">
        <v>86</v>
      </c>
      <c r="G18" s="19" t="s">
        <v>500</v>
      </c>
      <c r="H18" s="20">
        <v>1.1849879999999999</v>
      </c>
      <c r="I18" s="21">
        <v>2.7429799999999998</v>
      </c>
      <c r="J18" s="21">
        <f t="shared" si="0"/>
        <v>1.0909967631220152</v>
      </c>
      <c r="K18" s="21">
        <v>0.50066877312201541</v>
      </c>
      <c r="L18" s="21">
        <v>0.38603408999999994</v>
      </c>
      <c r="M18" s="21">
        <v>0.20429389999999992</v>
      </c>
      <c r="N18" s="22">
        <f t="shared" si="1"/>
        <v>0.18252731449810625</v>
      </c>
      <c r="O18" s="22">
        <f t="shared" si="2"/>
        <v>0.32326260604233914</v>
      </c>
      <c r="P18" s="23">
        <f t="shared" si="3"/>
        <v>0.39774142105375004</v>
      </c>
      <c r="Q18" s="70">
        <v>0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5004083</v>
      </c>
      <c r="C19" s="19" t="s">
        <v>617</v>
      </c>
      <c r="D19" s="68">
        <v>3000416</v>
      </c>
      <c r="E19" s="19" t="s">
        <v>603</v>
      </c>
      <c r="F19" s="69">
        <v>36</v>
      </c>
      <c r="G19" s="19" t="s">
        <v>533</v>
      </c>
      <c r="H19" s="20">
        <v>1.43845</v>
      </c>
      <c r="I19" s="21">
        <v>2.3831000000000002</v>
      </c>
      <c r="J19" s="21">
        <f t="shared" si="0"/>
        <v>0.77757741890175369</v>
      </c>
      <c r="K19" s="21">
        <v>0.44957569890175364</v>
      </c>
      <c r="L19" s="21">
        <v>0.16916505000000001</v>
      </c>
      <c r="M19" s="21">
        <v>0.15883667000000001</v>
      </c>
      <c r="N19" s="22">
        <f t="shared" si="1"/>
        <v>0.18865162976868516</v>
      </c>
      <c r="O19" s="22">
        <f t="shared" si="2"/>
        <v>0.25963692203506089</v>
      </c>
      <c r="P19" s="23">
        <f t="shared" si="3"/>
        <v>0.32628820397874769</v>
      </c>
      <c r="Q19" s="70">
        <v>0</v>
      </c>
      <c r="R19" s="21">
        <v>0</v>
      </c>
      <c r="S19" s="23">
        <f t="shared" si="4"/>
        <v>0</v>
      </c>
    </row>
    <row r="20" spans="1:19" ht="25.5" x14ac:dyDescent="0.25">
      <c r="A20" s="17"/>
      <c r="B20" s="19">
        <v>5004084</v>
      </c>
      <c r="C20" s="19" t="s">
        <v>618</v>
      </c>
      <c r="D20" s="68">
        <v>3000416</v>
      </c>
      <c r="E20" s="19" t="s">
        <v>603</v>
      </c>
      <c r="F20" s="69">
        <v>574</v>
      </c>
      <c r="G20" s="19" t="s">
        <v>631</v>
      </c>
      <c r="H20" s="20">
        <v>0.59800799999999998</v>
      </c>
      <c r="I20" s="21">
        <v>1.1152979999999999</v>
      </c>
      <c r="J20" s="21">
        <f t="shared" si="0"/>
        <v>0.29373896591776039</v>
      </c>
      <c r="K20" s="21">
        <v>0.16935288591776043</v>
      </c>
      <c r="L20" s="21">
        <v>5.9296699999999994E-2</v>
      </c>
      <c r="M20" s="21">
        <v>6.5089380000000002E-2</v>
      </c>
      <c r="N20" s="22">
        <f t="shared" si="1"/>
        <v>0.15184541343906333</v>
      </c>
      <c r="O20" s="22">
        <f t="shared" si="2"/>
        <v>0.20501210072802106</v>
      </c>
      <c r="P20" s="23">
        <f t="shared" si="3"/>
        <v>0.26337262858694305</v>
      </c>
      <c r="Q20" s="70">
        <v>0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5004085</v>
      </c>
      <c r="C21" s="19" t="s">
        <v>619</v>
      </c>
      <c r="D21" s="68">
        <v>3000417</v>
      </c>
      <c r="E21" s="19" t="s">
        <v>604</v>
      </c>
      <c r="F21" s="69">
        <v>36</v>
      </c>
      <c r="G21" s="19" t="s">
        <v>533</v>
      </c>
      <c r="H21" s="20">
        <v>2.7066470000000002</v>
      </c>
      <c r="I21" s="21">
        <v>2.7738390000000002</v>
      </c>
      <c r="J21" s="21">
        <f t="shared" si="0"/>
        <v>0.79278031009068273</v>
      </c>
      <c r="K21" s="21">
        <v>0.39193654009068268</v>
      </c>
      <c r="L21" s="21">
        <v>0.25507328000000007</v>
      </c>
      <c r="M21" s="21">
        <v>0.14577048999999995</v>
      </c>
      <c r="N21" s="22">
        <f t="shared" si="1"/>
        <v>0.14129750864800827</v>
      </c>
      <c r="O21" s="22">
        <f t="shared" si="2"/>
        <v>0.23325428047218411</v>
      </c>
      <c r="P21" s="23">
        <f t="shared" si="3"/>
        <v>0.2858061733542151</v>
      </c>
      <c r="Q21" s="70">
        <v>0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5004086</v>
      </c>
      <c r="C22" s="19" t="s">
        <v>620</v>
      </c>
      <c r="D22" s="68">
        <v>3000417</v>
      </c>
      <c r="E22" s="19" t="s">
        <v>604</v>
      </c>
      <c r="F22" s="69">
        <v>53</v>
      </c>
      <c r="G22" s="19" t="s">
        <v>630</v>
      </c>
      <c r="H22" s="20">
        <v>5.3288310000000019</v>
      </c>
      <c r="I22" s="21">
        <v>5.3858270000000008</v>
      </c>
      <c r="J22" s="21">
        <f t="shared" si="0"/>
        <v>1.9428760793854716</v>
      </c>
      <c r="K22" s="21">
        <v>1.0074067193854717</v>
      </c>
      <c r="L22" s="21">
        <v>0.37330724999999998</v>
      </c>
      <c r="M22" s="21">
        <v>0.56216211000000016</v>
      </c>
      <c r="N22" s="22">
        <f t="shared" si="1"/>
        <v>0.18704773090288113</v>
      </c>
      <c r="O22" s="22">
        <f t="shared" si="2"/>
        <v>0.2563606237975099</v>
      </c>
      <c r="P22" s="23">
        <f t="shared" si="3"/>
        <v>0.3607386719598441</v>
      </c>
      <c r="Q22" s="70">
        <v>0</v>
      </c>
      <c r="R22" s="21">
        <v>0</v>
      </c>
      <c r="S22" s="23">
        <f t="shared" si="4"/>
        <v>0</v>
      </c>
    </row>
    <row r="23" spans="1:19" ht="38.25" x14ac:dyDescent="0.25">
      <c r="A23" s="17"/>
      <c r="B23" s="19">
        <v>5004087</v>
      </c>
      <c r="C23" s="19" t="s">
        <v>621</v>
      </c>
      <c r="D23" s="68">
        <v>3000493</v>
      </c>
      <c r="E23" s="19" t="s">
        <v>605</v>
      </c>
      <c r="F23" s="69">
        <v>269</v>
      </c>
      <c r="G23" s="19" t="s">
        <v>632</v>
      </c>
      <c r="H23" s="20">
        <v>1.5195910000000001</v>
      </c>
      <c r="I23" s="21">
        <v>1.5927910000000003</v>
      </c>
      <c r="J23" s="21">
        <f t="shared" si="0"/>
        <v>0.5494507477065087</v>
      </c>
      <c r="K23" s="21">
        <v>0.33025994770650868</v>
      </c>
      <c r="L23" s="21">
        <v>0.10217618000000001</v>
      </c>
      <c r="M23" s="21">
        <v>0.11701461999999999</v>
      </c>
      <c r="N23" s="22">
        <f t="shared" si="1"/>
        <v>0.20734669376365678</v>
      </c>
      <c r="O23" s="22">
        <f t="shared" si="2"/>
        <v>0.27149583825279561</v>
      </c>
      <c r="P23" s="23">
        <f t="shared" si="3"/>
        <v>0.34496098214173021</v>
      </c>
      <c r="Q23" s="70">
        <v>0</v>
      </c>
      <c r="R23" s="21">
        <v>0</v>
      </c>
      <c r="S23" s="23">
        <f t="shared" si="4"/>
        <v>0</v>
      </c>
    </row>
    <row r="24" spans="1:19" ht="38.25" x14ac:dyDescent="0.25">
      <c r="A24" s="17"/>
      <c r="B24" s="19">
        <v>5004088</v>
      </c>
      <c r="C24" s="19" t="s">
        <v>622</v>
      </c>
      <c r="D24" s="68">
        <v>3000493</v>
      </c>
      <c r="E24" s="19" t="s">
        <v>605</v>
      </c>
      <c r="F24" s="69">
        <v>55</v>
      </c>
      <c r="G24" s="19" t="s">
        <v>633</v>
      </c>
      <c r="H24" s="20">
        <v>3.3777709999999996</v>
      </c>
      <c r="I24" s="21">
        <v>3.3372709999999994</v>
      </c>
      <c r="J24" s="21">
        <f t="shared" si="0"/>
        <v>1.138296249622309</v>
      </c>
      <c r="K24" s="21">
        <v>0.67314327962230891</v>
      </c>
      <c r="L24" s="21">
        <v>0.24010419</v>
      </c>
      <c r="M24" s="21">
        <v>0.22504878</v>
      </c>
      <c r="N24" s="22">
        <f t="shared" si="1"/>
        <v>0.20170471011263666</v>
      </c>
      <c r="O24" s="22">
        <f t="shared" si="2"/>
        <v>0.27365097698757729</v>
      </c>
      <c r="P24" s="23">
        <f t="shared" si="3"/>
        <v>0.34108595005389408</v>
      </c>
      <c r="Q24" s="70">
        <v>0</v>
      </c>
      <c r="R24" s="21">
        <v>0</v>
      </c>
      <c r="S24" s="23">
        <f t="shared" si="4"/>
        <v>0</v>
      </c>
    </row>
    <row r="25" spans="1:19" ht="38.25" x14ac:dyDescent="0.25">
      <c r="A25" s="17"/>
      <c r="B25" s="19">
        <v>5004089</v>
      </c>
      <c r="C25" s="19" t="s">
        <v>623</v>
      </c>
      <c r="D25" s="68">
        <v>3000493</v>
      </c>
      <c r="E25" s="19" t="s">
        <v>605</v>
      </c>
      <c r="F25" s="69">
        <v>6</v>
      </c>
      <c r="G25" s="19" t="s">
        <v>634</v>
      </c>
      <c r="H25" s="20">
        <v>0.71333800000000014</v>
      </c>
      <c r="I25" s="21">
        <v>0.71333800000000003</v>
      </c>
      <c r="J25" s="21">
        <f t="shared" si="0"/>
        <v>0.22966351199415719</v>
      </c>
      <c r="K25" s="21">
        <v>0.13703071199415717</v>
      </c>
      <c r="L25" s="21">
        <v>4.6068560000000001E-2</v>
      </c>
      <c r="M25" s="21">
        <v>4.6564239999999993E-2</v>
      </c>
      <c r="N25" s="22">
        <f t="shared" si="1"/>
        <v>0.19209787224871963</v>
      </c>
      <c r="O25" s="22">
        <f t="shared" si="2"/>
        <v>0.25667954320975073</v>
      </c>
      <c r="P25" s="23">
        <f t="shared" si="3"/>
        <v>0.32195608812955034</v>
      </c>
      <c r="Q25" s="70">
        <v>0</v>
      </c>
      <c r="R25" s="21">
        <v>0</v>
      </c>
      <c r="S25" s="23">
        <f t="shared" si="4"/>
        <v>0</v>
      </c>
    </row>
    <row r="26" spans="1:19" ht="38.25" x14ac:dyDescent="0.25">
      <c r="A26" s="17"/>
      <c r="B26" s="19">
        <v>5004090</v>
      </c>
      <c r="C26" s="19" t="s">
        <v>624</v>
      </c>
      <c r="D26" s="68">
        <v>3000493</v>
      </c>
      <c r="E26" s="19" t="s">
        <v>605</v>
      </c>
      <c r="F26" s="69">
        <v>52</v>
      </c>
      <c r="G26" s="19" t="s">
        <v>635</v>
      </c>
      <c r="H26" s="20">
        <v>0.95260499999999992</v>
      </c>
      <c r="I26" s="21">
        <v>0.99390500000000004</v>
      </c>
      <c r="J26" s="21">
        <f t="shared" si="0"/>
        <v>0.24809661316916307</v>
      </c>
      <c r="K26" s="21">
        <v>0.15001067316916306</v>
      </c>
      <c r="L26" s="21">
        <v>4.878681E-2</v>
      </c>
      <c r="M26" s="21">
        <v>4.9299129999999997E-2</v>
      </c>
      <c r="N26" s="22">
        <f t="shared" si="1"/>
        <v>0.15093059514658147</v>
      </c>
      <c r="O26" s="22">
        <f t="shared" si="2"/>
        <v>0.20001658425016783</v>
      </c>
      <c r="P26" s="23">
        <f t="shared" si="3"/>
        <v>0.24961803509305522</v>
      </c>
      <c r="Q26" s="70">
        <v>0</v>
      </c>
      <c r="R26" s="21">
        <v>0</v>
      </c>
      <c r="S26" s="23">
        <f t="shared" si="4"/>
        <v>0</v>
      </c>
    </row>
    <row r="27" spans="1:19" ht="15.75" thickBot="1" x14ac:dyDescent="0.3">
      <c r="A27" s="41" t="s">
        <v>293</v>
      </c>
      <c r="B27" s="43"/>
      <c r="C27" s="43"/>
      <c r="D27" s="65"/>
      <c r="E27" s="43"/>
      <c r="F27" s="66"/>
      <c r="G27" s="43"/>
      <c r="H27" s="44">
        <f t="shared" ref="H27:M27" ca="1" si="5">OFFSET(H27,-MATCH("PROYECTOS",$A$8:$A$46,0)-1,0)-(OFFSET(H27,-MATCH("PROYECTOS",$A$8:$A$46,0),0))</f>
        <v>5.4974239999999881</v>
      </c>
      <c r="I27" s="45">
        <f t="shared" ca="1" si="5"/>
        <v>5.4974240000000023</v>
      </c>
      <c r="J27" s="45">
        <f t="shared" ca="1" si="5"/>
        <v>0.32490725386934116</v>
      </c>
      <c r="K27" s="45">
        <f t="shared" ca="1" si="5"/>
        <v>0.15386860386934131</v>
      </c>
      <c r="L27" s="45">
        <f t="shared" ca="1" si="5"/>
        <v>2.7226330000000409E-2</v>
      </c>
      <c r="M27" s="45">
        <f t="shared" ca="1" si="5"/>
        <v>0.14381232000000033</v>
      </c>
      <c r="N27" s="46">
        <f t="shared" ca="1" si="1"/>
        <v>2.7989218926781207E-2</v>
      </c>
      <c r="O27" s="46">
        <f t="shared" ca="1" si="2"/>
        <v>3.2941780344638079E-2</v>
      </c>
      <c r="P27" s="47">
        <f t="shared" ca="1" si="3"/>
        <v>5.9101727257956073E-2</v>
      </c>
      <c r="Q27" s="67"/>
      <c r="R27" s="45"/>
      <c r="S2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topLeftCell="A11" workbookViewId="0">
      <selection activeCell="A29" sqref="A29:L2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35</v>
      </c>
      <c r="B1" s="50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638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234.73624100000001</v>
      </c>
      <c r="E6" s="14">
        <v>286.61134900000008</v>
      </c>
      <c r="F6" s="14">
        <v>60.138526498723436</v>
      </c>
      <c r="G6" s="14">
        <v>29.710110048723436</v>
      </c>
      <c r="H6" s="14">
        <v>13.751818100000005</v>
      </c>
      <c r="I6" s="14">
        <v>16.676598349999999</v>
      </c>
      <c r="J6" s="15">
        <v>0.10365992188510102</v>
      </c>
      <c r="K6" s="15">
        <v>0.15164063914553305</v>
      </c>
      <c r="L6" s="16">
        <v>0.20982604739327132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144.947135</v>
      </c>
      <c r="E7" s="38">
        <f ca="1">SUM(E8:OFFSET(E6,MATCH("GOBIERNOS REGIONALES",$A$8:$A$50,0),0))</f>
        <v>173.51292500000002</v>
      </c>
      <c r="F7" s="38">
        <f ca="1">SUM(F8:OFFSET(F6,MATCH("GOBIERNOS REGIONALES",$A$8:$A$50,0),0))</f>
        <v>36.048763497293365</v>
      </c>
      <c r="G7" s="38">
        <f ca="1">SUM(G8:OFFSET(G6,MATCH("GOBIERNOS REGIONALES",$A$8:$A$50,0),0))</f>
        <v>18.831161517293367</v>
      </c>
      <c r="H7" s="38">
        <f ca="1">SUM(H8:OFFSET(H6,MATCH("GOBIERNOS REGIONALES",$A$8:$A$50,0),0))</f>
        <v>7.4419760999999998</v>
      </c>
      <c r="I7" s="38">
        <f ca="1">SUM(I8:OFFSET(I6,MATCH("GOBIERNOS REGIONALES",$A$8:$A$50,0),0))</f>
        <v>9.7756258799999998</v>
      </c>
      <c r="J7" s="39">
        <f ca="1">IFERROR(G7/E7,0)</f>
        <v>0.10852886905856358</v>
      </c>
      <c r="K7" s="39">
        <f ca="1">IFERROR(SUM(G7,H7)/E7,0)</f>
        <v>0.15141890794183407</v>
      </c>
      <c r="L7" s="40">
        <f ca="1">IFERROR(SUM(G7,H7,I7)/E7,0)</f>
        <v>0.20775837590942209</v>
      </c>
      <c r="M7" s="4"/>
    </row>
    <row r="8" spans="1:13" x14ac:dyDescent="0.25">
      <c r="A8" s="17"/>
      <c r="B8" s="18">
        <v>5</v>
      </c>
      <c r="C8" s="19" t="s">
        <v>104</v>
      </c>
      <c r="D8" s="20">
        <v>21.698920999999995</v>
      </c>
      <c r="E8" s="21">
        <v>23.538373</v>
      </c>
      <c r="F8" s="21">
        <f t="shared" ref="F8:F30" si="0">SUM(G8,H8,I8)</f>
        <v>5.5760688624281149</v>
      </c>
      <c r="G8" s="21">
        <v>2.7189014724281151</v>
      </c>
      <c r="H8" s="21">
        <v>1.6961701499999999</v>
      </c>
      <c r="I8" s="21">
        <v>1.1609972399999997</v>
      </c>
      <c r="J8" s="22">
        <f t="shared" ref="J8:J30" si="1">IFERROR(G8/E8,0)</f>
        <v>0.11550932056468453</v>
      </c>
      <c r="K8" s="22">
        <f t="shared" ref="K8:K30" si="2">IFERROR(SUM(G8,H8)/E8,0)</f>
        <v>0.18756910778957048</v>
      </c>
      <c r="L8" s="23">
        <f t="shared" ref="L8:L30" si="3">IFERROR(SUM(G8,H8,I8)/E8,0)</f>
        <v>0.23689270547408331</v>
      </c>
      <c r="M8" s="4"/>
    </row>
    <row r="9" spans="1:13" ht="25.5" x14ac:dyDescent="0.25">
      <c r="A9" s="17"/>
      <c r="B9" s="18">
        <v>50</v>
      </c>
      <c r="C9" s="19" t="s">
        <v>128</v>
      </c>
      <c r="D9" s="20">
        <v>0.6735199999999999</v>
      </c>
      <c r="E9" s="21">
        <v>0.68332999999999999</v>
      </c>
      <c r="F9" s="21">
        <f t="shared" si="0"/>
        <v>0.23169641137310276</v>
      </c>
      <c r="G9" s="21">
        <v>0.12232307137310272</v>
      </c>
      <c r="H9" s="21">
        <v>4.9680820000000001E-2</v>
      </c>
      <c r="I9" s="21">
        <v>5.9692520000000013E-2</v>
      </c>
      <c r="J9" s="22">
        <f t="shared" si="1"/>
        <v>0.17901024596183795</v>
      </c>
      <c r="K9" s="22">
        <f t="shared" si="2"/>
        <v>0.2517142396398559</v>
      </c>
      <c r="L9" s="23">
        <f t="shared" si="3"/>
        <v>0.33906957308050689</v>
      </c>
      <c r="M9" s="4"/>
    </row>
    <row r="10" spans="1:13" ht="25.5" x14ac:dyDescent="0.25">
      <c r="A10" s="17"/>
      <c r="B10" s="18">
        <v>51</v>
      </c>
      <c r="C10" s="19" t="s">
        <v>129</v>
      </c>
      <c r="D10" s="20">
        <v>122.26469400000001</v>
      </c>
      <c r="E10" s="21">
        <v>148.98122200000003</v>
      </c>
      <c r="F10" s="21">
        <f t="shared" si="0"/>
        <v>30.200186663276249</v>
      </c>
      <c r="G10" s="21">
        <v>15.965152473276248</v>
      </c>
      <c r="H10" s="21">
        <v>5.6884353499999998</v>
      </c>
      <c r="I10" s="21">
        <v>8.5465988400000015</v>
      </c>
      <c r="J10" s="22">
        <f t="shared" si="1"/>
        <v>0.1071621796287605</v>
      </c>
      <c r="K10" s="22">
        <f t="shared" si="2"/>
        <v>0.14534441007119839</v>
      </c>
      <c r="L10" s="23">
        <f t="shared" si="3"/>
        <v>0.20271136360578546</v>
      </c>
      <c r="M10" s="4"/>
    </row>
    <row r="11" spans="1:13" ht="25.5" x14ac:dyDescent="0.25">
      <c r="A11" s="17"/>
      <c r="B11" s="18">
        <v>55</v>
      </c>
      <c r="C11" s="19" t="s">
        <v>130</v>
      </c>
      <c r="D11" s="20">
        <v>0.15000000000000002</v>
      </c>
      <c r="E11" s="21">
        <v>0.15000000000000002</v>
      </c>
      <c r="F11" s="21">
        <f t="shared" si="0"/>
        <v>3.3739199999999999E-3</v>
      </c>
      <c r="G11" s="21">
        <v>0</v>
      </c>
      <c r="H11" s="21">
        <v>1.4845399999999999E-3</v>
      </c>
      <c r="I11" s="21">
        <v>1.88938E-3</v>
      </c>
      <c r="J11" s="22">
        <f t="shared" si="1"/>
        <v>0</v>
      </c>
      <c r="K11" s="22">
        <f t="shared" si="2"/>
        <v>9.8969333333333315E-3</v>
      </c>
      <c r="L11" s="23">
        <f t="shared" si="3"/>
        <v>2.2492799999999997E-2</v>
      </c>
      <c r="M11" s="4"/>
    </row>
    <row r="12" spans="1:13" x14ac:dyDescent="0.25">
      <c r="A12" s="17"/>
      <c r="B12" s="18">
        <v>112</v>
      </c>
      <c r="C12" s="19" t="s">
        <v>139</v>
      </c>
      <c r="D12" s="20">
        <v>0.16</v>
      </c>
      <c r="E12" s="21">
        <v>0.16</v>
      </c>
      <c r="F12" s="21">
        <f t="shared" si="0"/>
        <v>3.7437640215901062E-2</v>
      </c>
      <c r="G12" s="21">
        <v>2.4784500215901062E-2</v>
      </c>
      <c r="H12" s="21">
        <v>6.2052400000000008E-3</v>
      </c>
      <c r="I12" s="21">
        <v>6.4478999999999995E-3</v>
      </c>
      <c r="J12" s="22">
        <f t="shared" si="1"/>
        <v>0.15490312634938164</v>
      </c>
      <c r="K12" s="22">
        <f t="shared" si="2"/>
        <v>0.19368587634938164</v>
      </c>
      <c r="L12" s="23">
        <f t="shared" si="3"/>
        <v>0.23398525134938164</v>
      </c>
      <c r="M12" s="4"/>
    </row>
    <row r="13" spans="1:13" x14ac:dyDescent="0.25">
      <c r="A13" s="34" t="s">
        <v>205</v>
      </c>
      <c r="B13" s="57"/>
      <c r="C13" s="36"/>
      <c r="D13" s="37">
        <f ca="1">SUM(D14:OFFSET(D12,(MATCH("GOBIERNOS LOCALES",$A$8:$A$50,0)-MATCH("GOBIERNOS REGIONALES",$A$8:$A$50,0)),0))</f>
        <v>42.564518</v>
      </c>
      <c r="E13" s="38">
        <f ca="1">SUM(E14:OFFSET(E12,(MATCH("GOBIERNOS LOCALES",$A$8:$A$50,0)-MATCH("GOBIERNOS REGIONALES",$A$8:$A$50,0)),0))</f>
        <v>54.594446000000005</v>
      </c>
      <c r="F13" s="38">
        <f ca="1">SUM(F14:OFFSET(F12,(MATCH("GOBIERNOS LOCALES",$A$8:$A$50,0)-MATCH("GOBIERNOS REGIONALES",$A$8:$A$50,0)),0))</f>
        <v>9.5957582826402117</v>
      </c>
      <c r="G13" s="38">
        <f ca="1">SUM(G14:OFFSET(G12,(MATCH("GOBIERNOS LOCALES",$A$8:$A$50,0)-MATCH("GOBIERNOS REGIONALES",$A$8:$A$50,0)),0))</f>
        <v>3.6421410326402111</v>
      </c>
      <c r="H13" s="38">
        <f ca="1">SUM(H14:OFFSET(H12,(MATCH("GOBIERNOS LOCALES",$A$8:$A$50,0)-MATCH("GOBIERNOS REGIONALES",$A$8:$A$50,0)),0))</f>
        <v>3.3149679999999999</v>
      </c>
      <c r="I13" s="38">
        <f ca="1">SUM(I14:OFFSET(I12,(MATCH("GOBIERNOS LOCALES",$A$8:$A$50,0)-MATCH("GOBIERNOS REGIONALES",$A$8:$A$50,0)),0))</f>
        <v>2.6386492499999998</v>
      </c>
      <c r="J13" s="39">
        <f t="shared" ca="1" si="1"/>
        <v>6.6712665838576518E-2</v>
      </c>
      <c r="K13" s="39">
        <f t="shared" ca="1" si="2"/>
        <v>0.12743254199594242</v>
      </c>
      <c r="L13" s="40">
        <f t="shared" ca="1" si="3"/>
        <v>0.17576436772781265</v>
      </c>
      <c r="M13" s="4"/>
    </row>
    <row r="14" spans="1:13" x14ac:dyDescent="0.25">
      <c r="A14" s="17"/>
      <c r="B14" s="18">
        <v>440</v>
      </c>
      <c r="C14" s="19" t="s">
        <v>206</v>
      </c>
      <c r="D14" s="20">
        <v>2.5240119999999999</v>
      </c>
      <c r="E14" s="21">
        <v>3.9220969999999999</v>
      </c>
      <c r="F14" s="21">
        <f t="shared" si="0"/>
        <v>0.22509989767301491</v>
      </c>
      <c r="G14" s="21">
        <v>9.5254287673014915E-2</v>
      </c>
      <c r="H14" s="21">
        <v>5.92303E-2</v>
      </c>
      <c r="I14" s="21">
        <v>7.0615310000000001E-2</v>
      </c>
      <c r="J14" s="22">
        <f t="shared" si="1"/>
        <v>2.4286571105460911E-2</v>
      </c>
      <c r="K14" s="22">
        <f t="shared" si="2"/>
        <v>3.9388262879019802E-2</v>
      </c>
      <c r="L14" s="23">
        <f t="shared" si="3"/>
        <v>5.7392741095647279E-2</v>
      </c>
      <c r="M14" s="4"/>
    </row>
    <row r="15" spans="1:13" x14ac:dyDescent="0.25">
      <c r="A15" s="17"/>
      <c r="B15" s="18">
        <v>443</v>
      </c>
      <c r="C15" s="19" t="s">
        <v>209</v>
      </c>
      <c r="D15" s="20">
        <v>0</v>
      </c>
      <c r="E15" s="21">
        <v>0.85787199999999986</v>
      </c>
      <c r="F15" s="21">
        <f t="shared" si="0"/>
        <v>0.12132587880770489</v>
      </c>
      <c r="G15" s="21">
        <v>3.5063878807704896E-2</v>
      </c>
      <c r="H15" s="21">
        <v>2.8521629999999999E-2</v>
      </c>
      <c r="I15" s="21">
        <v>5.7740369999999999E-2</v>
      </c>
      <c r="J15" s="22">
        <f t="shared" si="1"/>
        <v>4.0873089234413643E-2</v>
      </c>
      <c r="K15" s="22">
        <f t="shared" si="2"/>
        <v>7.4120042159791788E-2</v>
      </c>
      <c r="L15" s="23">
        <f t="shared" si="3"/>
        <v>0.14142655175562893</v>
      </c>
      <c r="M15" s="4"/>
    </row>
    <row r="16" spans="1:13" x14ac:dyDescent="0.25">
      <c r="A16" s="17"/>
      <c r="B16" s="18">
        <v>444</v>
      </c>
      <c r="C16" s="19" t="s">
        <v>210</v>
      </c>
      <c r="D16" s="20">
        <v>0</v>
      </c>
      <c r="E16" s="21">
        <v>0.35</v>
      </c>
      <c r="F16" s="21">
        <f t="shared" si="0"/>
        <v>2.8426069999999998E-2</v>
      </c>
      <c r="G16" s="21">
        <v>0</v>
      </c>
      <c r="H16" s="21">
        <v>1.782707E-2</v>
      </c>
      <c r="I16" s="21">
        <v>1.0598999999999999E-2</v>
      </c>
      <c r="J16" s="22">
        <f t="shared" si="1"/>
        <v>0</v>
      </c>
      <c r="K16" s="22">
        <f t="shared" si="2"/>
        <v>5.0934485714285715E-2</v>
      </c>
      <c r="L16" s="23">
        <f t="shared" si="3"/>
        <v>8.1217342857142855E-2</v>
      </c>
      <c r="M16" s="4"/>
    </row>
    <row r="17" spans="1:13" x14ac:dyDescent="0.25">
      <c r="A17" s="17"/>
      <c r="B17" s="18">
        <v>445</v>
      </c>
      <c r="C17" s="19" t="s">
        <v>211</v>
      </c>
      <c r="D17" s="20">
        <v>0.85091200000000011</v>
      </c>
      <c r="E17" s="21">
        <v>1.4390770000000002</v>
      </c>
      <c r="F17" s="21">
        <f t="shared" si="0"/>
        <v>0.43335514614084003</v>
      </c>
      <c r="G17" s="21">
        <v>0.24978251614084002</v>
      </c>
      <c r="H17" s="21">
        <v>8.5421320000000009E-2</v>
      </c>
      <c r="I17" s="21">
        <v>9.8151310000000005E-2</v>
      </c>
      <c r="J17" s="22">
        <f t="shared" si="1"/>
        <v>0.17357133505770711</v>
      </c>
      <c r="K17" s="22">
        <f t="shared" si="2"/>
        <v>0.23292974325963101</v>
      </c>
      <c r="L17" s="23">
        <f t="shared" si="3"/>
        <v>0.30113409229724331</v>
      </c>
      <c r="M17" s="4"/>
    </row>
    <row r="18" spans="1:13" x14ac:dyDescent="0.25">
      <c r="A18" s="17"/>
      <c r="B18" s="18">
        <v>446</v>
      </c>
      <c r="C18" s="19" t="s">
        <v>212</v>
      </c>
      <c r="D18" s="20">
        <v>15.818573999999998</v>
      </c>
      <c r="E18" s="21">
        <v>14.978664999999999</v>
      </c>
      <c r="F18" s="21">
        <f t="shared" si="0"/>
        <v>3.8784963768699705</v>
      </c>
      <c r="G18" s="21">
        <v>1.3777211968699703</v>
      </c>
      <c r="H18" s="21">
        <v>1.4729243400000001</v>
      </c>
      <c r="I18" s="21">
        <v>1.0278508400000002</v>
      </c>
      <c r="J18" s="22">
        <f t="shared" si="1"/>
        <v>9.1978904453098476E-2</v>
      </c>
      <c r="K18" s="22">
        <f t="shared" si="2"/>
        <v>0.19031372534668278</v>
      </c>
      <c r="L18" s="23">
        <f t="shared" si="3"/>
        <v>0.25893471660324674</v>
      </c>
      <c r="M18" s="4"/>
    </row>
    <row r="19" spans="1:13" x14ac:dyDescent="0.25">
      <c r="A19" s="17"/>
      <c r="B19" s="18">
        <v>447</v>
      </c>
      <c r="C19" s="19" t="s">
        <v>213</v>
      </c>
      <c r="D19" s="20">
        <v>6.8522039999999995</v>
      </c>
      <c r="E19" s="21">
        <v>6.2579069999999994</v>
      </c>
      <c r="F19" s="21">
        <f t="shared" si="0"/>
        <v>1.0972795994618045</v>
      </c>
      <c r="G19" s="21">
        <v>0.1499759494618047</v>
      </c>
      <c r="H19" s="21">
        <v>0.58746617999999995</v>
      </c>
      <c r="I19" s="21">
        <v>0.35983746999999994</v>
      </c>
      <c r="J19" s="22">
        <f t="shared" si="1"/>
        <v>2.3965832260179756E-2</v>
      </c>
      <c r="K19" s="22">
        <f t="shared" si="2"/>
        <v>0.11784165687694061</v>
      </c>
      <c r="L19" s="23">
        <f t="shared" si="3"/>
        <v>0.17534290609652789</v>
      </c>
      <c r="M19" s="4"/>
    </row>
    <row r="20" spans="1:13" x14ac:dyDescent="0.25">
      <c r="A20" s="17"/>
      <c r="B20" s="18">
        <v>448</v>
      </c>
      <c r="C20" s="19" t="s">
        <v>214</v>
      </c>
      <c r="D20" s="20">
        <v>3.8047520000000001</v>
      </c>
      <c r="E20" s="21">
        <v>3.6408370000000003</v>
      </c>
      <c r="F20" s="21">
        <f t="shared" si="0"/>
        <v>0.81348003299618388</v>
      </c>
      <c r="G20" s="21">
        <v>0.30869675299618393</v>
      </c>
      <c r="H20" s="21">
        <v>0.21535899999999999</v>
      </c>
      <c r="I20" s="21">
        <v>0.28942427999999998</v>
      </c>
      <c r="J20" s="22">
        <f t="shared" si="1"/>
        <v>8.478730385243391E-2</v>
      </c>
      <c r="K20" s="22">
        <f t="shared" si="2"/>
        <v>0.14393826282148414</v>
      </c>
      <c r="L20" s="23">
        <f t="shared" si="3"/>
        <v>0.22343214843075473</v>
      </c>
      <c r="M20" s="4"/>
    </row>
    <row r="21" spans="1:13" x14ac:dyDescent="0.25">
      <c r="A21" s="17"/>
      <c r="B21" s="18">
        <v>450</v>
      </c>
      <c r="C21" s="19" t="s">
        <v>216</v>
      </c>
      <c r="D21" s="20">
        <v>0</v>
      </c>
      <c r="E21" s="21">
        <v>0.118588</v>
      </c>
      <c r="F21" s="21">
        <f t="shared" si="0"/>
        <v>0</v>
      </c>
      <c r="G21" s="21">
        <v>0</v>
      </c>
      <c r="H21" s="21">
        <v>0</v>
      </c>
      <c r="I21" s="21">
        <v>0</v>
      </c>
      <c r="J21" s="22">
        <f t="shared" si="1"/>
        <v>0</v>
      </c>
      <c r="K21" s="22">
        <f t="shared" si="2"/>
        <v>0</v>
      </c>
      <c r="L21" s="23">
        <f t="shared" si="3"/>
        <v>0</v>
      </c>
      <c r="M21" s="4"/>
    </row>
    <row r="22" spans="1:13" x14ac:dyDescent="0.25">
      <c r="A22" s="17"/>
      <c r="B22" s="18">
        <v>452</v>
      </c>
      <c r="C22" s="19" t="s">
        <v>218</v>
      </c>
      <c r="D22" s="20">
        <v>4.4090559999999996</v>
      </c>
      <c r="E22" s="21">
        <v>9.4396740000000001</v>
      </c>
      <c r="F22" s="21">
        <f t="shared" si="0"/>
        <v>0.53441949791285537</v>
      </c>
      <c r="G22" s="21">
        <v>0.30289255791285541</v>
      </c>
      <c r="H22" s="21">
        <v>0.13050241000000001</v>
      </c>
      <c r="I22" s="21">
        <v>0.10102453</v>
      </c>
      <c r="J22" s="22">
        <f t="shared" si="1"/>
        <v>3.20871841456448E-2</v>
      </c>
      <c r="K22" s="22">
        <f t="shared" si="2"/>
        <v>4.5912069411809711E-2</v>
      </c>
      <c r="L22" s="23">
        <f t="shared" si="3"/>
        <v>5.6614190057077754E-2</v>
      </c>
      <c r="M22" s="4"/>
    </row>
    <row r="23" spans="1:13" x14ac:dyDescent="0.25">
      <c r="A23" s="17"/>
      <c r="B23" s="18">
        <v>454</v>
      </c>
      <c r="C23" s="19" t="s">
        <v>220</v>
      </c>
      <c r="D23" s="20">
        <v>0</v>
      </c>
      <c r="E23" s="21">
        <v>0.54759099999999994</v>
      </c>
      <c r="F23" s="21">
        <f t="shared" si="0"/>
        <v>0.27461890945717699</v>
      </c>
      <c r="G23" s="21">
        <v>3.6198739457176998E-2</v>
      </c>
      <c r="H23" s="21">
        <v>0.15355152999999999</v>
      </c>
      <c r="I23" s="21">
        <v>8.4868639999999995E-2</v>
      </c>
      <c r="J23" s="22">
        <f t="shared" si="1"/>
        <v>6.6105431713043131E-2</v>
      </c>
      <c r="K23" s="22">
        <f t="shared" si="2"/>
        <v>0.34651823981251884</v>
      </c>
      <c r="L23" s="23">
        <f t="shared" si="3"/>
        <v>0.50150369428492614</v>
      </c>
      <c r="M23" s="4"/>
    </row>
    <row r="24" spans="1:13" x14ac:dyDescent="0.25">
      <c r="A24" s="17"/>
      <c r="B24" s="18">
        <v>456</v>
      </c>
      <c r="C24" s="19" t="s">
        <v>222</v>
      </c>
      <c r="D24" s="20">
        <v>2.4416959999999999</v>
      </c>
      <c r="E24" s="21">
        <v>1.6398760000000001</v>
      </c>
      <c r="F24" s="21">
        <f t="shared" si="0"/>
        <v>0.35132167920756818</v>
      </c>
      <c r="G24" s="21">
        <v>4.2367799207568169E-2</v>
      </c>
      <c r="H24" s="21">
        <v>0.16577486000000002</v>
      </c>
      <c r="I24" s="21">
        <v>0.14317902000000002</v>
      </c>
      <c r="J24" s="22">
        <f t="shared" si="1"/>
        <v>2.5835977359000416E-2</v>
      </c>
      <c r="K24" s="22">
        <f t="shared" si="2"/>
        <v>0.12692585244711685</v>
      </c>
      <c r="L24" s="23">
        <f t="shared" si="3"/>
        <v>0.2142367344894176</v>
      </c>
      <c r="M24" s="4"/>
    </row>
    <row r="25" spans="1:13" x14ac:dyDescent="0.25">
      <c r="A25" s="17"/>
      <c r="B25" s="18">
        <v>457</v>
      </c>
      <c r="C25" s="19" t="s">
        <v>223</v>
      </c>
      <c r="D25" s="20">
        <v>5.7499999999999996E-2</v>
      </c>
      <c r="E25" s="21">
        <v>1.1452510000000002</v>
      </c>
      <c r="F25" s="21">
        <f t="shared" si="0"/>
        <v>0.28582227391575904</v>
      </c>
      <c r="G25" s="21">
        <v>0.17776474391575903</v>
      </c>
      <c r="H25" s="21">
        <v>6.1415500000000005E-2</v>
      </c>
      <c r="I25" s="21">
        <v>4.6642030000000008E-2</v>
      </c>
      <c r="J25" s="22">
        <f t="shared" si="1"/>
        <v>0.15521902527547149</v>
      </c>
      <c r="K25" s="22">
        <f t="shared" si="2"/>
        <v>0.20884526092163114</v>
      </c>
      <c r="L25" s="23">
        <f t="shared" si="3"/>
        <v>0.24957173049031084</v>
      </c>
      <c r="M25" s="4"/>
    </row>
    <row r="26" spans="1:13" x14ac:dyDescent="0.25">
      <c r="A26" s="17"/>
      <c r="B26" s="18">
        <v>458</v>
      </c>
      <c r="C26" s="19" t="s">
        <v>224</v>
      </c>
      <c r="D26" s="20">
        <v>2.1758120000000001</v>
      </c>
      <c r="E26" s="21">
        <v>2.5413329999999998</v>
      </c>
      <c r="F26" s="21">
        <f t="shared" si="0"/>
        <v>0.49526055479394993</v>
      </c>
      <c r="G26" s="21">
        <v>0.25553227479394991</v>
      </c>
      <c r="H26" s="21">
        <v>0.13216413999999999</v>
      </c>
      <c r="I26" s="21">
        <v>0.10756414</v>
      </c>
      <c r="J26" s="22">
        <f t="shared" si="1"/>
        <v>0.10055048857979254</v>
      </c>
      <c r="K26" s="22">
        <f t="shared" si="2"/>
        <v>0.15255632173900466</v>
      </c>
      <c r="L26" s="23">
        <f t="shared" si="3"/>
        <v>0.19488219560126516</v>
      </c>
      <c r="M26" s="4"/>
    </row>
    <row r="27" spans="1:13" x14ac:dyDescent="0.25">
      <c r="A27" s="17"/>
      <c r="B27" s="18">
        <v>459</v>
      </c>
      <c r="C27" s="19" t="s">
        <v>225</v>
      </c>
      <c r="D27" s="20">
        <v>3.6</v>
      </c>
      <c r="E27" s="21">
        <v>6.846876</v>
      </c>
      <c r="F27" s="21">
        <f t="shared" si="0"/>
        <v>0.89612355627103091</v>
      </c>
      <c r="G27" s="21">
        <v>0.5475976662710309</v>
      </c>
      <c r="H27" s="21">
        <v>0.16125007999999999</v>
      </c>
      <c r="I27" s="21">
        <v>0.18727581000000001</v>
      </c>
      <c r="J27" s="22">
        <f t="shared" si="1"/>
        <v>7.9977739668577449E-2</v>
      </c>
      <c r="K27" s="22">
        <f t="shared" si="2"/>
        <v>0.10352863791764753</v>
      </c>
      <c r="L27" s="23">
        <f t="shared" si="3"/>
        <v>0.1308806463372538</v>
      </c>
      <c r="M27" s="4"/>
    </row>
    <row r="28" spans="1:13" x14ac:dyDescent="0.25">
      <c r="A28" s="17"/>
      <c r="B28" s="18">
        <v>460</v>
      </c>
      <c r="C28" s="19" t="s">
        <v>226</v>
      </c>
      <c r="D28" s="20">
        <v>0</v>
      </c>
      <c r="E28" s="21">
        <v>0.83880200000000005</v>
      </c>
      <c r="F28" s="21">
        <f t="shared" si="0"/>
        <v>0.15069730913235188</v>
      </c>
      <c r="G28" s="21">
        <v>6.3292669132351875E-2</v>
      </c>
      <c r="H28" s="21">
        <v>4.0559640000000001E-2</v>
      </c>
      <c r="I28" s="21">
        <v>4.6844999999999998E-2</v>
      </c>
      <c r="J28" s="22">
        <f t="shared" si="1"/>
        <v>7.5456030305545138E-2</v>
      </c>
      <c r="K28" s="22">
        <f t="shared" si="2"/>
        <v>0.12381027838792931</v>
      </c>
      <c r="L28" s="23">
        <f t="shared" si="3"/>
        <v>0.17965778471242544</v>
      </c>
      <c r="M28" s="4"/>
    </row>
    <row r="29" spans="1:13" x14ac:dyDescent="0.25">
      <c r="A29" s="17"/>
      <c r="B29" s="18">
        <v>461</v>
      </c>
      <c r="C29" s="19" t="s">
        <v>227</v>
      </c>
      <c r="D29" s="20">
        <v>0.03</v>
      </c>
      <c r="E29" s="21">
        <v>0.03</v>
      </c>
      <c r="F29" s="21">
        <f t="shared" si="0"/>
        <v>1.00315E-2</v>
      </c>
      <c r="G29" s="21">
        <v>0</v>
      </c>
      <c r="H29" s="21">
        <v>3.0000000000000001E-3</v>
      </c>
      <c r="I29" s="21">
        <v>7.0315000000000004E-3</v>
      </c>
      <c r="J29" s="22">
        <f t="shared" si="1"/>
        <v>0</v>
      </c>
      <c r="K29" s="22">
        <f t="shared" si="2"/>
        <v>0.1</v>
      </c>
      <c r="L29" s="23">
        <f t="shared" si="3"/>
        <v>0.33438333333333337</v>
      </c>
      <c r="M29" s="4"/>
    </row>
    <row r="30" spans="1:13" ht="15.75" thickBot="1" x14ac:dyDescent="0.3">
      <c r="A30" s="41" t="s">
        <v>232</v>
      </c>
      <c r="B30" s="58"/>
      <c r="C30" s="43"/>
      <c r="D30" s="44">
        <v>47.224588000000004</v>
      </c>
      <c r="E30" s="45">
        <v>58.503978000000068</v>
      </c>
      <c r="F30" s="45">
        <f t="shared" si="0"/>
        <v>14.49400471878986</v>
      </c>
      <c r="G30" s="45">
        <v>7.2368074987898581</v>
      </c>
      <c r="H30" s="45">
        <v>2.9948740000000007</v>
      </c>
      <c r="I30" s="45">
        <v>4.2623232200000007</v>
      </c>
      <c r="J30" s="46">
        <f t="shared" si="1"/>
        <v>0.12369769964684879</v>
      </c>
      <c r="K30" s="46">
        <f t="shared" si="2"/>
        <v>0.17488864601292323</v>
      </c>
      <c r="L30" s="47">
        <f t="shared" si="3"/>
        <v>0.24774391783734506</v>
      </c>
      <c r="M30" s="4"/>
    </row>
    <row r="31" spans="1:13" x14ac:dyDescent="0.25">
      <c r="D31" s="5"/>
      <c r="E31" s="5"/>
      <c r="F31" s="5"/>
      <c r="G31" s="5"/>
      <c r="H31" s="5"/>
      <c r="I31" s="5"/>
      <c r="J31" s="4"/>
      <c r="K31" s="4"/>
      <c r="L31" s="4"/>
      <c r="M3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35</v>
      </c>
      <c r="B1" s="51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639</v>
      </c>
      <c r="N2" s="72" t="s">
        <v>664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234.73624100000001</v>
      </c>
      <c r="E6" s="14">
        <f ca="1">SUM(E7:OFFSET(E7,50,0))</f>
        <v>286.61134900000008</v>
      </c>
      <c r="F6" s="14">
        <f ca="1">SUM(F7:OFFSET(F7,50,0))</f>
        <v>60.138526498723436</v>
      </c>
      <c r="G6" s="14">
        <f ca="1">SUM(G7:OFFSET(G7,50,0))</f>
        <v>29.710110048723436</v>
      </c>
      <c r="H6" s="14">
        <f ca="1">SUM(H7:OFFSET(H7,50,0))</f>
        <v>13.751818100000005</v>
      </c>
      <c r="I6" s="14">
        <f ca="1">SUM(I7:OFFSET(I7,50,0))</f>
        <v>16.676598349999999</v>
      </c>
      <c r="J6" s="15">
        <f ca="1">IFERROR(G6/E6,0)</f>
        <v>0.10365992188510102</v>
      </c>
      <c r="K6" s="15">
        <f ca="1">IFERROR(SUM(G6,H6)/E6,0)</f>
        <v>0.15164063914553305</v>
      </c>
      <c r="L6" s="16">
        <f ca="1">IFERROR(SUM(G6,H6,I6)/E6,0)</f>
        <v>0.20982604739327132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2.9256419999999999</v>
      </c>
      <c r="E7" s="21">
        <v>4.9452480000000003</v>
      </c>
      <c r="F7" s="21">
        <f t="shared" ref="F7:F30" si="0">SUM(G7,H7,I7)</f>
        <v>0.2922682478123807</v>
      </c>
      <c r="G7" s="21">
        <v>0.11213539781238069</v>
      </c>
      <c r="H7" s="21">
        <v>7.9818400000000012E-2</v>
      </c>
      <c r="I7" s="21">
        <v>0.10031445</v>
      </c>
      <c r="J7" s="22">
        <f t="shared" ref="J7:J30" si="1">IFERROR(G7/E7,0)</f>
        <v>2.2675384088397726E-2</v>
      </c>
      <c r="K7" s="22">
        <f t="shared" ref="K7:K30" si="2">IFERROR(SUM(G7,H7)/E7,0)</f>
        <v>3.8815808188463086E-2</v>
      </c>
      <c r="L7" s="23">
        <f t="shared" ref="L7:L30" si="3">IFERROR(SUM(G7,H7,I7)/E7,0)</f>
        <v>5.9100827261318475E-2</v>
      </c>
      <c r="M7" s="4"/>
      <c r="N7" t="s">
        <v>265</v>
      </c>
      <c r="O7" s="5">
        <v>0.47431075188143534</v>
      </c>
      <c r="P7" s="71">
        <v>0.36418348648561716</v>
      </c>
    </row>
    <row r="8" spans="1:16" x14ac:dyDescent="0.25">
      <c r="A8" s="17"/>
      <c r="B8" s="55">
        <v>2</v>
      </c>
      <c r="C8" s="19" t="s">
        <v>250</v>
      </c>
      <c r="D8" s="20">
        <v>1.1304989999999999</v>
      </c>
      <c r="E8" s="21">
        <v>6.2445609999999983</v>
      </c>
      <c r="F8" s="21">
        <f t="shared" si="0"/>
        <v>0.4155453293650031</v>
      </c>
      <c r="G8" s="21">
        <v>0.19229026936500304</v>
      </c>
      <c r="H8" s="21">
        <v>0.14522471000000001</v>
      </c>
      <c r="I8" s="21">
        <v>7.8030350000000012E-2</v>
      </c>
      <c r="J8" s="22">
        <f t="shared" si="1"/>
        <v>3.0793240608107293E-2</v>
      </c>
      <c r="K8" s="22">
        <f t="shared" si="2"/>
        <v>5.4049432676693071E-2</v>
      </c>
      <c r="L8" s="23">
        <f t="shared" si="3"/>
        <v>6.6545162961015702E-2</v>
      </c>
      <c r="M8" s="4"/>
      <c r="N8" t="s">
        <v>254</v>
      </c>
      <c r="O8" s="5">
        <v>1.2121367963293967</v>
      </c>
      <c r="P8" s="71">
        <v>0.30537797504078729</v>
      </c>
    </row>
    <row r="9" spans="1:16" x14ac:dyDescent="0.25">
      <c r="A9" s="17"/>
      <c r="B9" s="55">
        <v>3</v>
      </c>
      <c r="C9" s="19" t="s">
        <v>251</v>
      </c>
      <c r="D9" s="20">
        <v>0.58515099999999998</v>
      </c>
      <c r="E9" s="21">
        <v>0.96311600000000008</v>
      </c>
      <c r="F9" s="21">
        <f t="shared" si="0"/>
        <v>0.18046402244267934</v>
      </c>
      <c r="G9" s="21">
        <v>7.6249342442679335E-2</v>
      </c>
      <c r="H9" s="21">
        <v>4.6052200000000001E-2</v>
      </c>
      <c r="I9" s="21">
        <v>5.8162480000000003E-2</v>
      </c>
      <c r="J9" s="22">
        <f t="shared" si="1"/>
        <v>7.9169427610671333E-2</v>
      </c>
      <c r="K9" s="22">
        <f t="shared" si="2"/>
        <v>0.12698526703188331</v>
      </c>
      <c r="L9" s="23">
        <f t="shared" si="3"/>
        <v>0.18737516814452188</v>
      </c>
      <c r="M9" s="4"/>
      <c r="N9" t="s">
        <v>256</v>
      </c>
      <c r="O9" s="5">
        <v>14.039984088679152</v>
      </c>
      <c r="P9" s="71">
        <v>0.28427476451947975</v>
      </c>
    </row>
    <row r="10" spans="1:16" x14ac:dyDescent="0.25">
      <c r="A10" s="17"/>
      <c r="B10" s="55">
        <v>4</v>
      </c>
      <c r="C10" s="19" t="s">
        <v>252</v>
      </c>
      <c r="D10" s="20">
        <v>6.4260379999999984</v>
      </c>
      <c r="E10" s="21">
        <v>7.6044819999999991</v>
      </c>
      <c r="F10" s="21">
        <f t="shared" si="0"/>
        <v>0.33078505905100852</v>
      </c>
      <c r="G10" s="21">
        <v>0.14925961905100849</v>
      </c>
      <c r="H10" s="21">
        <v>6.7306980000000002E-2</v>
      </c>
      <c r="I10" s="21">
        <v>0.11421846000000001</v>
      </c>
      <c r="J10" s="22">
        <f t="shared" si="1"/>
        <v>1.9627848294072957E-2</v>
      </c>
      <c r="K10" s="22">
        <f t="shared" si="2"/>
        <v>2.8478810134734821E-2</v>
      </c>
      <c r="L10" s="23">
        <f t="shared" si="3"/>
        <v>4.3498697090874637E-2</v>
      </c>
      <c r="M10" s="4"/>
      <c r="N10" t="s">
        <v>253</v>
      </c>
      <c r="O10" s="5">
        <v>0.49430666528948597</v>
      </c>
      <c r="P10" s="71">
        <v>0.26132028949937253</v>
      </c>
    </row>
    <row r="11" spans="1:16" x14ac:dyDescent="0.25">
      <c r="A11" s="17"/>
      <c r="B11" s="55">
        <v>5</v>
      </c>
      <c r="C11" s="19" t="s">
        <v>253</v>
      </c>
      <c r="D11" s="20">
        <v>1.6358110000000001</v>
      </c>
      <c r="E11" s="21">
        <v>1.8915739999999996</v>
      </c>
      <c r="F11" s="21">
        <f t="shared" si="0"/>
        <v>0.49430666528948597</v>
      </c>
      <c r="G11" s="21">
        <v>0.19524268528948596</v>
      </c>
      <c r="H11" s="21">
        <v>0.19407772000000001</v>
      </c>
      <c r="I11" s="21">
        <v>0.10498626</v>
      </c>
      <c r="J11" s="22">
        <f t="shared" si="1"/>
        <v>0.10321704849479112</v>
      </c>
      <c r="K11" s="22">
        <f t="shared" si="2"/>
        <v>0.20581822613838319</v>
      </c>
      <c r="L11" s="23">
        <f t="shared" si="3"/>
        <v>0.26132028949937253</v>
      </c>
      <c r="M11" s="4"/>
      <c r="N11" t="s">
        <v>257</v>
      </c>
      <c r="O11" s="5">
        <v>2.4644284043551403</v>
      </c>
      <c r="P11" s="71">
        <v>0.25253222575480744</v>
      </c>
    </row>
    <row r="12" spans="1:16" x14ac:dyDescent="0.25">
      <c r="A12" s="17"/>
      <c r="B12" s="55">
        <v>6</v>
      </c>
      <c r="C12" s="19" t="s">
        <v>254</v>
      </c>
      <c r="D12" s="20">
        <v>2.8324020000000001</v>
      </c>
      <c r="E12" s="21">
        <v>3.9692999999999996</v>
      </c>
      <c r="F12" s="21">
        <f t="shared" si="0"/>
        <v>1.2121367963293967</v>
      </c>
      <c r="G12" s="21">
        <v>0.66220546632939659</v>
      </c>
      <c r="H12" s="21">
        <v>0.27600755999999999</v>
      </c>
      <c r="I12" s="21">
        <v>0.27392377000000001</v>
      </c>
      <c r="J12" s="22">
        <f t="shared" si="1"/>
        <v>0.166831800652356</v>
      </c>
      <c r="K12" s="22">
        <f t="shared" si="2"/>
        <v>0.23636737619464307</v>
      </c>
      <c r="L12" s="23">
        <f t="shared" si="3"/>
        <v>0.30537797504078729</v>
      </c>
      <c r="M12" s="4"/>
      <c r="N12" t="s">
        <v>260</v>
      </c>
      <c r="O12" s="5">
        <v>0.23942910826592817</v>
      </c>
      <c r="P12" s="71">
        <v>0.23319828333353929</v>
      </c>
    </row>
    <row r="13" spans="1:16" x14ac:dyDescent="0.25">
      <c r="A13" s="17"/>
      <c r="B13" s="55">
        <v>8</v>
      </c>
      <c r="C13" s="19" t="s">
        <v>256</v>
      </c>
      <c r="D13" s="20">
        <v>42.860182999999992</v>
      </c>
      <c r="E13" s="21">
        <v>49.388780999999987</v>
      </c>
      <c r="F13" s="21">
        <f t="shared" si="0"/>
        <v>14.039984088679152</v>
      </c>
      <c r="G13" s="21">
        <v>6.7765795686791535</v>
      </c>
      <c r="H13" s="21">
        <v>2.9841696300000011</v>
      </c>
      <c r="I13" s="21">
        <v>4.2792348899999988</v>
      </c>
      <c r="J13" s="22">
        <f t="shared" si="1"/>
        <v>0.13720888492224895</v>
      </c>
      <c r="K13" s="22">
        <f t="shared" si="2"/>
        <v>0.19763089918496179</v>
      </c>
      <c r="L13" s="23">
        <f t="shared" si="3"/>
        <v>0.28427476451947975</v>
      </c>
      <c r="M13" s="4"/>
      <c r="N13" t="s">
        <v>259</v>
      </c>
      <c r="O13" s="5">
        <v>0.47432583028945519</v>
      </c>
      <c r="P13" s="71">
        <v>0.2234525377839196</v>
      </c>
    </row>
    <row r="14" spans="1:16" x14ac:dyDescent="0.25">
      <c r="A14" s="17"/>
      <c r="B14" s="55">
        <v>9</v>
      </c>
      <c r="C14" s="19" t="s">
        <v>257</v>
      </c>
      <c r="D14" s="20">
        <v>9.8506659999999986</v>
      </c>
      <c r="E14" s="21">
        <v>9.7588670000000004</v>
      </c>
      <c r="F14" s="21">
        <f t="shared" si="0"/>
        <v>2.4644284043551403</v>
      </c>
      <c r="G14" s="21">
        <v>0.77071733435514034</v>
      </c>
      <c r="H14" s="21">
        <v>1.0792217800000001</v>
      </c>
      <c r="I14" s="21">
        <v>0.61448929000000008</v>
      </c>
      <c r="J14" s="22">
        <f t="shared" si="1"/>
        <v>7.8976108021058214E-2</v>
      </c>
      <c r="K14" s="22">
        <f t="shared" si="2"/>
        <v>0.18956494789355571</v>
      </c>
      <c r="L14" s="23">
        <f t="shared" si="3"/>
        <v>0.25253222575480744</v>
      </c>
      <c r="M14" s="4"/>
      <c r="N14" t="s">
        <v>261</v>
      </c>
      <c r="O14" s="5">
        <v>0.23490480084567081</v>
      </c>
      <c r="P14" s="71">
        <v>0.2215253351769863</v>
      </c>
    </row>
    <row r="15" spans="1:16" x14ac:dyDescent="0.25">
      <c r="A15" s="17"/>
      <c r="B15" s="55">
        <v>10</v>
      </c>
      <c r="C15" s="19" t="s">
        <v>258</v>
      </c>
      <c r="D15" s="20">
        <v>4.073124</v>
      </c>
      <c r="E15" s="21">
        <v>4.6637959999999996</v>
      </c>
      <c r="F15" s="21">
        <f t="shared" si="0"/>
        <v>0.94522084258948791</v>
      </c>
      <c r="G15" s="21">
        <v>0.35269873258948792</v>
      </c>
      <c r="H15" s="21">
        <v>0.27319798000000001</v>
      </c>
      <c r="I15" s="21">
        <v>0.31932412999999998</v>
      </c>
      <c r="J15" s="22">
        <f t="shared" si="1"/>
        <v>7.5624819908393925E-2</v>
      </c>
      <c r="K15" s="22">
        <f t="shared" si="2"/>
        <v>0.13420327831437909</v>
      </c>
      <c r="L15" s="23">
        <f t="shared" si="3"/>
        <v>0.20267199564249552</v>
      </c>
      <c r="M15" s="4"/>
      <c r="N15" t="s">
        <v>269</v>
      </c>
      <c r="O15" s="5">
        <v>0.91753464654068262</v>
      </c>
      <c r="P15" s="71">
        <v>0.21871324392546787</v>
      </c>
    </row>
    <row r="16" spans="1:16" x14ac:dyDescent="0.25">
      <c r="A16" s="17"/>
      <c r="B16" s="55">
        <v>11</v>
      </c>
      <c r="C16" s="19" t="s">
        <v>259</v>
      </c>
      <c r="D16" s="20">
        <v>2.0450210000000002</v>
      </c>
      <c r="E16" s="21">
        <v>2.1227140000000002</v>
      </c>
      <c r="F16" s="21">
        <f t="shared" si="0"/>
        <v>0.47432583028945519</v>
      </c>
      <c r="G16" s="21">
        <v>0.24594314028945519</v>
      </c>
      <c r="H16" s="21">
        <v>0.16502750999999999</v>
      </c>
      <c r="I16" s="21">
        <v>6.3355179999999997E-2</v>
      </c>
      <c r="J16" s="22">
        <f t="shared" si="1"/>
        <v>0.1158625892557618</v>
      </c>
      <c r="K16" s="22">
        <f t="shared" si="2"/>
        <v>0.19360622782412287</v>
      </c>
      <c r="L16" s="23">
        <f t="shared" si="3"/>
        <v>0.2234525377839196</v>
      </c>
      <c r="M16" s="4"/>
      <c r="N16" t="s">
        <v>273</v>
      </c>
      <c r="O16" s="5">
        <v>0.17513076949950596</v>
      </c>
      <c r="P16" s="71">
        <v>0.21862651457400406</v>
      </c>
    </row>
    <row r="17" spans="1:16" x14ac:dyDescent="0.25">
      <c r="A17" s="17"/>
      <c r="B17" s="55">
        <v>12</v>
      </c>
      <c r="C17" s="19" t="s">
        <v>260</v>
      </c>
      <c r="D17" s="20">
        <v>0.61624100000000004</v>
      </c>
      <c r="E17" s="21">
        <v>1.0267190000000002</v>
      </c>
      <c r="F17" s="21">
        <f t="shared" si="0"/>
        <v>0.23942910826592817</v>
      </c>
      <c r="G17" s="21">
        <v>0.12123905826592818</v>
      </c>
      <c r="H17" s="21">
        <v>4.2686660000000001E-2</v>
      </c>
      <c r="I17" s="21">
        <v>7.5503390000000004E-2</v>
      </c>
      <c r="J17" s="22">
        <f t="shared" si="1"/>
        <v>0.11808397260197596</v>
      </c>
      <c r="K17" s="22">
        <f t="shared" si="2"/>
        <v>0.1596597689006711</v>
      </c>
      <c r="L17" s="23">
        <f t="shared" si="3"/>
        <v>0.23319828333353929</v>
      </c>
      <c r="M17" s="4"/>
      <c r="N17" t="s">
        <v>271</v>
      </c>
      <c r="O17" s="5">
        <v>0.29718697991069498</v>
      </c>
      <c r="P17" s="71">
        <v>0.20803808405519478</v>
      </c>
    </row>
    <row r="18" spans="1:16" x14ac:dyDescent="0.25">
      <c r="A18" s="17"/>
      <c r="B18" s="55">
        <v>13</v>
      </c>
      <c r="C18" s="19" t="s">
        <v>261</v>
      </c>
      <c r="D18" s="20">
        <v>0.95335399999999992</v>
      </c>
      <c r="E18" s="21">
        <v>1.0603970000000003</v>
      </c>
      <c r="F18" s="21">
        <f t="shared" si="0"/>
        <v>0.23490480084567081</v>
      </c>
      <c r="G18" s="21">
        <v>0.1545578608456708</v>
      </c>
      <c r="H18" s="21">
        <v>3.1354449999999999E-2</v>
      </c>
      <c r="I18" s="21">
        <v>4.8992489999999993E-2</v>
      </c>
      <c r="J18" s="22">
        <f t="shared" si="1"/>
        <v>0.14575471341928614</v>
      </c>
      <c r="K18" s="22">
        <f t="shared" si="2"/>
        <v>0.17532330895473183</v>
      </c>
      <c r="L18" s="23">
        <f t="shared" si="3"/>
        <v>0.2215253351769863</v>
      </c>
      <c r="M18" s="4"/>
      <c r="N18" t="s">
        <v>263</v>
      </c>
      <c r="O18" s="5">
        <v>31.737707191543763</v>
      </c>
      <c r="P18" s="71">
        <v>0.20581702588348882</v>
      </c>
    </row>
    <row r="19" spans="1:16" x14ac:dyDescent="0.25">
      <c r="A19" s="17"/>
      <c r="B19" s="55">
        <v>14</v>
      </c>
      <c r="C19" s="19" t="s">
        <v>262</v>
      </c>
      <c r="D19" s="20">
        <v>7.4972359999999991</v>
      </c>
      <c r="E19" s="21">
        <v>12.936517999999998</v>
      </c>
      <c r="F19" s="21">
        <f t="shared" si="0"/>
        <v>2.2556331831259429</v>
      </c>
      <c r="G19" s="21">
        <v>0.90863730312594271</v>
      </c>
      <c r="H19" s="21">
        <v>0.60632770000000002</v>
      </c>
      <c r="I19" s="21">
        <v>0.74066818000000012</v>
      </c>
      <c r="J19" s="22">
        <f t="shared" si="1"/>
        <v>7.0238166338572938E-2</v>
      </c>
      <c r="K19" s="22">
        <f t="shared" si="2"/>
        <v>0.11710763306833748</v>
      </c>
      <c r="L19" s="23">
        <f t="shared" si="3"/>
        <v>0.17436169324125264</v>
      </c>
      <c r="M19" s="4"/>
      <c r="N19" t="s">
        <v>258</v>
      </c>
      <c r="O19" s="5">
        <v>0.94522084258948791</v>
      </c>
      <c r="P19" s="71">
        <v>0.20267199564249552</v>
      </c>
    </row>
    <row r="20" spans="1:16" x14ac:dyDescent="0.25">
      <c r="A20" s="17"/>
      <c r="B20" s="55">
        <v>15</v>
      </c>
      <c r="C20" s="19" t="s">
        <v>263</v>
      </c>
      <c r="D20" s="20">
        <v>131.87143500000002</v>
      </c>
      <c r="E20" s="21">
        <v>154.20350700000006</v>
      </c>
      <c r="F20" s="21">
        <f t="shared" si="0"/>
        <v>31.737707191543763</v>
      </c>
      <c r="G20" s="21">
        <v>16.79216134154376</v>
      </c>
      <c r="H20" s="21">
        <v>6.3468484500000004</v>
      </c>
      <c r="I20" s="21">
        <v>8.5986974000000007</v>
      </c>
      <c r="J20" s="22">
        <f t="shared" si="1"/>
        <v>0.10889610533659104</v>
      </c>
      <c r="K20" s="22">
        <f t="shared" si="2"/>
        <v>0.15005501652789097</v>
      </c>
      <c r="L20" s="23">
        <f t="shared" si="3"/>
        <v>0.20581702588348882</v>
      </c>
      <c r="M20" s="4"/>
      <c r="N20" t="s">
        <v>267</v>
      </c>
      <c r="O20" s="5">
        <v>0.50830492070952049</v>
      </c>
      <c r="P20" s="71">
        <v>0.19334468642348521</v>
      </c>
    </row>
    <row r="21" spans="1:16" x14ac:dyDescent="0.25">
      <c r="A21" s="17"/>
      <c r="B21" s="55">
        <v>16</v>
      </c>
      <c r="C21" s="19" t="s">
        <v>264</v>
      </c>
      <c r="D21" s="20">
        <v>1.2333510000000003</v>
      </c>
      <c r="E21" s="21">
        <v>1.8080129999999996</v>
      </c>
      <c r="F21" s="21">
        <f t="shared" si="0"/>
        <v>0.34194041895766875</v>
      </c>
      <c r="G21" s="21">
        <v>0.18885279895766871</v>
      </c>
      <c r="H21" s="21">
        <v>5.4057630000000009E-2</v>
      </c>
      <c r="I21" s="21">
        <v>9.9029989999999998E-2</v>
      </c>
      <c r="J21" s="22">
        <f t="shared" si="1"/>
        <v>0.10445323067791479</v>
      </c>
      <c r="K21" s="22">
        <f t="shared" si="2"/>
        <v>0.13435214733393441</v>
      </c>
      <c r="L21" s="23">
        <f t="shared" si="3"/>
        <v>0.18912497806026218</v>
      </c>
      <c r="M21" s="4"/>
      <c r="N21" t="s">
        <v>272</v>
      </c>
      <c r="O21" s="5">
        <v>0.15693698139953841</v>
      </c>
      <c r="P21" s="71">
        <v>0.19322479022941225</v>
      </c>
    </row>
    <row r="22" spans="1:16" x14ac:dyDescent="0.25">
      <c r="A22" s="17"/>
      <c r="B22" s="55">
        <v>17</v>
      </c>
      <c r="C22" s="19" t="s">
        <v>265</v>
      </c>
      <c r="D22" s="20">
        <v>0.60494300000000012</v>
      </c>
      <c r="E22" s="21">
        <v>1.302395</v>
      </c>
      <c r="F22" s="21">
        <f t="shared" si="0"/>
        <v>0.47431075188143534</v>
      </c>
      <c r="G22" s="21">
        <v>0.14388911188143538</v>
      </c>
      <c r="H22" s="21">
        <v>0.18629228</v>
      </c>
      <c r="I22" s="21">
        <v>0.14412936000000001</v>
      </c>
      <c r="J22" s="22">
        <f t="shared" si="1"/>
        <v>0.11048039333799299</v>
      </c>
      <c r="K22" s="22">
        <f t="shared" si="2"/>
        <v>0.25351862674644432</v>
      </c>
      <c r="L22" s="23">
        <f t="shared" si="3"/>
        <v>0.36418348648561716</v>
      </c>
      <c r="M22" s="4"/>
      <c r="N22" t="s">
        <v>268</v>
      </c>
      <c r="O22" s="5">
        <v>0.52894303375101337</v>
      </c>
      <c r="P22" s="71">
        <v>0.19074097461862602</v>
      </c>
    </row>
    <row r="23" spans="1:16" x14ac:dyDescent="0.25">
      <c r="A23" s="17"/>
      <c r="B23" s="55">
        <v>18</v>
      </c>
      <c r="C23" s="19" t="s">
        <v>266</v>
      </c>
      <c r="D23" s="20">
        <v>0.60532500000000011</v>
      </c>
      <c r="E23" s="21">
        <v>1.8224630000000002</v>
      </c>
      <c r="F23" s="21">
        <f t="shared" si="0"/>
        <v>0.20097738004416921</v>
      </c>
      <c r="G23" s="21">
        <v>0.10942380004416918</v>
      </c>
      <c r="H23" s="21">
        <v>5.5538980000000002E-2</v>
      </c>
      <c r="I23" s="21">
        <v>3.6014599999999994E-2</v>
      </c>
      <c r="J23" s="22">
        <f t="shared" si="1"/>
        <v>6.0041712805236194E-2</v>
      </c>
      <c r="K23" s="22">
        <f t="shared" si="2"/>
        <v>9.0516394595758151E-2</v>
      </c>
      <c r="L23" s="23">
        <f t="shared" si="3"/>
        <v>0.11027789318310945</v>
      </c>
      <c r="M23" s="4"/>
      <c r="N23" t="s">
        <v>264</v>
      </c>
      <c r="O23" s="5">
        <v>0.34194041895766875</v>
      </c>
      <c r="P23" s="71">
        <v>0.18912497806026218</v>
      </c>
    </row>
    <row r="24" spans="1:16" x14ac:dyDescent="0.25">
      <c r="A24" s="17"/>
      <c r="B24" s="55">
        <v>19</v>
      </c>
      <c r="C24" s="19" t="s">
        <v>267</v>
      </c>
      <c r="D24" s="20">
        <v>3.9576099999999994</v>
      </c>
      <c r="E24" s="21">
        <v>2.6290090000000004</v>
      </c>
      <c r="F24" s="21">
        <f t="shared" si="0"/>
        <v>0.50830492070952049</v>
      </c>
      <c r="G24" s="21">
        <v>0.13270989070952055</v>
      </c>
      <c r="H24" s="21">
        <v>0.19144796</v>
      </c>
      <c r="I24" s="21">
        <v>0.18414707000000002</v>
      </c>
      <c r="J24" s="22">
        <f t="shared" si="1"/>
        <v>5.0479055305447995E-2</v>
      </c>
      <c r="K24" s="22">
        <f t="shared" si="2"/>
        <v>0.12330039597031447</v>
      </c>
      <c r="L24" s="23">
        <f t="shared" si="3"/>
        <v>0.19334468642348521</v>
      </c>
      <c r="M24" s="4"/>
      <c r="N24" t="s">
        <v>251</v>
      </c>
      <c r="O24" s="5">
        <v>0.18046402244267934</v>
      </c>
      <c r="P24" s="71">
        <v>0.18737516814452188</v>
      </c>
    </row>
    <row r="25" spans="1:16" x14ac:dyDescent="0.25">
      <c r="A25" s="17"/>
      <c r="B25" s="55">
        <v>20</v>
      </c>
      <c r="C25" s="19" t="s">
        <v>268</v>
      </c>
      <c r="D25" s="20">
        <v>3.3459559999999997</v>
      </c>
      <c r="E25" s="21">
        <v>2.7730960000000002</v>
      </c>
      <c r="F25" s="21">
        <f t="shared" si="0"/>
        <v>0.52894303375101337</v>
      </c>
      <c r="G25" s="21">
        <v>0.2811012837510134</v>
      </c>
      <c r="H25" s="21">
        <v>0.12511920000000001</v>
      </c>
      <c r="I25" s="21">
        <v>0.12272254999999999</v>
      </c>
      <c r="J25" s="22">
        <f t="shared" si="1"/>
        <v>0.10136731067046123</v>
      </c>
      <c r="K25" s="22">
        <f t="shared" si="2"/>
        <v>0.14648626796584516</v>
      </c>
      <c r="L25" s="23">
        <f t="shared" si="3"/>
        <v>0.19074097461862602</v>
      </c>
      <c r="M25" s="4"/>
      <c r="N25" t="s">
        <v>262</v>
      </c>
      <c r="O25" s="5">
        <v>2.2556331831259429</v>
      </c>
      <c r="P25" s="71">
        <v>0.17436169324125264</v>
      </c>
    </row>
    <row r="26" spans="1:16" x14ac:dyDescent="0.25">
      <c r="A26" s="17"/>
      <c r="B26" s="55">
        <v>21</v>
      </c>
      <c r="C26" s="19" t="s">
        <v>269</v>
      </c>
      <c r="D26" s="20">
        <v>3.0229970000000002</v>
      </c>
      <c r="E26" s="21">
        <v>4.1951489999999998</v>
      </c>
      <c r="F26" s="21">
        <f t="shared" si="0"/>
        <v>0.91753464654068262</v>
      </c>
      <c r="G26" s="21">
        <v>0.39398673654068261</v>
      </c>
      <c r="H26" s="21">
        <v>0.31970552000000002</v>
      </c>
      <c r="I26" s="21">
        <v>0.20384238999999998</v>
      </c>
      <c r="J26" s="22">
        <f t="shared" si="1"/>
        <v>9.3914837480309432E-2</v>
      </c>
      <c r="K26" s="22">
        <f t="shared" si="2"/>
        <v>0.17012322006695893</v>
      </c>
      <c r="L26" s="23">
        <f t="shared" si="3"/>
        <v>0.21871324392546787</v>
      </c>
      <c r="M26" s="4"/>
      <c r="N26" t="s">
        <v>270</v>
      </c>
      <c r="O26" s="5">
        <v>1.2201210460447138</v>
      </c>
      <c r="P26" s="71">
        <v>0.14771668354279952</v>
      </c>
    </row>
    <row r="27" spans="1:16" x14ac:dyDescent="0.25">
      <c r="A27" s="17"/>
      <c r="B27" s="55">
        <v>22</v>
      </c>
      <c r="C27" s="19" t="s">
        <v>270</v>
      </c>
      <c r="D27" s="20">
        <v>5.2984569999999991</v>
      </c>
      <c r="E27" s="21">
        <v>8.2598729999999989</v>
      </c>
      <c r="F27" s="21">
        <f t="shared" si="0"/>
        <v>1.2201210460447138</v>
      </c>
      <c r="G27" s="21">
        <v>0.7205297760447138</v>
      </c>
      <c r="H27" s="21">
        <v>0.26748936000000001</v>
      </c>
      <c r="I27" s="21">
        <v>0.23210191000000002</v>
      </c>
      <c r="J27" s="22">
        <f t="shared" si="1"/>
        <v>8.723254898044E-2</v>
      </c>
      <c r="K27" s="22">
        <f t="shared" si="2"/>
        <v>0.11961674665515001</v>
      </c>
      <c r="L27" s="23">
        <f t="shared" si="3"/>
        <v>0.14771668354279952</v>
      </c>
      <c r="M27" s="4"/>
      <c r="N27" t="s">
        <v>266</v>
      </c>
      <c r="O27" s="5">
        <v>0.20097738004416921</v>
      </c>
      <c r="P27" s="71">
        <v>0.11027789318310945</v>
      </c>
    </row>
    <row r="28" spans="1:16" x14ac:dyDescent="0.25">
      <c r="A28" s="17"/>
      <c r="B28" s="55">
        <v>23</v>
      </c>
      <c r="C28" s="19" t="s">
        <v>271</v>
      </c>
      <c r="D28" s="20">
        <v>0.60540100000000008</v>
      </c>
      <c r="E28" s="21">
        <v>1.4285220000000001</v>
      </c>
      <c r="F28" s="21">
        <f t="shared" si="0"/>
        <v>0.29718697991069498</v>
      </c>
      <c r="G28" s="21">
        <v>0.13773976991069503</v>
      </c>
      <c r="H28" s="21">
        <v>7.606048E-2</v>
      </c>
      <c r="I28" s="21">
        <v>8.3386729999999992E-2</v>
      </c>
      <c r="J28" s="22">
        <f t="shared" si="1"/>
        <v>9.6421175110145335E-2</v>
      </c>
      <c r="K28" s="22">
        <f t="shared" si="2"/>
        <v>0.14966535335871273</v>
      </c>
      <c r="L28" s="23">
        <f t="shared" si="3"/>
        <v>0.20803808405519478</v>
      </c>
      <c r="M28" s="4"/>
      <c r="N28" t="s">
        <v>250</v>
      </c>
      <c r="O28" s="5">
        <v>0.4155453293650031</v>
      </c>
      <c r="P28" s="71">
        <v>6.6545162961015702E-2</v>
      </c>
    </row>
    <row r="29" spans="1:16" x14ac:dyDescent="0.25">
      <c r="A29" s="17"/>
      <c r="B29" s="55">
        <v>24</v>
      </c>
      <c r="C29" s="19" t="s">
        <v>272</v>
      </c>
      <c r="D29" s="20">
        <v>0.57890900000000001</v>
      </c>
      <c r="E29" s="21">
        <v>0.812199</v>
      </c>
      <c r="F29" s="21">
        <f t="shared" si="0"/>
        <v>0.15693698139953841</v>
      </c>
      <c r="G29" s="21">
        <v>6.5833931399538415E-2</v>
      </c>
      <c r="H29" s="21">
        <v>3.2433099999999999E-2</v>
      </c>
      <c r="I29" s="21">
        <v>5.8669950000000005E-2</v>
      </c>
      <c r="J29" s="22">
        <f t="shared" si="1"/>
        <v>8.1056405387766317E-2</v>
      </c>
      <c r="K29" s="22">
        <f t="shared" si="2"/>
        <v>0.12098886036493323</v>
      </c>
      <c r="L29" s="23">
        <f t="shared" si="3"/>
        <v>0.19322479022941225</v>
      </c>
      <c r="M29" s="4"/>
      <c r="N29" t="s">
        <v>249</v>
      </c>
      <c r="O29" s="5">
        <v>0.2922682478123807</v>
      </c>
      <c r="P29" s="71">
        <v>5.9100827261318475E-2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0.18048900000000001</v>
      </c>
      <c r="E30" s="28">
        <v>0.80105000000000004</v>
      </c>
      <c r="F30" s="28">
        <f t="shared" si="0"/>
        <v>0.17513076949950596</v>
      </c>
      <c r="G30" s="28">
        <v>2.6125829499505926E-2</v>
      </c>
      <c r="H30" s="28">
        <v>0.10635186000000003</v>
      </c>
      <c r="I30" s="28">
        <v>4.265308000000001E-2</v>
      </c>
      <c r="J30" s="29">
        <f t="shared" si="1"/>
        <v>3.2614480368898226E-2</v>
      </c>
      <c r="K30" s="29">
        <f t="shared" si="2"/>
        <v>0.16538005055802502</v>
      </c>
      <c r="L30" s="30">
        <f t="shared" si="3"/>
        <v>0.21862651457400406</v>
      </c>
      <c r="M30" s="4"/>
      <c r="N30" t="s">
        <v>252</v>
      </c>
      <c r="O30" s="5">
        <v>0.33078505905100852</v>
      </c>
      <c r="P30" s="71">
        <v>4.3498697090874637E-2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topLeftCell="A20" workbookViewId="0">
      <selection activeCell="A28" sqref="A28:D2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5703125" customWidth="1"/>
    <col min="6" max="6" width="13.5703125" customWidth="1"/>
    <col min="7" max="9" width="0" hidden="1" customWidth="1"/>
  </cols>
  <sheetData>
    <row r="1" spans="1:13" ht="15.75" x14ac:dyDescent="0.25">
      <c r="A1" s="50">
        <v>35</v>
      </c>
      <c r="B1" s="49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640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234.73624100000001</v>
      </c>
      <c r="E6" s="14">
        <v>286.61134900000008</v>
      </c>
      <c r="F6" s="14">
        <v>60.138526498723436</v>
      </c>
      <c r="G6" s="14">
        <v>29.710110048723436</v>
      </c>
      <c r="H6" s="14">
        <v>13.751818100000005</v>
      </c>
      <c r="I6" s="14">
        <v>16.676598349999999</v>
      </c>
      <c r="J6" s="15">
        <v>0.10365992188510102</v>
      </c>
      <c r="K6" s="15">
        <v>0.15164063914553305</v>
      </c>
      <c r="L6" s="16">
        <v>0.20982604739327132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149.77337799999998</v>
      </c>
      <c r="E7" s="38">
        <f ca="1">SUM(E8:OFFSET(E6,MATCH("PROYECTOS",$A$8:$A$50,0),0))</f>
        <v>181.723344</v>
      </c>
      <c r="F7" s="38">
        <f ca="1">SUM(F8:OFFSET(F6,MATCH("PROYECTOS",$A$8:$A$50,0),0))</f>
        <v>39.399552010570844</v>
      </c>
      <c r="G7" s="38">
        <f ca="1">SUM(G8:OFFSET(G6,MATCH("PROYECTOS",$A$8:$A$50,0),0))</f>
        <v>20.194430590570846</v>
      </c>
      <c r="H7" s="38">
        <f ca="1">SUM(H8:OFFSET(H6,MATCH("PROYECTOS",$A$8:$A$50,0),0))</f>
        <v>8.4545689199999998</v>
      </c>
      <c r="I7" s="38">
        <f ca="1">SUM(I8:OFFSET(I6,MATCH("PROYECTOS",$A$8:$A$50,0),0))</f>
        <v>10.750552499999996</v>
      </c>
      <c r="J7" s="39">
        <f ca="1">IFERROR(G7/E7,0)</f>
        <v>0.11112733315413152</v>
      </c>
      <c r="K7" s="39">
        <f ca="1">IFERROR(SUM(G7,H7)/E7,0)</f>
        <v>0.15765172971157104</v>
      </c>
      <c r="L7" s="40">
        <f ca="1">IFERROR(SUM(G7,H7,I7)/E7,0)</f>
        <v>0.21681062621525854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7.1540139999999992</v>
      </c>
      <c r="E8" s="21">
        <v>12.761906999999997</v>
      </c>
      <c r="F8" s="21">
        <f t="shared" ref="F8:F16" si="0">SUM(G8,H8,I8)</f>
        <v>4.8305214597646833</v>
      </c>
      <c r="G8" s="21">
        <v>2.3401012997646831</v>
      </c>
      <c r="H8" s="21">
        <v>1.2908326999999999</v>
      </c>
      <c r="I8" s="21">
        <v>1.1995874600000003</v>
      </c>
      <c r="J8" s="22">
        <f t="shared" ref="J8:J17" si="1">IFERROR(G8/E8,0)</f>
        <v>0.18336611446586185</v>
      </c>
      <c r="K8" s="22">
        <f t="shared" ref="K8:K17" si="2">IFERROR(SUM(G8,H8)/E8,0)</f>
        <v>0.28451343516017502</v>
      </c>
      <c r="L8" s="23">
        <f t="shared" ref="L8:L17" si="3">IFERROR(SUM(G8,H8,I8)/E8,0)</f>
        <v>0.37851094352628367</v>
      </c>
      <c r="M8" s="4"/>
    </row>
    <row r="9" spans="1:13" ht="63.75" x14ac:dyDescent="0.25">
      <c r="A9" s="17"/>
      <c r="B9" s="19">
        <v>3000342</v>
      </c>
      <c r="C9" s="19" t="s">
        <v>642</v>
      </c>
      <c r="D9" s="20">
        <v>1.9279750000000002</v>
      </c>
      <c r="E9" s="21">
        <v>2.6645719999999997</v>
      </c>
      <c r="F9" s="21">
        <f t="shared" si="0"/>
        <v>0.87379434002392009</v>
      </c>
      <c r="G9" s="21">
        <v>0.44476525002392009</v>
      </c>
      <c r="H9" s="21">
        <v>0.22905297999999999</v>
      </c>
      <c r="I9" s="21">
        <v>0.19997611000000001</v>
      </c>
      <c r="J9" s="22">
        <f t="shared" si="1"/>
        <v>0.16691808291309829</v>
      </c>
      <c r="K9" s="22">
        <f t="shared" si="2"/>
        <v>0.25288047387119589</v>
      </c>
      <c r="L9" s="23">
        <f t="shared" si="3"/>
        <v>0.3279304668907127</v>
      </c>
      <c r="M9" s="4"/>
    </row>
    <row r="10" spans="1:13" ht="38.25" x14ac:dyDescent="0.25">
      <c r="A10" s="17"/>
      <c r="B10" s="19">
        <v>3000469</v>
      </c>
      <c r="C10" s="19" t="s">
        <v>643</v>
      </c>
      <c r="D10" s="20">
        <v>1.3886489999999998</v>
      </c>
      <c r="E10" s="21">
        <v>1.2618469999999999</v>
      </c>
      <c r="F10" s="21">
        <f t="shared" si="0"/>
        <v>0.26431553599385238</v>
      </c>
      <c r="G10" s="21">
        <v>0.17460000599385239</v>
      </c>
      <c r="H10" s="21">
        <v>3.7256890000000001E-2</v>
      </c>
      <c r="I10" s="21">
        <v>5.2458639999999994E-2</v>
      </c>
      <c r="J10" s="22">
        <f t="shared" si="1"/>
        <v>0.13836860252776478</v>
      </c>
      <c r="K10" s="22">
        <f t="shared" si="2"/>
        <v>0.16789428194848693</v>
      </c>
      <c r="L10" s="23">
        <f t="shared" si="3"/>
        <v>0.20946718262503489</v>
      </c>
      <c r="M10" s="4"/>
    </row>
    <row r="11" spans="1:13" ht="51" x14ac:dyDescent="0.25">
      <c r="A11" s="17"/>
      <c r="B11" s="19">
        <v>3000470</v>
      </c>
      <c r="C11" s="19" t="s">
        <v>644</v>
      </c>
      <c r="D11" s="20">
        <v>0.98572300000000002</v>
      </c>
      <c r="E11" s="21">
        <v>1.6568360000000002</v>
      </c>
      <c r="F11" s="21">
        <f t="shared" si="0"/>
        <v>0.53955119258517115</v>
      </c>
      <c r="G11" s="21">
        <v>0.22022488258517114</v>
      </c>
      <c r="H11" s="21">
        <v>0.21473303000000005</v>
      </c>
      <c r="I11" s="21">
        <v>0.10459327999999998</v>
      </c>
      <c r="J11" s="22">
        <f t="shared" si="1"/>
        <v>0.13291893861865092</v>
      </c>
      <c r="K11" s="22">
        <f t="shared" si="2"/>
        <v>0.26252321447938792</v>
      </c>
      <c r="L11" s="23">
        <f t="shared" si="3"/>
        <v>0.32565153858630008</v>
      </c>
      <c r="M11" s="4"/>
    </row>
    <row r="12" spans="1:13" ht="51" x14ac:dyDescent="0.25">
      <c r="A12" s="17"/>
      <c r="B12" s="19">
        <v>3000471</v>
      </c>
      <c r="C12" s="19" t="s">
        <v>645</v>
      </c>
      <c r="D12" s="20">
        <v>1.118201</v>
      </c>
      <c r="E12" s="21">
        <v>1.118201</v>
      </c>
      <c r="F12" s="21">
        <f t="shared" si="0"/>
        <v>0.20546627883232041</v>
      </c>
      <c r="G12" s="21">
        <v>0.10747109883232042</v>
      </c>
      <c r="H12" s="21">
        <v>5.6524050000000006E-2</v>
      </c>
      <c r="I12" s="21">
        <v>4.1471129999999995E-2</v>
      </c>
      <c r="J12" s="22">
        <f t="shared" si="1"/>
        <v>9.6110716080848091E-2</v>
      </c>
      <c r="K12" s="22">
        <f t="shared" si="2"/>
        <v>0.14665981235244863</v>
      </c>
      <c r="L12" s="23">
        <f t="shared" si="3"/>
        <v>0.18374717857730444</v>
      </c>
      <c r="M12" s="4"/>
    </row>
    <row r="13" spans="1:13" ht="38.25" x14ac:dyDescent="0.25">
      <c r="A13" s="17"/>
      <c r="B13" s="19">
        <v>3000473</v>
      </c>
      <c r="C13" s="19" t="s">
        <v>646</v>
      </c>
      <c r="D13" s="20">
        <v>3.6137529999999995</v>
      </c>
      <c r="E13" s="21">
        <v>7.177092</v>
      </c>
      <c r="F13" s="21">
        <f t="shared" si="0"/>
        <v>1.8993858099190324</v>
      </c>
      <c r="G13" s="21">
        <v>0.81426284991903231</v>
      </c>
      <c r="H13" s="21">
        <v>0.63870198999999994</v>
      </c>
      <c r="I13" s="21">
        <v>0.44642097000000003</v>
      </c>
      <c r="J13" s="22">
        <f t="shared" si="1"/>
        <v>0.11345303221959985</v>
      </c>
      <c r="K13" s="22">
        <f t="shared" si="2"/>
        <v>0.20244478403217239</v>
      </c>
      <c r="L13" s="23">
        <f t="shared" si="3"/>
        <v>0.26464559879113048</v>
      </c>
      <c r="M13" s="4"/>
    </row>
    <row r="14" spans="1:13" ht="51" x14ac:dyDescent="0.25">
      <c r="A14" s="17"/>
      <c r="B14" s="19">
        <v>3000603</v>
      </c>
      <c r="C14" s="19" t="s">
        <v>647</v>
      </c>
      <c r="D14" s="20">
        <v>0.97072200000000008</v>
      </c>
      <c r="E14" s="21">
        <v>0.98053199999999996</v>
      </c>
      <c r="F14" s="21">
        <f t="shared" si="0"/>
        <v>0.28710576117716186</v>
      </c>
      <c r="G14" s="21">
        <v>0.15394790117716184</v>
      </c>
      <c r="H14" s="21">
        <v>5.2274050000000009E-2</v>
      </c>
      <c r="I14" s="21">
        <v>8.088381E-2</v>
      </c>
      <c r="J14" s="22">
        <f t="shared" si="1"/>
        <v>0.15700446408394814</v>
      </c>
      <c r="K14" s="22">
        <f t="shared" si="2"/>
        <v>0.21031639067073982</v>
      </c>
      <c r="L14" s="23">
        <f t="shared" si="3"/>
        <v>0.2928061105370981</v>
      </c>
      <c r="M14" s="4"/>
    </row>
    <row r="15" spans="1:13" ht="25.5" x14ac:dyDescent="0.25">
      <c r="A15" s="17"/>
      <c r="B15" s="19">
        <v>3000622</v>
      </c>
      <c r="C15" s="19" t="s">
        <v>648</v>
      </c>
      <c r="D15" s="20">
        <v>11.682659999999998</v>
      </c>
      <c r="E15" s="21">
        <v>11.682660000000002</v>
      </c>
      <c r="F15" s="21">
        <f t="shared" si="0"/>
        <v>2.3580265660659867</v>
      </c>
      <c r="G15" s="21">
        <v>1.0855446860659868</v>
      </c>
      <c r="H15" s="21">
        <v>0.84888037999999999</v>
      </c>
      <c r="I15" s="21">
        <v>0.42360149999999996</v>
      </c>
      <c r="J15" s="22">
        <f t="shared" si="1"/>
        <v>9.2919308279620097E-2</v>
      </c>
      <c r="K15" s="22">
        <f t="shared" si="2"/>
        <v>0.16558087508033156</v>
      </c>
      <c r="L15" s="23">
        <f t="shared" si="3"/>
        <v>0.20183986917927821</v>
      </c>
      <c r="M15" s="4"/>
    </row>
    <row r="16" spans="1:13" ht="51" x14ac:dyDescent="0.25">
      <c r="A16" s="17"/>
      <c r="B16" s="19">
        <v>3000623</v>
      </c>
      <c r="C16" s="19" t="s">
        <v>649</v>
      </c>
      <c r="D16" s="20">
        <v>120.93168099999998</v>
      </c>
      <c r="E16" s="21">
        <v>142.41969699999999</v>
      </c>
      <c r="F16" s="21">
        <f t="shared" si="0"/>
        <v>28.141385066208713</v>
      </c>
      <c r="G16" s="21">
        <v>14.853512616208718</v>
      </c>
      <c r="H16" s="21">
        <v>5.0863128500000006</v>
      </c>
      <c r="I16" s="21">
        <v>8.201559599999996</v>
      </c>
      <c r="J16" s="22">
        <f t="shared" si="1"/>
        <v>0.10429394900488181</v>
      </c>
      <c r="K16" s="22">
        <f t="shared" si="2"/>
        <v>0.14000749816374569</v>
      </c>
      <c r="L16" s="23">
        <f t="shared" si="3"/>
        <v>0.19759475451073819</v>
      </c>
      <c r="M16" s="4"/>
    </row>
    <row r="17" spans="1:13" ht="15.75" thickBot="1" x14ac:dyDescent="0.3">
      <c r="A17" s="41" t="s">
        <v>293</v>
      </c>
      <c r="B17" s="43"/>
      <c r="C17" s="43"/>
      <c r="D17" s="44">
        <f ca="1">OFFSET(D17,-MATCH("PROYECTOS",$A$8:$A$50,0)-1,0)-(OFFSET(D17,-MATCH("PROYECTOS",$A$8:$A$50,0),0))</f>
        <v>84.962863000000027</v>
      </c>
      <c r="E17" s="45">
        <f t="shared" ref="E17:I17" ca="1" si="4">OFFSET(E17,-MATCH("PROYECTOS",$A$8:$A$50,0)-1,0)-(OFFSET(E17,-MATCH("PROYECTOS",$A$8:$A$50,0),0))</f>
        <v>104.88800500000008</v>
      </c>
      <c r="F17" s="45">
        <f t="shared" ca="1" si="4"/>
        <v>20.738974488152593</v>
      </c>
      <c r="G17" s="45">
        <f t="shared" ca="1" si="4"/>
        <v>9.5156794581525901</v>
      </c>
      <c r="H17" s="45">
        <f t="shared" ca="1" si="4"/>
        <v>5.297249180000005</v>
      </c>
      <c r="I17" s="45">
        <f t="shared" ca="1" si="4"/>
        <v>5.9260458500000031</v>
      </c>
      <c r="J17" s="46">
        <f t="shared" ca="1" si="1"/>
        <v>9.0722284766047198E-2</v>
      </c>
      <c r="K17" s="46">
        <f t="shared" ca="1" si="2"/>
        <v>0.1412261453361858</v>
      </c>
      <c r="L17" s="47">
        <f t="shared" ca="1" si="3"/>
        <v>0.19772493993143053</v>
      </c>
      <c r="M17" s="4"/>
    </row>
    <row r="18" spans="1:13" ht="15.75" thickBot="1" x14ac:dyDescent="0.3"/>
    <row r="19" spans="1:13" ht="15.75" thickBot="1" x14ac:dyDescent="0.3">
      <c r="A19" s="87" t="s">
        <v>315</v>
      </c>
      <c r="B19" s="88"/>
      <c r="C19" s="88"/>
      <c r="D19" s="89"/>
    </row>
    <row r="20" spans="1:13" ht="15.75" thickBot="1" x14ac:dyDescent="0.3">
      <c r="A20" s="1" t="s">
        <v>665</v>
      </c>
    </row>
    <row r="21" spans="1:13" ht="45" customHeight="1" x14ac:dyDescent="0.25">
      <c r="A21" s="80" t="s">
        <v>317</v>
      </c>
      <c r="B21" s="81"/>
      <c r="C21" s="81"/>
      <c r="D21" s="92" t="s">
        <v>318</v>
      </c>
    </row>
    <row r="22" spans="1:13" ht="15.75" thickBot="1" x14ac:dyDescent="0.3">
      <c r="A22" s="90"/>
      <c r="B22" s="91"/>
      <c r="C22" s="91"/>
      <c r="D22" s="93"/>
    </row>
    <row r="23" spans="1:13" ht="38.25" x14ac:dyDescent="0.25">
      <c r="A23" s="17"/>
      <c r="B23" s="19">
        <v>3000469</v>
      </c>
      <c r="C23" s="19" t="s">
        <v>643</v>
      </c>
      <c r="D23" s="23">
        <v>0.20946718262503489</v>
      </c>
    </row>
    <row r="24" spans="1:13" ht="51" x14ac:dyDescent="0.25">
      <c r="A24" s="17"/>
      <c r="B24" s="19">
        <v>3000471</v>
      </c>
      <c r="C24" s="19" t="s">
        <v>645</v>
      </c>
      <c r="D24" s="23">
        <v>0.18374717857730444</v>
      </c>
    </row>
    <row r="25" spans="1:13" ht="38.25" x14ac:dyDescent="0.25">
      <c r="A25" s="17"/>
      <c r="B25" s="19">
        <v>3000473</v>
      </c>
      <c r="C25" s="19" t="s">
        <v>646</v>
      </c>
      <c r="D25" s="23">
        <v>0.26464559879113048</v>
      </c>
    </row>
    <row r="26" spans="1:13" ht="51" x14ac:dyDescent="0.25">
      <c r="A26" s="17"/>
      <c r="B26" s="19">
        <v>3000603</v>
      </c>
      <c r="C26" s="19" t="s">
        <v>647</v>
      </c>
      <c r="D26" s="23">
        <v>0.2928061105370981</v>
      </c>
    </row>
    <row r="27" spans="1:13" ht="25.5" x14ac:dyDescent="0.25">
      <c r="A27" s="17"/>
      <c r="B27" s="19">
        <v>3000622</v>
      </c>
      <c r="C27" s="19" t="s">
        <v>648</v>
      </c>
      <c r="D27" s="23">
        <v>0.20183986917927821</v>
      </c>
    </row>
    <row r="28" spans="1:13" ht="51.75" thickBot="1" x14ac:dyDescent="0.3">
      <c r="A28" s="24"/>
      <c r="B28" s="26">
        <v>3000623</v>
      </c>
      <c r="C28" s="26" t="s">
        <v>649</v>
      </c>
      <c r="D28" s="30">
        <v>0.19759475451073819</v>
      </c>
    </row>
  </sheetData>
  <mergeCells count="10">
    <mergeCell ref="A19:D19"/>
    <mergeCell ref="A21:C22"/>
    <mergeCell ref="D21:D22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topLeftCell="A13" workbookViewId="0">
      <selection activeCell="H9" sqref="H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35</v>
      </c>
      <c r="B1" s="49" t="s">
        <v>23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641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234.73624100000001</v>
      </c>
      <c r="I6" s="14">
        <v>286.61134900000008</v>
      </c>
      <c r="J6" s="14">
        <v>60.138526498723436</v>
      </c>
      <c r="K6" s="14">
        <v>29.710110048723436</v>
      </c>
      <c r="L6" s="14">
        <v>13.751818100000005</v>
      </c>
      <c r="M6" s="14">
        <v>16.676598349999999</v>
      </c>
      <c r="N6" s="15">
        <v>0.10365992188510102</v>
      </c>
      <c r="O6" s="15">
        <v>0.15164063914553305</v>
      </c>
      <c r="P6" s="16">
        <v>0.20982604739327132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SUM(H8:OFFSET(H6,MATCH("PROYECTOS",$A$8:$A$40,0),0))</f>
        <v>149.77337800000004</v>
      </c>
      <c r="I7" s="38">
        <f ca="1">SUM(I8:OFFSET(I6,MATCH("PROYECTOS",$A$8:$A$40,0),0))</f>
        <v>181.72334400000003</v>
      </c>
      <c r="J7" s="38">
        <f ca="1">SUM(J8:OFFSET(J6,MATCH("PROYECTOS",$A$8:$A$40,0),0))</f>
        <v>39.399552010570844</v>
      </c>
      <c r="K7" s="38">
        <f ca="1">SUM(K8:OFFSET(K6,MATCH("PROYECTOS",$A$8:$A$40,0),0))</f>
        <v>20.194430590570846</v>
      </c>
      <c r="L7" s="38">
        <f ca="1">SUM(L8:OFFSET(L6,MATCH("PROYECTOS",$A$8:$A$40,0),0))</f>
        <v>8.4545689199999998</v>
      </c>
      <c r="M7" s="38">
        <f ca="1">SUM(M8:OFFSET(M6,MATCH("PROYECTOS",$A$8:$A$40,0),0))</f>
        <v>10.750552499999998</v>
      </c>
      <c r="N7" s="39">
        <f ca="1">IFERROR(K7/I7,0)</f>
        <v>0.11112733315413149</v>
      </c>
      <c r="O7" s="39">
        <f ca="1">IFERROR(SUM(K7,L7)/I7,0)</f>
        <v>0.15765172971157101</v>
      </c>
      <c r="P7" s="40">
        <f ca="1">IFERROR(SUM(K7,L7,M7)/I7,0)</f>
        <v>0.21681062621525851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7.1540139999999992</v>
      </c>
      <c r="I8" s="21">
        <v>12.761906999999999</v>
      </c>
      <c r="J8" s="21">
        <f t="shared" ref="J8:J20" si="0">SUM(K8,L8,M8)</f>
        <v>4.8305214597646833</v>
      </c>
      <c r="K8" s="21">
        <v>2.3401012997646831</v>
      </c>
      <c r="L8" s="21">
        <v>1.2908327000000002</v>
      </c>
      <c r="M8" s="21">
        <v>1.19958746</v>
      </c>
      <c r="N8" s="22">
        <f t="shared" ref="N8:N21" si="1">IFERROR(K8/I8,0)</f>
        <v>0.18336611446586182</v>
      </c>
      <c r="O8" s="22">
        <f t="shared" ref="O8:O21" si="2">IFERROR(SUM(K8,L8)/I8,0)</f>
        <v>0.28451343516017502</v>
      </c>
      <c r="P8" s="23">
        <f t="shared" ref="P8:P21" si="3">IFERROR(SUM(K8,L8,M8)/I8,0)</f>
        <v>0.37851094352628362</v>
      </c>
      <c r="Q8" s="70">
        <v>144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5003397</v>
      </c>
      <c r="C9" s="19" t="s">
        <v>650</v>
      </c>
      <c r="D9" s="68">
        <v>3000623</v>
      </c>
      <c r="E9" s="19" t="s">
        <v>649</v>
      </c>
      <c r="F9" s="69">
        <v>109</v>
      </c>
      <c r="G9" s="19" t="s">
        <v>661</v>
      </c>
      <c r="H9" s="20">
        <v>88.621455000000012</v>
      </c>
      <c r="I9" s="21">
        <v>92.136091000000022</v>
      </c>
      <c r="J9" s="21">
        <f t="shared" si="0"/>
        <v>18.370866407652706</v>
      </c>
      <c r="K9" s="21">
        <v>9.9966973776527084</v>
      </c>
      <c r="L9" s="21">
        <v>3.2227018099999998</v>
      </c>
      <c r="M9" s="21">
        <v>5.151467219999998</v>
      </c>
      <c r="N9" s="22">
        <f t="shared" si="1"/>
        <v>0.10849925657962531</v>
      </c>
      <c r="O9" s="22">
        <f t="shared" si="2"/>
        <v>0.14347688342511411</v>
      </c>
      <c r="P9" s="23">
        <f t="shared" si="3"/>
        <v>0.19938838524908445</v>
      </c>
      <c r="Q9" s="70">
        <v>514</v>
      </c>
      <c r="R9" s="21">
        <v>0</v>
      </c>
      <c r="S9" s="23">
        <f t="shared" ref="S9:S20" si="4">IFERROR(R9/Q9,0)</f>
        <v>0</v>
      </c>
    </row>
    <row r="10" spans="1:19" ht="51" x14ac:dyDescent="0.25">
      <c r="A10" s="17"/>
      <c r="B10" s="19">
        <v>5003398</v>
      </c>
      <c r="C10" s="19" t="s">
        <v>651</v>
      </c>
      <c r="D10" s="68">
        <v>3000623</v>
      </c>
      <c r="E10" s="19" t="s">
        <v>649</v>
      </c>
      <c r="F10" s="69">
        <v>105</v>
      </c>
      <c r="G10" s="19" t="s">
        <v>662</v>
      </c>
      <c r="H10" s="20">
        <v>16.750807999999999</v>
      </c>
      <c r="I10" s="21">
        <v>21.290408000000003</v>
      </c>
      <c r="J10" s="21">
        <f t="shared" si="0"/>
        <v>4.3189799445600947</v>
      </c>
      <c r="K10" s="21">
        <v>2.5686658545600949</v>
      </c>
      <c r="L10" s="21">
        <v>0.71649784000000016</v>
      </c>
      <c r="M10" s="21">
        <v>1.0338162499999999</v>
      </c>
      <c r="N10" s="22">
        <f t="shared" si="1"/>
        <v>0.12064897274679257</v>
      </c>
      <c r="O10" s="22">
        <f t="shared" si="2"/>
        <v>0.15430252414890755</v>
      </c>
      <c r="P10" s="23">
        <f t="shared" si="3"/>
        <v>0.20286036531381146</v>
      </c>
      <c r="Q10" s="70">
        <v>124</v>
      </c>
      <c r="R10" s="21">
        <v>0</v>
      </c>
      <c r="S10" s="23">
        <f t="shared" si="4"/>
        <v>0</v>
      </c>
    </row>
    <row r="11" spans="1:19" ht="63.75" x14ac:dyDescent="0.25">
      <c r="A11" s="17"/>
      <c r="B11" s="19">
        <v>5004398</v>
      </c>
      <c r="C11" s="19" t="s">
        <v>652</v>
      </c>
      <c r="D11" s="68">
        <v>3000342</v>
      </c>
      <c r="E11" s="19" t="s">
        <v>642</v>
      </c>
      <c r="F11" s="69">
        <v>429</v>
      </c>
      <c r="G11" s="19" t="s">
        <v>628</v>
      </c>
      <c r="H11" s="20">
        <v>1.927975</v>
      </c>
      <c r="I11" s="21">
        <v>2.6645719999999993</v>
      </c>
      <c r="J11" s="21">
        <f t="shared" si="0"/>
        <v>0.87379434002392009</v>
      </c>
      <c r="K11" s="21">
        <v>0.44476525002392009</v>
      </c>
      <c r="L11" s="21">
        <v>0.22905297999999999</v>
      </c>
      <c r="M11" s="21">
        <v>0.19997610999999998</v>
      </c>
      <c r="N11" s="22">
        <f t="shared" si="1"/>
        <v>0.16691808291309831</v>
      </c>
      <c r="O11" s="22">
        <f t="shared" si="2"/>
        <v>0.25288047387119589</v>
      </c>
      <c r="P11" s="23">
        <f t="shared" si="3"/>
        <v>0.32793046689071276</v>
      </c>
      <c r="Q11" s="70">
        <v>8.5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5004400</v>
      </c>
      <c r="C12" s="19" t="s">
        <v>653</v>
      </c>
      <c r="D12" s="68">
        <v>3000469</v>
      </c>
      <c r="E12" s="19" t="s">
        <v>643</v>
      </c>
      <c r="F12" s="69">
        <v>201</v>
      </c>
      <c r="G12" s="19" t="s">
        <v>625</v>
      </c>
      <c r="H12" s="20">
        <v>0.27282700000000004</v>
      </c>
      <c r="I12" s="21">
        <v>0.27282699999999999</v>
      </c>
      <c r="J12" s="21">
        <f t="shared" si="0"/>
        <v>3.3739199999999999E-3</v>
      </c>
      <c r="K12" s="21">
        <v>0</v>
      </c>
      <c r="L12" s="21">
        <v>1.4845399999999999E-3</v>
      </c>
      <c r="M12" s="21">
        <v>1.88938E-3</v>
      </c>
      <c r="N12" s="22">
        <f t="shared" si="1"/>
        <v>0</v>
      </c>
      <c r="O12" s="22">
        <f t="shared" si="2"/>
        <v>5.4413236226619798E-3</v>
      </c>
      <c r="P12" s="23">
        <f t="shared" si="3"/>
        <v>1.2366517976593225E-2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5004401</v>
      </c>
      <c r="C13" s="19" t="s">
        <v>654</v>
      </c>
      <c r="D13" s="68">
        <v>3000469</v>
      </c>
      <c r="E13" s="19" t="s">
        <v>643</v>
      </c>
      <c r="F13" s="69">
        <v>201</v>
      </c>
      <c r="G13" s="19" t="s">
        <v>625</v>
      </c>
      <c r="H13" s="20">
        <v>1.1158219999999999</v>
      </c>
      <c r="I13" s="21">
        <v>0.98902000000000001</v>
      </c>
      <c r="J13" s="21">
        <f t="shared" si="0"/>
        <v>0.2609416159938524</v>
      </c>
      <c r="K13" s="21">
        <v>0.17460000599385239</v>
      </c>
      <c r="L13" s="21">
        <v>3.5772350000000001E-2</v>
      </c>
      <c r="M13" s="21">
        <v>5.0569259999999998E-2</v>
      </c>
      <c r="N13" s="22">
        <f t="shared" si="1"/>
        <v>0.17653839759949486</v>
      </c>
      <c r="O13" s="22">
        <f t="shared" si="2"/>
        <v>0.21270788861079898</v>
      </c>
      <c r="P13" s="23">
        <f t="shared" si="3"/>
        <v>0.26383856342020628</v>
      </c>
      <c r="Q13" s="70">
        <v>0</v>
      </c>
      <c r="R13" s="21">
        <v>0</v>
      </c>
      <c r="S13" s="23">
        <f t="shared" si="4"/>
        <v>0</v>
      </c>
    </row>
    <row r="14" spans="1:19" ht="63.75" x14ac:dyDescent="0.25">
      <c r="A14" s="17"/>
      <c r="B14" s="19">
        <v>5004457</v>
      </c>
      <c r="C14" s="19" t="s">
        <v>655</v>
      </c>
      <c r="D14" s="68">
        <v>3000622</v>
      </c>
      <c r="E14" s="19" t="s">
        <v>648</v>
      </c>
      <c r="F14" s="69">
        <v>86</v>
      </c>
      <c r="G14" s="19" t="s">
        <v>500</v>
      </c>
      <c r="H14" s="20">
        <v>8.4422599999999992</v>
      </c>
      <c r="I14" s="21">
        <v>8.4422600000000028</v>
      </c>
      <c r="J14" s="21">
        <f t="shared" si="0"/>
        <v>1.2793786649911283</v>
      </c>
      <c r="K14" s="21">
        <v>0.52549036499112844</v>
      </c>
      <c r="L14" s="21">
        <v>0.56829077000000006</v>
      </c>
      <c r="M14" s="21">
        <v>0.18559753000000001</v>
      </c>
      <c r="N14" s="22">
        <f t="shared" si="1"/>
        <v>6.2245224026638395E-2</v>
      </c>
      <c r="O14" s="22">
        <f t="shared" si="2"/>
        <v>0.12956022853964791</v>
      </c>
      <c r="P14" s="23">
        <f t="shared" si="3"/>
        <v>0.15154457041018968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5004458</v>
      </c>
      <c r="C15" s="19" t="s">
        <v>656</v>
      </c>
      <c r="D15" s="68">
        <v>3000622</v>
      </c>
      <c r="E15" s="19" t="s">
        <v>648</v>
      </c>
      <c r="F15" s="69">
        <v>86</v>
      </c>
      <c r="G15" s="19" t="s">
        <v>500</v>
      </c>
      <c r="H15" s="20">
        <v>1.8699999999999999</v>
      </c>
      <c r="I15" s="21">
        <v>1.8699999999999999</v>
      </c>
      <c r="J15" s="21">
        <f t="shared" si="0"/>
        <v>0.690833395961439</v>
      </c>
      <c r="K15" s="21">
        <v>0.35491390596143901</v>
      </c>
      <c r="L15" s="21">
        <v>0.20166608999999996</v>
      </c>
      <c r="M15" s="21">
        <v>0.13425339999999999</v>
      </c>
      <c r="N15" s="22">
        <f t="shared" si="1"/>
        <v>0.18979353259970003</v>
      </c>
      <c r="O15" s="22">
        <f t="shared" si="2"/>
        <v>0.29763636147670536</v>
      </c>
      <c r="P15" s="23">
        <f t="shared" si="3"/>
        <v>0.36942962350879094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5004459</v>
      </c>
      <c r="C16" s="19" t="s">
        <v>657</v>
      </c>
      <c r="D16" s="68">
        <v>3000622</v>
      </c>
      <c r="E16" s="19" t="s">
        <v>648</v>
      </c>
      <c r="F16" s="69">
        <v>59</v>
      </c>
      <c r="G16" s="19" t="s">
        <v>577</v>
      </c>
      <c r="H16" s="20">
        <v>1.3703999999999998</v>
      </c>
      <c r="I16" s="21">
        <v>1.3703999999999998</v>
      </c>
      <c r="J16" s="21">
        <f t="shared" si="0"/>
        <v>0.38781450511341931</v>
      </c>
      <c r="K16" s="21">
        <v>0.20514041511341929</v>
      </c>
      <c r="L16" s="21">
        <v>7.8923520000000011E-2</v>
      </c>
      <c r="M16" s="21">
        <v>0.10375057</v>
      </c>
      <c r="N16" s="22">
        <f t="shared" si="1"/>
        <v>0.14969382305415888</v>
      </c>
      <c r="O16" s="22">
        <f t="shared" si="2"/>
        <v>0.20728541674943035</v>
      </c>
      <c r="P16" s="23">
        <f t="shared" si="3"/>
        <v>0.2829936552199499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5004460</v>
      </c>
      <c r="C17" s="19" t="s">
        <v>658</v>
      </c>
      <c r="D17" s="68">
        <v>3000473</v>
      </c>
      <c r="E17" s="19" t="s">
        <v>646</v>
      </c>
      <c r="F17" s="69">
        <v>429</v>
      </c>
      <c r="G17" s="19" t="s">
        <v>628</v>
      </c>
      <c r="H17" s="20">
        <v>3.6137529999999995</v>
      </c>
      <c r="I17" s="21">
        <v>7.1770919999999991</v>
      </c>
      <c r="J17" s="21">
        <f t="shared" si="0"/>
        <v>1.8993858099190324</v>
      </c>
      <c r="K17" s="21">
        <v>0.81426284991903231</v>
      </c>
      <c r="L17" s="21">
        <v>0.63870199000000005</v>
      </c>
      <c r="M17" s="21">
        <v>0.44642097000000003</v>
      </c>
      <c r="N17" s="22">
        <f t="shared" si="1"/>
        <v>0.11345303221959986</v>
      </c>
      <c r="O17" s="22">
        <f t="shared" si="2"/>
        <v>0.20244478403217242</v>
      </c>
      <c r="P17" s="23">
        <f t="shared" si="3"/>
        <v>0.26464559879113053</v>
      </c>
      <c r="Q17" s="70">
        <v>6.5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5004461</v>
      </c>
      <c r="C18" s="19" t="s">
        <v>659</v>
      </c>
      <c r="D18" s="68">
        <v>3000623</v>
      </c>
      <c r="E18" s="19" t="s">
        <v>649</v>
      </c>
      <c r="F18" s="69">
        <v>416</v>
      </c>
      <c r="G18" s="19" t="s">
        <v>663</v>
      </c>
      <c r="H18" s="20">
        <v>0.640988</v>
      </c>
      <c r="I18" s="21">
        <v>0.89153000000000016</v>
      </c>
      <c r="J18" s="21">
        <f t="shared" si="0"/>
        <v>0.23126768789379248</v>
      </c>
      <c r="K18" s="21">
        <v>0.13327662789379247</v>
      </c>
      <c r="L18" s="21">
        <v>4.9708210000000003E-2</v>
      </c>
      <c r="M18" s="21">
        <v>4.8282850000000002E-2</v>
      </c>
      <c r="N18" s="22">
        <f t="shared" si="1"/>
        <v>0.14949202819175175</v>
      </c>
      <c r="O18" s="22">
        <f t="shared" si="2"/>
        <v>0.20524809921572179</v>
      </c>
      <c r="P18" s="23">
        <f t="shared" si="3"/>
        <v>0.2594053906136557</v>
      </c>
      <c r="Q18" s="70">
        <v>0</v>
      </c>
      <c r="R18" s="21">
        <v>0</v>
      </c>
      <c r="S18" s="23">
        <f t="shared" si="4"/>
        <v>0</v>
      </c>
    </row>
    <row r="19" spans="1:19" ht="51" x14ac:dyDescent="0.25">
      <c r="A19" s="17"/>
      <c r="B19" s="19">
        <v>5004462</v>
      </c>
      <c r="C19" s="19" t="s">
        <v>660</v>
      </c>
      <c r="D19" s="68">
        <v>3000623</v>
      </c>
      <c r="E19" s="19" t="s">
        <v>649</v>
      </c>
      <c r="F19" s="69">
        <v>201</v>
      </c>
      <c r="G19" s="19" t="s">
        <v>625</v>
      </c>
      <c r="H19" s="20">
        <v>14.918429999999999</v>
      </c>
      <c r="I19" s="21">
        <v>28.101668000000004</v>
      </c>
      <c r="J19" s="21">
        <f t="shared" si="0"/>
        <v>5.2202710261021226</v>
      </c>
      <c r="K19" s="21">
        <v>2.1548727561021224</v>
      </c>
      <c r="L19" s="21">
        <v>1.0974049899999998</v>
      </c>
      <c r="M19" s="21">
        <v>1.9679932800000004</v>
      </c>
      <c r="N19" s="22">
        <f t="shared" si="1"/>
        <v>7.668131144749564E-2</v>
      </c>
      <c r="O19" s="22">
        <f t="shared" si="2"/>
        <v>0.11573255175109612</v>
      </c>
      <c r="P19" s="23">
        <f t="shared" si="3"/>
        <v>0.18576374278217656</v>
      </c>
      <c r="Q19" s="70">
        <v>21</v>
      </c>
      <c r="R19" s="21">
        <v>0</v>
      </c>
      <c r="S19" s="23">
        <f t="shared" si="4"/>
        <v>0</v>
      </c>
    </row>
    <row r="20" spans="1:19" x14ac:dyDescent="0.25">
      <c r="A20" s="17"/>
      <c r="B20" s="19">
        <v>9000000</v>
      </c>
      <c r="C20" s="19" t="s">
        <v>303</v>
      </c>
      <c r="D20" s="68">
        <v>9000000</v>
      </c>
      <c r="E20" s="19" t="s">
        <v>304</v>
      </c>
      <c r="F20" s="69"/>
      <c r="G20" s="19" t="s">
        <v>311</v>
      </c>
      <c r="H20" s="20">
        <v>3.0746460000000009</v>
      </c>
      <c r="I20" s="21">
        <v>3.7555689999999995</v>
      </c>
      <c r="J20" s="21">
        <f t="shared" si="0"/>
        <v>1.0321232325946532</v>
      </c>
      <c r="K20" s="21">
        <v>0.48164388259465341</v>
      </c>
      <c r="L20" s="21">
        <v>0.32353112999999989</v>
      </c>
      <c r="M20" s="21">
        <v>0.22694821999999992</v>
      </c>
      <c r="N20" s="22">
        <f t="shared" si="1"/>
        <v>0.12824791199273758</v>
      </c>
      <c r="O20" s="22">
        <f t="shared" si="2"/>
        <v>0.21439494590424338</v>
      </c>
      <c r="P20" s="23">
        <f t="shared" si="3"/>
        <v>0.27482472898105542</v>
      </c>
      <c r="Q20" s="70"/>
      <c r="R20" s="21"/>
      <c r="S20" s="23">
        <f t="shared" si="4"/>
        <v>0</v>
      </c>
    </row>
    <row r="21" spans="1:19" ht="15.75" thickBot="1" x14ac:dyDescent="0.3">
      <c r="A21" s="41" t="s">
        <v>293</v>
      </c>
      <c r="B21" s="43"/>
      <c r="C21" s="43"/>
      <c r="D21" s="65"/>
      <c r="E21" s="43"/>
      <c r="F21" s="66"/>
      <c r="G21" s="43"/>
      <c r="H21" s="44">
        <f t="shared" ref="H21:M21" ca="1" si="5">OFFSET(H21,-MATCH("PROYECTOS",$A$8:$A$40,0)-1,0)-(OFFSET(H21,-MATCH("PROYECTOS",$A$8:$A$40,0),0))</f>
        <v>84.96286299999997</v>
      </c>
      <c r="I21" s="45">
        <f t="shared" ca="1" si="5"/>
        <v>104.88800500000005</v>
      </c>
      <c r="J21" s="45">
        <f t="shared" ca="1" si="5"/>
        <v>20.738974488152593</v>
      </c>
      <c r="K21" s="45">
        <f t="shared" ca="1" si="5"/>
        <v>9.5156794581525901</v>
      </c>
      <c r="L21" s="45">
        <f t="shared" ca="1" si="5"/>
        <v>5.297249180000005</v>
      </c>
      <c r="M21" s="45">
        <f t="shared" ca="1" si="5"/>
        <v>5.9260458500000013</v>
      </c>
      <c r="N21" s="46">
        <f t="shared" ca="1" si="1"/>
        <v>9.0722284766047226E-2</v>
      </c>
      <c r="O21" s="46">
        <f t="shared" ca="1" si="2"/>
        <v>0.14122614533618585</v>
      </c>
      <c r="P21" s="47">
        <f t="shared" ca="1" si="3"/>
        <v>0.19772493993143053</v>
      </c>
      <c r="Q21" s="67"/>
      <c r="R21" s="45"/>
      <c r="S2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36</v>
      </c>
      <c r="B1" s="50" t="s">
        <v>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666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905.84426599999995</v>
      </c>
      <c r="E6" s="14">
        <v>1096.3135809999999</v>
      </c>
      <c r="F6" s="14">
        <v>390.42543726790041</v>
      </c>
      <c r="G6" s="14">
        <v>213.57917811790043</v>
      </c>
      <c r="H6" s="14">
        <v>87.108122720000026</v>
      </c>
      <c r="I6" s="14">
        <v>89.738136430000026</v>
      </c>
      <c r="J6" s="15">
        <v>0.19481577335116534</v>
      </c>
      <c r="K6" s="15">
        <v>0.27427125418224707</v>
      </c>
      <c r="L6" s="16">
        <v>0.35612569618245071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77.681026000000045</v>
      </c>
      <c r="E7" s="38">
        <f ca="1">SUM(E8:OFFSET(E6,MATCH("GOBIERNOS REGIONALES",$A$8:$A$50,0),0))</f>
        <v>77.681025999999989</v>
      </c>
      <c r="F7" s="38">
        <f ca="1">SUM(F8:OFFSET(F6,MATCH("GOBIERNOS REGIONALES",$A$8:$A$50,0),0))</f>
        <v>4.3477503503641426</v>
      </c>
      <c r="G7" s="38">
        <f ca="1">SUM(G8:OFFSET(G6,MATCH("GOBIERNOS REGIONALES",$A$8:$A$50,0),0))</f>
        <v>2.852684350364143</v>
      </c>
      <c r="H7" s="38">
        <f ca="1">SUM(H8:OFFSET(H6,MATCH("GOBIERNOS REGIONALES",$A$8:$A$50,0),0))</f>
        <v>0.71292522999999985</v>
      </c>
      <c r="I7" s="38">
        <f ca="1">SUM(I8:OFFSET(I6,MATCH("GOBIERNOS REGIONALES",$A$8:$A$50,0),0))</f>
        <v>0.78214076999999993</v>
      </c>
      <c r="J7" s="39">
        <f ca="1">IFERROR(G7/E7,0)</f>
        <v>3.6723051911854813E-2</v>
      </c>
      <c r="K7" s="39">
        <f ca="1">IFERROR(SUM(G7,H7)/E7,0)</f>
        <v>4.5900649926587524E-2</v>
      </c>
      <c r="L7" s="40">
        <f ca="1">IFERROR(SUM(G7,H7,I7)/E7,0)</f>
        <v>5.596927041571443E-2</v>
      </c>
      <c r="M7" s="4"/>
    </row>
    <row r="8" spans="1:13" x14ac:dyDescent="0.25">
      <c r="A8" s="17"/>
      <c r="B8" s="18">
        <v>5</v>
      </c>
      <c r="C8" s="19" t="s">
        <v>104</v>
      </c>
      <c r="D8" s="20">
        <v>77.681026000000045</v>
      </c>
      <c r="E8" s="21">
        <v>77.681025999999989</v>
      </c>
      <c r="F8" s="21">
        <f t="shared" ref="F8:F12" si="0">SUM(G8,H8,I8)</f>
        <v>4.3477503503641426</v>
      </c>
      <c r="G8" s="21">
        <v>2.852684350364143</v>
      </c>
      <c r="H8" s="21">
        <v>0.71292522999999985</v>
      </c>
      <c r="I8" s="21">
        <v>0.78214076999999993</v>
      </c>
      <c r="J8" s="22">
        <f t="shared" ref="J8:J12" si="1">IFERROR(G8/E8,0)</f>
        <v>3.6723051911854813E-2</v>
      </c>
      <c r="K8" s="22">
        <f t="shared" ref="K8:K12" si="2">IFERROR(SUM(G8,H8)/E8,0)</f>
        <v>4.5900649926587524E-2</v>
      </c>
      <c r="L8" s="23">
        <f t="shared" ref="L8:L12" si="3">IFERROR(SUM(G8,H8,I8)/E8,0)</f>
        <v>5.596927041571443E-2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2.413357</v>
      </c>
      <c r="E9" s="38">
        <f ca="1">SUM(E10:OFFSET(E8,(MATCH("GOBIERNOS LOCALES",$A$8:$A$50,0)-MATCH("GOBIERNOS REGIONALES",$A$8:$A$50,0)),0))</f>
        <v>5.7724089999999997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t="shared" ca="1" si="1"/>
        <v>0</v>
      </c>
      <c r="K9" s="39">
        <f t="shared" ca="1" si="2"/>
        <v>0</v>
      </c>
      <c r="L9" s="40">
        <f t="shared" ca="1" si="3"/>
        <v>0</v>
      </c>
      <c r="M9" s="4"/>
    </row>
    <row r="10" spans="1:13" x14ac:dyDescent="0.25">
      <c r="A10" s="17"/>
      <c r="B10" s="18">
        <v>446</v>
      </c>
      <c r="C10" s="19" t="s">
        <v>212</v>
      </c>
      <c r="D10" s="20">
        <v>0</v>
      </c>
      <c r="E10" s="21">
        <v>5.7346999999999992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x14ac:dyDescent="0.25">
      <c r="A11" s="17"/>
      <c r="B11" s="18">
        <v>449</v>
      </c>
      <c r="C11" s="19" t="s">
        <v>215</v>
      </c>
      <c r="D11" s="20">
        <v>2.413357</v>
      </c>
      <c r="E11" s="21">
        <v>3.7708999999999999E-2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15.75" thickBot="1" x14ac:dyDescent="0.3">
      <c r="A12" s="41" t="s">
        <v>232</v>
      </c>
      <c r="B12" s="58"/>
      <c r="C12" s="43"/>
      <c r="D12" s="44">
        <v>825.74988299999768</v>
      </c>
      <c r="E12" s="45">
        <v>1012.8601459999991</v>
      </c>
      <c r="F12" s="45">
        <f t="shared" si="0"/>
        <v>386.0776869175362</v>
      </c>
      <c r="G12" s="45">
        <v>210.72649376753628</v>
      </c>
      <c r="H12" s="45">
        <v>86.395197489999916</v>
      </c>
      <c r="I12" s="45">
        <v>88.955995659999957</v>
      </c>
      <c r="J12" s="46">
        <f t="shared" si="1"/>
        <v>0.20805092845220555</v>
      </c>
      <c r="K12" s="46">
        <f t="shared" si="2"/>
        <v>0.29334917799948312</v>
      </c>
      <c r="L12" s="47">
        <f t="shared" si="3"/>
        <v>0.38117571161451991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36</v>
      </c>
      <c r="B1" s="51" t="s">
        <v>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667</v>
      </c>
      <c r="N2" s="72" t="s">
        <v>691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905.84426599999995</v>
      </c>
      <c r="E6" s="14">
        <f ca="1">SUM(E7:OFFSET(E7,50,0))</f>
        <v>1096.3135809999999</v>
      </c>
      <c r="F6" s="14">
        <f ca="1">SUM(F7:OFFSET(F7,50,0))</f>
        <v>390.42543726790041</v>
      </c>
      <c r="G6" s="14">
        <f ca="1">SUM(G7:OFFSET(G7,50,0))</f>
        <v>213.57917811790043</v>
      </c>
      <c r="H6" s="14">
        <f ca="1">SUM(H7:OFFSET(H7,50,0))</f>
        <v>87.108122720000026</v>
      </c>
      <c r="I6" s="14">
        <f ca="1">SUM(I7:OFFSET(I7,50,0))</f>
        <v>89.738136430000026</v>
      </c>
      <c r="J6" s="15">
        <f ca="1">IFERROR(G6/E6,0)</f>
        <v>0.19481577335116534</v>
      </c>
      <c r="K6" s="15">
        <f ca="1">IFERROR(SUM(G6,H6)/E6,0)</f>
        <v>0.27427125418224707</v>
      </c>
      <c r="L6" s="16">
        <f ca="1">IFERROR(SUM(G6,H6,I6)/E6,0)</f>
        <v>0.35612569618245071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4.8076449999999999</v>
      </c>
      <c r="E7" s="21">
        <v>7.0106710000000003</v>
      </c>
      <c r="F7" s="21">
        <f t="shared" ref="F7:F31" si="0">SUM(G7,H7,I7)</f>
        <v>1.0511086517304769</v>
      </c>
      <c r="G7" s="21">
        <v>0.52897857173047669</v>
      </c>
      <c r="H7" s="21">
        <v>0.29240039000000001</v>
      </c>
      <c r="I7" s="21">
        <v>0.22972969000000001</v>
      </c>
      <c r="J7" s="22">
        <f t="shared" ref="J7:J31" si="1">IFERROR(G7/E7,0)</f>
        <v>7.5453344156426211E-2</v>
      </c>
      <c r="K7" s="22">
        <f t="shared" ref="K7:K31" si="2">IFERROR(SUM(G7,H7)/E7,0)</f>
        <v>0.11716124772229031</v>
      </c>
      <c r="L7" s="23">
        <f t="shared" ref="L7:L31" si="3">IFERROR(SUM(G7,H7,I7)/E7,0)</f>
        <v>0.14992982151501288</v>
      </c>
      <c r="M7" s="4"/>
      <c r="N7" t="s">
        <v>255</v>
      </c>
      <c r="O7" s="5">
        <v>45.016942033913239</v>
      </c>
      <c r="P7" s="71">
        <v>0.55960957971874448</v>
      </c>
    </row>
    <row r="8" spans="1:16" x14ac:dyDescent="0.25">
      <c r="A8" s="17"/>
      <c r="B8" s="55">
        <v>2</v>
      </c>
      <c r="C8" s="19" t="s">
        <v>250</v>
      </c>
      <c r="D8" s="20">
        <v>15.830740999999994</v>
      </c>
      <c r="E8" s="21">
        <v>19.438491000000003</v>
      </c>
      <c r="F8" s="21">
        <f t="shared" si="0"/>
        <v>3.7799224883495999</v>
      </c>
      <c r="G8" s="21">
        <v>1.8286126783496002</v>
      </c>
      <c r="H8" s="21">
        <v>0.80244488000000003</v>
      </c>
      <c r="I8" s="21">
        <v>1.14886493</v>
      </c>
      <c r="J8" s="22">
        <f t="shared" si="1"/>
        <v>9.4071740360380851E-2</v>
      </c>
      <c r="K8" s="22">
        <f t="shared" si="2"/>
        <v>0.13535297355898665</v>
      </c>
      <c r="L8" s="23">
        <f t="shared" si="3"/>
        <v>0.19445555153173152</v>
      </c>
      <c r="M8" s="4"/>
      <c r="N8" t="s">
        <v>263</v>
      </c>
      <c r="O8" s="5">
        <v>203.91192057659077</v>
      </c>
      <c r="P8" s="71">
        <v>0.40588660284547107</v>
      </c>
    </row>
    <row r="9" spans="1:16" x14ac:dyDescent="0.25">
      <c r="A9" s="17"/>
      <c r="B9" s="55">
        <v>3</v>
      </c>
      <c r="C9" s="19" t="s">
        <v>251</v>
      </c>
      <c r="D9" s="20">
        <v>8.6330789999999986</v>
      </c>
      <c r="E9" s="21">
        <v>9.6055350000000033</v>
      </c>
      <c r="F9" s="21">
        <f t="shared" si="0"/>
        <v>0.67545590937218458</v>
      </c>
      <c r="G9" s="21">
        <v>9.54387393721845E-2</v>
      </c>
      <c r="H9" s="21">
        <v>0.18550145000000001</v>
      </c>
      <c r="I9" s="21">
        <v>0.39451572000000001</v>
      </c>
      <c r="J9" s="22">
        <f t="shared" si="1"/>
        <v>9.9358067376970113E-3</v>
      </c>
      <c r="K9" s="22">
        <f t="shared" si="2"/>
        <v>2.9247739909560939E-2</v>
      </c>
      <c r="L9" s="23">
        <f t="shared" si="3"/>
        <v>7.0319447003439617E-2</v>
      </c>
      <c r="M9" s="4"/>
      <c r="N9" t="s">
        <v>273</v>
      </c>
      <c r="O9" s="5">
        <v>5.9289819992592614</v>
      </c>
      <c r="P9" s="71">
        <v>0.37607961464435635</v>
      </c>
    </row>
    <row r="10" spans="1:16" x14ac:dyDescent="0.25">
      <c r="A10" s="17"/>
      <c r="B10" s="55">
        <v>4</v>
      </c>
      <c r="C10" s="19" t="s">
        <v>252</v>
      </c>
      <c r="D10" s="20">
        <v>20.975883000000003</v>
      </c>
      <c r="E10" s="21">
        <v>34.998237000000003</v>
      </c>
      <c r="F10" s="21">
        <f t="shared" si="0"/>
        <v>12.936216319310606</v>
      </c>
      <c r="G10" s="21">
        <v>7.4692768193106076</v>
      </c>
      <c r="H10" s="21">
        <v>2.5215986300000002</v>
      </c>
      <c r="I10" s="21">
        <v>2.9453408699999999</v>
      </c>
      <c r="J10" s="22">
        <f t="shared" si="1"/>
        <v>0.21341865932591425</v>
      </c>
      <c r="K10" s="22">
        <f t="shared" si="2"/>
        <v>0.28546796369516003</v>
      </c>
      <c r="L10" s="23">
        <f t="shared" si="3"/>
        <v>0.36962479908089668</v>
      </c>
      <c r="M10" s="4"/>
      <c r="N10" t="s">
        <v>252</v>
      </c>
      <c r="O10" s="5">
        <v>12.936216319310606</v>
      </c>
      <c r="P10" s="71">
        <v>0.36962479908089668</v>
      </c>
    </row>
    <row r="11" spans="1:16" x14ac:dyDescent="0.25">
      <c r="A11" s="17"/>
      <c r="B11" s="55">
        <v>5</v>
      </c>
      <c r="C11" s="19" t="s">
        <v>253</v>
      </c>
      <c r="D11" s="20">
        <v>15.452875999999996</v>
      </c>
      <c r="E11" s="21">
        <v>22.749193999999996</v>
      </c>
      <c r="F11" s="21">
        <f t="shared" si="0"/>
        <v>4.5719358341364336</v>
      </c>
      <c r="G11" s="21">
        <v>2.4562210341364334</v>
      </c>
      <c r="H11" s="21">
        <v>1.1012038699999998</v>
      </c>
      <c r="I11" s="21">
        <v>1.0145109299999999</v>
      </c>
      <c r="J11" s="22">
        <f t="shared" si="1"/>
        <v>0.10796958495041337</v>
      </c>
      <c r="K11" s="22">
        <f t="shared" si="2"/>
        <v>0.15637586563007172</v>
      </c>
      <c r="L11" s="23">
        <f t="shared" si="3"/>
        <v>0.20097133261672631</v>
      </c>
      <c r="M11" s="4"/>
      <c r="N11" t="s">
        <v>272</v>
      </c>
      <c r="O11" s="5">
        <v>3.7888139480109775</v>
      </c>
      <c r="P11" s="71">
        <v>0.36394103308721465</v>
      </c>
    </row>
    <row r="12" spans="1:16" x14ac:dyDescent="0.25">
      <c r="A12" s="17"/>
      <c r="B12" s="55">
        <v>6</v>
      </c>
      <c r="C12" s="19" t="s">
        <v>254</v>
      </c>
      <c r="D12" s="20">
        <v>11.958307000000003</v>
      </c>
      <c r="E12" s="21">
        <v>12.241379000000004</v>
      </c>
      <c r="F12" s="21">
        <f t="shared" si="0"/>
        <v>3.4497226977889772</v>
      </c>
      <c r="G12" s="21">
        <v>1.7443273777889772</v>
      </c>
      <c r="H12" s="21">
        <v>0.80652027000000015</v>
      </c>
      <c r="I12" s="21">
        <v>0.89887505000000001</v>
      </c>
      <c r="J12" s="22">
        <f t="shared" si="1"/>
        <v>0.14249435278402675</v>
      </c>
      <c r="K12" s="22">
        <f t="shared" si="2"/>
        <v>0.20837910890504871</v>
      </c>
      <c r="L12" s="23">
        <f t="shared" si="3"/>
        <v>0.28180834020325457</v>
      </c>
      <c r="M12" s="4"/>
      <c r="N12" t="s">
        <v>257</v>
      </c>
      <c r="O12" s="5">
        <v>2.6885691032643173</v>
      </c>
      <c r="P12" s="71">
        <v>0.35018385361978904</v>
      </c>
    </row>
    <row r="13" spans="1:16" x14ac:dyDescent="0.25">
      <c r="A13" s="17"/>
      <c r="B13" s="55">
        <v>7</v>
      </c>
      <c r="C13" s="19" t="s">
        <v>255</v>
      </c>
      <c r="D13" s="20">
        <v>73.494989999999987</v>
      </c>
      <c r="E13" s="21">
        <v>80.443480000000022</v>
      </c>
      <c r="F13" s="21">
        <f t="shared" si="0"/>
        <v>45.016942033913239</v>
      </c>
      <c r="G13" s="21">
        <v>28.850520373913241</v>
      </c>
      <c r="H13" s="21">
        <v>7.4620923500000007</v>
      </c>
      <c r="I13" s="21">
        <v>8.7043293100000003</v>
      </c>
      <c r="J13" s="22">
        <f t="shared" si="1"/>
        <v>0.35864336517904538</v>
      </c>
      <c r="K13" s="22">
        <f t="shared" si="2"/>
        <v>0.45140529380271999</v>
      </c>
      <c r="L13" s="23">
        <f t="shared" si="3"/>
        <v>0.55960957971874448</v>
      </c>
      <c r="M13" s="4"/>
      <c r="N13" t="s">
        <v>258</v>
      </c>
      <c r="O13" s="5">
        <v>5.0867823114608193</v>
      </c>
      <c r="P13" s="71">
        <v>0.33900276881619662</v>
      </c>
    </row>
    <row r="14" spans="1:16" x14ac:dyDescent="0.25">
      <c r="A14" s="17"/>
      <c r="B14" s="55">
        <v>8</v>
      </c>
      <c r="C14" s="19" t="s">
        <v>256</v>
      </c>
      <c r="D14" s="20">
        <v>32.953311000000006</v>
      </c>
      <c r="E14" s="21">
        <v>40.356520000000003</v>
      </c>
      <c r="F14" s="21">
        <f t="shared" si="0"/>
        <v>11.295512070368119</v>
      </c>
      <c r="G14" s="21">
        <v>5.5397628703681221</v>
      </c>
      <c r="H14" s="21">
        <v>2.6248614300000002</v>
      </c>
      <c r="I14" s="21">
        <v>3.1308877699999984</v>
      </c>
      <c r="J14" s="22">
        <f t="shared" si="1"/>
        <v>0.13727057908779353</v>
      </c>
      <c r="K14" s="22">
        <f t="shared" si="2"/>
        <v>0.20231239711372836</v>
      </c>
      <c r="L14" s="23">
        <f t="shared" si="3"/>
        <v>0.27989311443028581</v>
      </c>
      <c r="M14" s="4"/>
      <c r="N14" t="s">
        <v>264</v>
      </c>
      <c r="O14" s="5">
        <v>5.9634467008943561</v>
      </c>
      <c r="P14" s="71">
        <v>0.33301973676236024</v>
      </c>
    </row>
    <row r="15" spans="1:16" x14ac:dyDescent="0.25">
      <c r="A15" s="17"/>
      <c r="B15" s="55">
        <v>9</v>
      </c>
      <c r="C15" s="19" t="s">
        <v>257</v>
      </c>
      <c r="D15" s="20">
        <v>3.9538090000000006</v>
      </c>
      <c r="E15" s="21">
        <v>7.6775930000000008</v>
      </c>
      <c r="F15" s="21">
        <f t="shared" si="0"/>
        <v>2.6885691032643173</v>
      </c>
      <c r="G15" s="21">
        <v>1.1366614632643177</v>
      </c>
      <c r="H15" s="21">
        <v>0.84434406000000006</v>
      </c>
      <c r="I15" s="21">
        <v>0.70756357999999975</v>
      </c>
      <c r="J15" s="22">
        <f t="shared" si="1"/>
        <v>0.14804919500998784</v>
      </c>
      <c r="K15" s="22">
        <f t="shared" si="2"/>
        <v>0.25802429527904353</v>
      </c>
      <c r="L15" s="23">
        <f t="shared" si="3"/>
        <v>0.35018385361978904</v>
      </c>
      <c r="M15" s="4"/>
      <c r="N15" t="s">
        <v>261</v>
      </c>
      <c r="O15" s="5">
        <v>9.4644798944705961</v>
      </c>
      <c r="P15" s="71">
        <v>0.32902817169458243</v>
      </c>
    </row>
    <row r="16" spans="1:16" x14ac:dyDescent="0.25">
      <c r="A16" s="17"/>
      <c r="B16" s="55">
        <v>10</v>
      </c>
      <c r="C16" s="19" t="s">
        <v>258</v>
      </c>
      <c r="D16" s="20">
        <v>11.696899999999999</v>
      </c>
      <c r="E16" s="21">
        <v>15.005134999999997</v>
      </c>
      <c r="F16" s="21">
        <f t="shared" si="0"/>
        <v>5.0867823114608193</v>
      </c>
      <c r="G16" s="21">
        <v>2.1420594814608194</v>
      </c>
      <c r="H16" s="21">
        <v>1.7408944799999999</v>
      </c>
      <c r="I16" s="21">
        <v>1.2038283499999998</v>
      </c>
      <c r="J16" s="22">
        <f t="shared" si="1"/>
        <v>0.14275509560299324</v>
      </c>
      <c r="K16" s="22">
        <f t="shared" si="2"/>
        <v>0.25877501011892395</v>
      </c>
      <c r="L16" s="23">
        <f t="shared" si="3"/>
        <v>0.33900276881619662</v>
      </c>
      <c r="M16" s="4"/>
      <c r="N16" t="s">
        <v>259</v>
      </c>
      <c r="O16" s="5">
        <v>10.024164729790135</v>
      </c>
      <c r="P16" s="71">
        <v>0.30669031697808452</v>
      </c>
    </row>
    <row r="17" spans="1:16" x14ac:dyDescent="0.25">
      <c r="A17" s="17"/>
      <c r="B17" s="55">
        <v>11</v>
      </c>
      <c r="C17" s="19" t="s">
        <v>259</v>
      </c>
      <c r="D17" s="20">
        <v>27.531283000000002</v>
      </c>
      <c r="E17" s="21">
        <v>32.684972999999999</v>
      </c>
      <c r="F17" s="21">
        <f t="shared" si="0"/>
        <v>10.024164729790135</v>
      </c>
      <c r="G17" s="21">
        <v>5.846190599790134</v>
      </c>
      <c r="H17" s="21">
        <v>2.1636715299999998</v>
      </c>
      <c r="I17" s="21">
        <v>2.0143026000000002</v>
      </c>
      <c r="J17" s="22">
        <f t="shared" si="1"/>
        <v>0.17886478290161459</v>
      </c>
      <c r="K17" s="22">
        <f t="shared" si="2"/>
        <v>0.24506252857513863</v>
      </c>
      <c r="L17" s="23">
        <f t="shared" si="3"/>
        <v>0.30669031697808452</v>
      </c>
      <c r="M17" s="4"/>
      <c r="N17" t="s">
        <v>268</v>
      </c>
      <c r="O17" s="5">
        <v>17.609173969506877</v>
      </c>
      <c r="P17" s="71">
        <v>0.29140678316115487</v>
      </c>
    </row>
    <row r="18" spans="1:16" x14ac:dyDescent="0.25">
      <c r="A18" s="17"/>
      <c r="B18" s="55">
        <v>12</v>
      </c>
      <c r="C18" s="19" t="s">
        <v>260</v>
      </c>
      <c r="D18" s="20">
        <v>25.271196</v>
      </c>
      <c r="E18" s="21">
        <v>39.314641000000002</v>
      </c>
      <c r="F18" s="21">
        <f t="shared" si="0"/>
        <v>9.3241161188858097</v>
      </c>
      <c r="G18" s="21">
        <v>4.7688455688858085</v>
      </c>
      <c r="H18" s="21">
        <v>2.2016649900000003</v>
      </c>
      <c r="I18" s="21">
        <v>2.3536055600000005</v>
      </c>
      <c r="J18" s="22">
        <f t="shared" si="1"/>
        <v>0.12129948150577817</v>
      </c>
      <c r="K18" s="22">
        <f t="shared" si="2"/>
        <v>0.17730062850849404</v>
      </c>
      <c r="L18" s="23">
        <f t="shared" si="3"/>
        <v>0.23716650799089858</v>
      </c>
      <c r="M18" s="4"/>
      <c r="N18" t="s">
        <v>266</v>
      </c>
      <c r="O18" s="5">
        <v>0.79219728409128831</v>
      </c>
      <c r="P18" s="71">
        <v>0.29026423739287749</v>
      </c>
    </row>
    <row r="19" spans="1:16" x14ac:dyDescent="0.25">
      <c r="A19" s="17"/>
      <c r="B19" s="55">
        <v>13</v>
      </c>
      <c r="C19" s="19" t="s">
        <v>261</v>
      </c>
      <c r="D19" s="20">
        <v>21.319013000000002</v>
      </c>
      <c r="E19" s="21">
        <v>28.764953000000006</v>
      </c>
      <c r="F19" s="21">
        <f t="shared" si="0"/>
        <v>9.4644798944705961</v>
      </c>
      <c r="G19" s="21">
        <v>4.6783291644705969</v>
      </c>
      <c r="H19" s="21">
        <v>2.5495100499999999</v>
      </c>
      <c r="I19" s="21">
        <v>2.2366406799999998</v>
      </c>
      <c r="J19" s="22">
        <f t="shared" si="1"/>
        <v>0.1626399029565804</v>
      </c>
      <c r="K19" s="22">
        <f t="shared" si="2"/>
        <v>0.25127241523636751</v>
      </c>
      <c r="L19" s="23">
        <f t="shared" si="3"/>
        <v>0.32902817169458243</v>
      </c>
      <c r="M19" s="4"/>
      <c r="N19" t="s">
        <v>271</v>
      </c>
      <c r="O19" s="5">
        <v>2.9796325776884385</v>
      </c>
      <c r="P19" s="71">
        <v>0.28296151540288089</v>
      </c>
    </row>
    <row r="20" spans="1:16" x14ac:dyDescent="0.25">
      <c r="A20" s="17"/>
      <c r="B20" s="55">
        <v>14</v>
      </c>
      <c r="C20" s="19" t="s">
        <v>262</v>
      </c>
      <c r="D20" s="20">
        <v>48.500579000000002</v>
      </c>
      <c r="E20" s="21">
        <v>61.990171999999994</v>
      </c>
      <c r="F20" s="21">
        <f t="shared" si="0"/>
        <v>15.696358254015962</v>
      </c>
      <c r="G20" s="21">
        <v>8.7355615940159623</v>
      </c>
      <c r="H20" s="21">
        <v>3.2320800399999987</v>
      </c>
      <c r="I20" s="21">
        <v>3.7287166200000001</v>
      </c>
      <c r="J20" s="22">
        <f t="shared" si="1"/>
        <v>0.14091849259614836</v>
      </c>
      <c r="K20" s="22">
        <f t="shared" si="2"/>
        <v>0.19305708062910301</v>
      </c>
      <c r="L20" s="23">
        <f t="shared" si="3"/>
        <v>0.25320720603930513</v>
      </c>
      <c r="M20" s="4"/>
      <c r="N20" t="s">
        <v>254</v>
      </c>
      <c r="O20" s="5">
        <v>3.4497226977889772</v>
      </c>
      <c r="P20" s="71">
        <v>0.28180834020325457</v>
      </c>
    </row>
    <row r="21" spans="1:16" x14ac:dyDescent="0.25">
      <c r="A21" s="17"/>
      <c r="B21" s="55">
        <v>15</v>
      </c>
      <c r="C21" s="19" t="s">
        <v>263</v>
      </c>
      <c r="D21" s="20">
        <v>427.23415899999992</v>
      </c>
      <c r="E21" s="21">
        <v>502.3864279999998</v>
      </c>
      <c r="F21" s="21">
        <f t="shared" si="0"/>
        <v>203.91192057659077</v>
      </c>
      <c r="G21" s="21">
        <v>109.72066297659075</v>
      </c>
      <c r="H21" s="21">
        <v>46.776252770000013</v>
      </c>
      <c r="I21" s="21">
        <v>47.415004830000022</v>
      </c>
      <c r="J21" s="22">
        <f t="shared" si="1"/>
        <v>0.21839893926551454</v>
      </c>
      <c r="K21" s="22">
        <f t="shared" si="2"/>
        <v>0.31150705318534366</v>
      </c>
      <c r="L21" s="23">
        <f t="shared" si="3"/>
        <v>0.40588660284547107</v>
      </c>
      <c r="M21" s="4"/>
      <c r="N21" t="s">
        <v>256</v>
      </c>
      <c r="O21" s="5">
        <v>11.295512070368119</v>
      </c>
      <c r="P21" s="71">
        <v>0.27989311443028581</v>
      </c>
    </row>
    <row r="22" spans="1:16" x14ac:dyDescent="0.25">
      <c r="A22" s="17"/>
      <c r="B22" s="55">
        <v>16</v>
      </c>
      <c r="C22" s="19" t="s">
        <v>264</v>
      </c>
      <c r="D22" s="20">
        <v>20.779009000000002</v>
      </c>
      <c r="E22" s="21">
        <v>17.90718699999999</v>
      </c>
      <c r="F22" s="21">
        <f t="shared" si="0"/>
        <v>5.9634467008943561</v>
      </c>
      <c r="G22" s="21">
        <v>3.3260376408943557</v>
      </c>
      <c r="H22" s="21">
        <v>1.1472046499999999</v>
      </c>
      <c r="I22" s="21">
        <v>1.4902044100000003</v>
      </c>
      <c r="J22" s="22">
        <f t="shared" si="1"/>
        <v>0.18573758351294134</v>
      </c>
      <c r="K22" s="22">
        <f t="shared" si="2"/>
        <v>0.24980150656238517</v>
      </c>
      <c r="L22" s="23">
        <f t="shared" si="3"/>
        <v>0.33301973676236024</v>
      </c>
      <c r="M22" s="4"/>
      <c r="N22" t="s">
        <v>262</v>
      </c>
      <c r="O22" s="5">
        <v>15.696358254015962</v>
      </c>
      <c r="P22" s="71">
        <v>0.25320720603930513</v>
      </c>
    </row>
    <row r="23" spans="1:16" x14ac:dyDescent="0.25">
      <c r="A23" s="17"/>
      <c r="B23" s="55">
        <v>17</v>
      </c>
      <c r="C23" s="19" t="s">
        <v>265</v>
      </c>
      <c r="D23" s="20">
        <v>5.5656150000000002</v>
      </c>
      <c r="E23" s="21">
        <v>5.4589129999999999</v>
      </c>
      <c r="F23" s="21">
        <f t="shared" si="0"/>
        <v>1.2975620275814501</v>
      </c>
      <c r="G23" s="21">
        <v>0.62915162758145016</v>
      </c>
      <c r="H23" s="21">
        <v>0.37300357999999995</v>
      </c>
      <c r="I23" s="21">
        <v>0.29540682000000001</v>
      </c>
      <c r="J23" s="22">
        <f t="shared" si="1"/>
        <v>0.11525218071463131</v>
      </c>
      <c r="K23" s="22">
        <f t="shared" si="2"/>
        <v>0.18358145799016218</v>
      </c>
      <c r="L23" s="23">
        <f t="shared" si="3"/>
        <v>0.23769604453880289</v>
      </c>
      <c r="M23" s="4"/>
      <c r="N23" t="s">
        <v>265</v>
      </c>
      <c r="O23" s="5">
        <v>1.2975620275814501</v>
      </c>
      <c r="P23" s="71">
        <v>0.23769604453880289</v>
      </c>
    </row>
    <row r="24" spans="1:16" x14ac:dyDescent="0.25">
      <c r="A24" s="17"/>
      <c r="B24" s="55">
        <v>18</v>
      </c>
      <c r="C24" s="19" t="s">
        <v>266</v>
      </c>
      <c r="D24" s="20">
        <v>2.2219389999999999</v>
      </c>
      <c r="E24" s="21">
        <v>2.7292280000000004</v>
      </c>
      <c r="F24" s="21">
        <f t="shared" si="0"/>
        <v>0.79219728409128831</v>
      </c>
      <c r="G24" s="21">
        <v>0.39666507409128826</v>
      </c>
      <c r="H24" s="21">
        <v>0.16030349000000002</v>
      </c>
      <c r="I24" s="21">
        <v>0.23522872</v>
      </c>
      <c r="J24" s="22">
        <f t="shared" si="1"/>
        <v>0.14533966165204526</v>
      </c>
      <c r="K24" s="22">
        <f t="shared" si="2"/>
        <v>0.20407549830621999</v>
      </c>
      <c r="L24" s="23">
        <f t="shared" si="3"/>
        <v>0.29026423739287749</v>
      </c>
      <c r="M24" s="4"/>
      <c r="N24" t="s">
        <v>260</v>
      </c>
      <c r="O24" s="5">
        <v>9.3241161188858097</v>
      </c>
      <c r="P24" s="71">
        <v>0.23716650799089858</v>
      </c>
    </row>
    <row r="25" spans="1:16" x14ac:dyDescent="0.25">
      <c r="A25" s="17"/>
      <c r="B25" s="55">
        <v>19</v>
      </c>
      <c r="C25" s="19" t="s">
        <v>267</v>
      </c>
      <c r="D25" s="20">
        <v>8.3491050000000016</v>
      </c>
      <c r="E25" s="21">
        <v>13.998139999999999</v>
      </c>
      <c r="F25" s="21">
        <f t="shared" si="0"/>
        <v>2.9890930841144447</v>
      </c>
      <c r="G25" s="21">
        <v>1.6454778341144447</v>
      </c>
      <c r="H25" s="21">
        <v>0.6555829299999999</v>
      </c>
      <c r="I25" s="21">
        <v>0.68803231999999992</v>
      </c>
      <c r="J25" s="22">
        <f t="shared" si="1"/>
        <v>0.11754974833188157</v>
      </c>
      <c r="K25" s="22">
        <f t="shared" si="2"/>
        <v>0.16438332264961236</v>
      </c>
      <c r="L25" s="23">
        <f t="shared" si="3"/>
        <v>0.2135350185177777</v>
      </c>
      <c r="M25" s="4"/>
      <c r="N25" t="s">
        <v>269</v>
      </c>
      <c r="O25" s="5">
        <v>5.2803673534022035</v>
      </c>
      <c r="P25" s="71">
        <v>0.22893035024610048</v>
      </c>
    </row>
    <row r="26" spans="1:16" x14ac:dyDescent="0.25">
      <c r="A26" s="17"/>
      <c r="B26" s="55">
        <v>20</v>
      </c>
      <c r="C26" s="19" t="s">
        <v>268</v>
      </c>
      <c r="D26" s="20">
        <v>50.42953399999999</v>
      </c>
      <c r="E26" s="21">
        <v>60.428154000000013</v>
      </c>
      <c r="F26" s="21">
        <f t="shared" si="0"/>
        <v>17.609173969506877</v>
      </c>
      <c r="G26" s="21">
        <v>9.9933476695068748</v>
      </c>
      <c r="H26" s="21">
        <v>3.4707554100000002</v>
      </c>
      <c r="I26" s="21">
        <v>4.1450708900000004</v>
      </c>
      <c r="J26" s="22">
        <f t="shared" si="1"/>
        <v>0.16537569010476263</v>
      </c>
      <c r="K26" s="22">
        <f t="shared" si="2"/>
        <v>0.2228117555851015</v>
      </c>
      <c r="L26" s="23">
        <f t="shared" si="3"/>
        <v>0.29140678316115487</v>
      </c>
      <c r="M26" s="4"/>
      <c r="N26" t="s">
        <v>270</v>
      </c>
      <c r="O26" s="5">
        <v>4.8229613299031042</v>
      </c>
      <c r="P26" s="71">
        <v>0.22586541403799709</v>
      </c>
    </row>
    <row r="27" spans="1:16" x14ac:dyDescent="0.25">
      <c r="A27" s="17"/>
      <c r="B27" s="55">
        <v>21</v>
      </c>
      <c r="C27" s="19" t="s">
        <v>269</v>
      </c>
      <c r="D27" s="20">
        <v>23.288946000000003</v>
      </c>
      <c r="E27" s="21">
        <v>23.065388000000002</v>
      </c>
      <c r="F27" s="21">
        <f t="shared" si="0"/>
        <v>5.2803673534022035</v>
      </c>
      <c r="G27" s="21">
        <v>2.5331642334022035</v>
      </c>
      <c r="H27" s="21">
        <v>1.5051263400000001</v>
      </c>
      <c r="I27" s="21">
        <v>1.2420767800000001</v>
      </c>
      <c r="J27" s="22">
        <f t="shared" si="1"/>
        <v>0.10982534667971783</v>
      </c>
      <c r="K27" s="22">
        <f t="shared" si="2"/>
        <v>0.17508010588862427</v>
      </c>
      <c r="L27" s="23">
        <f t="shared" si="3"/>
        <v>0.22893035024610048</v>
      </c>
      <c r="M27" s="4"/>
      <c r="N27" t="s">
        <v>267</v>
      </c>
      <c r="O27" s="5">
        <v>2.9890930841144447</v>
      </c>
      <c r="P27" s="71">
        <v>0.2135350185177777</v>
      </c>
    </row>
    <row r="28" spans="1:16" x14ac:dyDescent="0.25">
      <c r="A28" s="17"/>
      <c r="B28" s="55">
        <v>22</v>
      </c>
      <c r="C28" s="19" t="s">
        <v>270</v>
      </c>
      <c r="D28" s="20">
        <v>14.566847000000001</v>
      </c>
      <c r="E28" s="21">
        <v>21.353253000000002</v>
      </c>
      <c r="F28" s="21">
        <f t="shared" si="0"/>
        <v>4.8229613299031042</v>
      </c>
      <c r="G28" s="21">
        <v>2.2508642699031043</v>
      </c>
      <c r="H28" s="21">
        <v>1.6506128500000001</v>
      </c>
      <c r="I28" s="21">
        <v>0.92148421000000003</v>
      </c>
      <c r="J28" s="22">
        <f t="shared" si="1"/>
        <v>0.10541083692976916</v>
      </c>
      <c r="K28" s="22">
        <f t="shared" si="2"/>
        <v>0.18271113632677438</v>
      </c>
      <c r="L28" s="23">
        <f t="shared" si="3"/>
        <v>0.22586541403799709</v>
      </c>
      <c r="M28" s="4"/>
      <c r="N28" t="s">
        <v>253</v>
      </c>
      <c r="O28" s="5">
        <v>4.5719358341364336</v>
      </c>
      <c r="P28" s="71">
        <v>0.20097133261672631</v>
      </c>
    </row>
    <row r="29" spans="1:16" x14ac:dyDescent="0.25">
      <c r="A29" s="17"/>
      <c r="B29" s="55">
        <v>23</v>
      </c>
      <c r="C29" s="19" t="s">
        <v>271</v>
      </c>
      <c r="D29" s="20">
        <v>9.8377090000000003</v>
      </c>
      <c r="E29" s="21">
        <v>10.530168999999999</v>
      </c>
      <c r="F29" s="21">
        <f t="shared" si="0"/>
        <v>2.9796325776884385</v>
      </c>
      <c r="G29" s="21">
        <v>1.7133698276884388</v>
      </c>
      <c r="H29" s="21">
        <v>0.99674586999999992</v>
      </c>
      <c r="I29" s="21">
        <v>0.26951688000000001</v>
      </c>
      <c r="J29" s="22">
        <f t="shared" si="1"/>
        <v>0.16271057261174432</v>
      </c>
      <c r="K29" s="22">
        <f t="shared" si="2"/>
        <v>0.25736678088342541</v>
      </c>
      <c r="L29" s="23">
        <f t="shared" si="3"/>
        <v>0.28296151540288089</v>
      </c>
      <c r="M29" s="4"/>
      <c r="N29" t="s">
        <v>250</v>
      </c>
      <c r="O29" s="5">
        <v>3.7799224883495999</v>
      </c>
      <c r="P29" s="71">
        <v>0.19445555153173152</v>
      </c>
    </row>
    <row r="30" spans="1:16" x14ac:dyDescent="0.25">
      <c r="A30" s="17"/>
      <c r="B30" s="55">
        <v>24</v>
      </c>
      <c r="C30" s="19" t="s">
        <v>272</v>
      </c>
      <c r="D30" s="20">
        <v>10.998687</v>
      </c>
      <c r="E30" s="21">
        <v>10.410515999999999</v>
      </c>
      <c r="F30" s="21">
        <f t="shared" si="0"/>
        <v>3.7888139480109775</v>
      </c>
      <c r="G30" s="21">
        <v>2.0136758680109779</v>
      </c>
      <c r="H30" s="21">
        <v>0.86951020999999984</v>
      </c>
      <c r="I30" s="21">
        <v>0.90562787</v>
      </c>
      <c r="J30" s="22">
        <f t="shared" si="1"/>
        <v>0.19342709506531452</v>
      </c>
      <c r="K30" s="22">
        <f t="shared" si="2"/>
        <v>0.27694939213493142</v>
      </c>
      <c r="L30" s="23">
        <f t="shared" si="3"/>
        <v>0.36394103308721465</v>
      </c>
      <c r="M30" s="4"/>
      <c r="N30" t="s">
        <v>249</v>
      </c>
      <c r="O30" s="5">
        <v>1.0511086517304769</v>
      </c>
      <c r="P30" s="71">
        <v>0.14992982151501288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10.193104</v>
      </c>
      <c r="E31" s="28">
        <v>15.765231000000002</v>
      </c>
      <c r="F31" s="28">
        <f t="shared" si="0"/>
        <v>5.9289819992592614</v>
      </c>
      <c r="G31" s="28">
        <v>3.5359747592592612</v>
      </c>
      <c r="H31" s="28">
        <v>0.97423620000000022</v>
      </c>
      <c r="I31" s="28">
        <v>1.41877104</v>
      </c>
      <c r="J31" s="29">
        <f t="shared" si="1"/>
        <v>0.22428943535678358</v>
      </c>
      <c r="K31" s="29">
        <f t="shared" si="2"/>
        <v>0.28608594185897185</v>
      </c>
      <c r="L31" s="30">
        <f t="shared" si="3"/>
        <v>0.37607961464435635</v>
      </c>
      <c r="M31" s="4"/>
      <c r="N31" t="s">
        <v>251</v>
      </c>
      <c r="O31" s="5">
        <v>0.67545590937218458</v>
      </c>
      <c r="P31" s="71">
        <v>7.0319447003439617E-2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6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 x14ac:dyDescent="0.25">
      <c r="A1" s="50">
        <v>36</v>
      </c>
      <c r="B1" s="49" t="s">
        <v>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668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905.84426599999995</v>
      </c>
      <c r="E6" s="14">
        <v>1096.3135809999999</v>
      </c>
      <c r="F6" s="14">
        <v>390.42543726790041</v>
      </c>
      <c r="G6" s="14">
        <v>213.57917811790043</v>
      </c>
      <c r="H6" s="14">
        <v>87.108122720000026</v>
      </c>
      <c r="I6" s="14">
        <v>89.738136430000026</v>
      </c>
      <c r="J6" s="15">
        <v>0.19481577335116534</v>
      </c>
      <c r="K6" s="15">
        <v>0.27427125418224707</v>
      </c>
      <c r="L6" s="16">
        <v>0.35612569618245071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784.83349999999871</v>
      </c>
      <c r="E7" s="38">
        <f ca="1">SUM(E8:OFFSET(E6,MATCH("PROYECTOS",$A$8:$A$50,0),0))</f>
        <v>941.52040199999919</v>
      </c>
      <c r="F7" s="38">
        <f ca="1">SUM(F8:OFFSET(F6,MATCH("PROYECTOS",$A$8:$A$50,0),0))</f>
        <v>374.68129962133787</v>
      </c>
      <c r="G7" s="38">
        <f ca="1">SUM(G8:OFFSET(G6,MATCH("PROYECTOS",$A$8:$A$50,0),0))</f>
        <v>204.91784507133792</v>
      </c>
      <c r="H7" s="38">
        <f ca="1">SUM(H8:OFFSET(H6,MATCH("PROYECTOS",$A$8:$A$50,0),0))</f>
        <v>83.176586809999918</v>
      </c>
      <c r="I7" s="38">
        <f ca="1">SUM(I8:OFFSET(I6,MATCH("PROYECTOS",$A$8:$A$50,0),0))</f>
        <v>86.586867740000017</v>
      </c>
      <c r="J7" s="39">
        <f ca="1">IFERROR(G7/E7,0)</f>
        <v>0.21764567675437169</v>
      </c>
      <c r="K7" s="39">
        <f ca="1">IFERROR(SUM(G7,H7)/E7,0)</f>
        <v>0.30598851736973631</v>
      </c>
      <c r="L7" s="40">
        <f ca="1">IFERROR(SUM(G7,H7,I7)/E7,0)</f>
        <v>0.39795345785968234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7.2411159999999999</v>
      </c>
      <c r="E8" s="21">
        <v>6.9522469999999998</v>
      </c>
      <c r="F8" s="21">
        <f t="shared" ref="F8:F13" si="0">SUM(G8,H8,I8)</f>
        <v>1.7430912724772056</v>
      </c>
      <c r="G8" s="21">
        <v>0.91225143247720553</v>
      </c>
      <c r="H8" s="21">
        <v>0.23887436000000001</v>
      </c>
      <c r="I8" s="21">
        <v>0.59196548000000004</v>
      </c>
      <c r="J8" s="22">
        <f t="shared" ref="J8:J14" si="1">IFERROR(G8/E8,0)</f>
        <v>0.13121677530691955</v>
      </c>
      <c r="K8" s="22">
        <f t="shared" ref="K8:K14" si="2">IFERROR(SUM(G8,H8)/E8,0)</f>
        <v>0.16557607813376102</v>
      </c>
      <c r="L8" s="23">
        <f t="shared" ref="L8:L14" si="3">IFERROR(SUM(G8,H8,I8)/E8,0)</f>
        <v>0.25072343840447636</v>
      </c>
      <c r="M8" s="4"/>
    </row>
    <row r="9" spans="1:13" ht="38.25" x14ac:dyDescent="0.25">
      <c r="A9" s="17"/>
      <c r="B9" s="19">
        <v>3000579</v>
      </c>
      <c r="C9" s="19" t="s">
        <v>670</v>
      </c>
      <c r="D9" s="20">
        <v>0.182</v>
      </c>
      <c r="E9" s="21">
        <v>0.17960999999999999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ht="25.5" x14ac:dyDescent="0.25">
      <c r="A10" s="17"/>
      <c r="B10" s="19">
        <v>3000580</v>
      </c>
      <c r="C10" s="19" t="s">
        <v>671</v>
      </c>
      <c r="D10" s="20">
        <v>694.09721499999864</v>
      </c>
      <c r="E10" s="21">
        <v>833.53113199999927</v>
      </c>
      <c r="F10" s="21">
        <f t="shared" si="0"/>
        <v>342.29792013891353</v>
      </c>
      <c r="G10" s="21">
        <v>188.32265639891361</v>
      </c>
      <c r="H10" s="21">
        <v>74.990938039999918</v>
      </c>
      <c r="I10" s="21">
        <v>78.984325700000014</v>
      </c>
      <c r="J10" s="22">
        <f t="shared" si="1"/>
        <v>0.22593356045028173</v>
      </c>
      <c r="K10" s="22">
        <f t="shared" si="2"/>
        <v>0.31590133149209565</v>
      </c>
      <c r="L10" s="23">
        <f t="shared" si="3"/>
        <v>0.41066003055889916</v>
      </c>
      <c r="M10" s="4"/>
    </row>
    <row r="11" spans="1:13" ht="51" x14ac:dyDescent="0.25">
      <c r="A11" s="17"/>
      <c r="B11" s="19">
        <v>3000581</v>
      </c>
      <c r="C11" s="19" t="s">
        <v>672</v>
      </c>
      <c r="D11" s="20">
        <v>4.9942630000000001</v>
      </c>
      <c r="E11" s="21">
        <v>4.6627059999999991</v>
      </c>
      <c r="F11" s="21">
        <f t="shared" si="0"/>
        <v>2.0045613335091117</v>
      </c>
      <c r="G11" s="21">
        <v>0.89618270350911189</v>
      </c>
      <c r="H11" s="21">
        <v>0.44404810999999994</v>
      </c>
      <c r="I11" s="21">
        <v>0.66433052000000004</v>
      </c>
      <c r="J11" s="22">
        <f t="shared" si="1"/>
        <v>0.19220227556897476</v>
      </c>
      <c r="K11" s="22">
        <f t="shared" si="2"/>
        <v>0.28743626844778808</v>
      </c>
      <c r="L11" s="23">
        <f t="shared" si="3"/>
        <v>0.42991373110573816</v>
      </c>
      <c r="M11" s="4"/>
    </row>
    <row r="12" spans="1:13" ht="51" x14ac:dyDescent="0.25">
      <c r="A12" s="17"/>
      <c r="B12" s="19">
        <v>3000582</v>
      </c>
      <c r="C12" s="19" t="s">
        <v>673</v>
      </c>
      <c r="D12" s="20">
        <v>8.4803300000000039</v>
      </c>
      <c r="E12" s="21">
        <v>8.5355960000000017</v>
      </c>
      <c r="F12" s="21">
        <f t="shared" si="0"/>
        <v>2.0532938256961817</v>
      </c>
      <c r="G12" s="21">
        <v>1.151241135696182</v>
      </c>
      <c r="H12" s="21">
        <v>0.50872197999999991</v>
      </c>
      <c r="I12" s="21">
        <v>0.39333070999999997</v>
      </c>
      <c r="J12" s="22">
        <f t="shared" si="1"/>
        <v>0.13487530755862645</v>
      </c>
      <c r="K12" s="22">
        <f t="shared" si="2"/>
        <v>0.19447536126313633</v>
      </c>
      <c r="L12" s="23">
        <f t="shared" si="3"/>
        <v>0.24055658511674888</v>
      </c>
      <c r="M12" s="4"/>
    </row>
    <row r="13" spans="1:13" ht="51" x14ac:dyDescent="0.25">
      <c r="A13" s="17"/>
      <c r="B13" s="19">
        <v>3000583</v>
      </c>
      <c r="C13" s="19" t="s">
        <v>674</v>
      </c>
      <c r="D13" s="20">
        <v>69.838576000000018</v>
      </c>
      <c r="E13" s="21">
        <v>87.659110999999996</v>
      </c>
      <c r="F13" s="21">
        <f t="shared" si="0"/>
        <v>26.582433050741816</v>
      </c>
      <c r="G13" s="21">
        <v>13.635513400741814</v>
      </c>
      <c r="H13" s="21">
        <v>6.9940043199999975</v>
      </c>
      <c r="I13" s="21">
        <v>5.9529153300000024</v>
      </c>
      <c r="J13" s="22">
        <f t="shared" si="1"/>
        <v>0.15555158209101408</v>
      </c>
      <c r="K13" s="22">
        <f t="shared" si="2"/>
        <v>0.23533797554417149</v>
      </c>
      <c r="L13" s="23">
        <f t="shared" si="3"/>
        <v>0.30324780559024628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121.01076600000124</v>
      </c>
      <c r="E14" s="45">
        <f t="shared" ref="E14:I14" ca="1" si="4">OFFSET(E14,-MATCH("PROYECTOS",$A$8:$A$50,0)-1,0)-(OFFSET(E14,-MATCH("PROYECTOS",$A$8:$A$50,0),0))</f>
        <v>154.79317900000069</v>
      </c>
      <c r="F14" s="45">
        <f t="shared" ca="1" si="4"/>
        <v>15.744137646562535</v>
      </c>
      <c r="G14" s="45">
        <f t="shared" ca="1" si="4"/>
        <v>8.661333046562504</v>
      </c>
      <c r="H14" s="45">
        <f t="shared" ca="1" si="4"/>
        <v>3.9315359100001075</v>
      </c>
      <c r="I14" s="45">
        <f t="shared" ca="1" si="4"/>
        <v>3.1512686900000091</v>
      </c>
      <c r="J14" s="46">
        <f t="shared" ca="1" si="1"/>
        <v>5.595422939509799E-2</v>
      </c>
      <c r="K14" s="46">
        <f t="shared" ca="1" si="2"/>
        <v>8.1352867341541943E-2</v>
      </c>
      <c r="L14" s="47">
        <f t="shared" ca="1" si="3"/>
        <v>0.1017107972604048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692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x14ac:dyDescent="0.25">
      <c r="A20" s="17"/>
      <c r="B20" s="19">
        <v>3000001</v>
      </c>
      <c r="C20" s="19" t="s">
        <v>275</v>
      </c>
      <c r="D20" s="23">
        <v>0.25072343840447636</v>
      </c>
    </row>
    <row r="21" spans="1:4" ht="38.25" x14ac:dyDescent="0.25">
      <c r="A21" s="17"/>
      <c r="B21" s="19">
        <v>3000579</v>
      </c>
      <c r="C21" s="19" t="s">
        <v>670</v>
      </c>
      <c r="D21" s="23">
        <v>0</v>
      </c>
    </row>
    <row r="22" spans="1:4" ht="51" x14ac:dyDescent="0.25">
      <c r="A22" s="17"/>
      <c r="B22" s="19">
        <v>3000582</v>
      </c>
      <c r="C22" s="19" t="s">
        <v>673</v>
      </c>
      <c r="D22" s="23">
        <v>0.24055658511674888</v>
      </c>
    </row>
    <row r="23" spans="1:4" ht="51.75" thickBot="1" x14ac:dyDescent="0.3">
      <c r="A23" s="24"/>
      <c r="B23" s="26">
        <v>3000583</v>
      </c>
      <c r="C23" s="26" t="s">
        <v>674</v>
      </c>
      <c r="D23" s="30">
        <v>0.30324780559024628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workbookViewId="0">
      <selection activeCell="A36" sqref="A36:D3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9" width="0" hidden="1" customWidth="1"/>
  </cols>
  <sheetData>
    <row r="1" spans="1:13" ht="15.75" x14ac:dyDescent="0.25">
      <c r="A1" s="50">
        <v>1</v>
      </c>
      <c r="B1" s="49" t="s">
        <v>13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243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1626.886438</v>
      </c>
      <c r="E6" s="14">
        <v>1994.9742959999992</v>
      </c>
      <c r="F6" s="14">
        <v>908.61302874762737</v>
      </c>
      <c r="G6" s="14">
        <v>610.71586101762728</v>
      </c>
      <c r="H6" s="14">
        <v>125.54655109999999</v>
      </c>
      <c r="I6" s="14">
        <v>172.35061662999993</v>
      </c>
      <c r="J6" s="15">
        <v>0.30612718281239826</v>
      </c>
      <c r="K6" s="15">
        <v>0.36905859568910837</v>
      </c>
      <c r="L6" s="16">
        <v>0.45545099531830135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1475.469198</v>
      </c>
      <c r="E7" s="38">
        <f ca="1">SUM(E8:OFFSET(E6,MATCH("PROYECTOS",$A$8:$A$50,0),0))</f>
        <v>1845.1083729999998</v>
      </c>
      <c r="F7" s="38">
        <f ca="1">SUM(F8:OFFSET(F6,MATCH("PROYECTOS",$A$8:$A$50,0),0))</f>
        <v>885.6933784819596</v>
      </c>
      <c r="G7" s="38">
        <f ca="1">SUM(G8:OFFSET(G6,MATCH("PROYECTOS",$A$8:$A$50,0),0))</f>
        <v>601.99751743195964</v>
      </c>
      <c r="H7" s="38">
        <f ca="1">SUM(H8:OFFSET(H6,MATCH("PROYECTOS",$A$8:$A$50,0),0))</f>
        <v>117.41793477999998</v>
      </c>
      <c r="I7" s="38">
        <f ca="1">SUM(I8:OFFSET(I6,MATCH("PROYECTOS",$A$8:$A$50,0),0))</f>
        <v>166.27792627000005</v>
      </c>
      <c r="J7" s="39">
        <f ca="1">IFERROR(G7/E7,0)</f>
        <v>0.32626675280496364</v>
      </c>
      <c r="K7" s="39">
        <f ca="1">IFERROR(SUM(G7,H7)/E7,0)</f>
        <v>0.38990417188462878</v>
      </c>
      <c r="L7" s="40">
        <f ca="1">IFERROR(SUM(G7,H7,I7)/E7,0)</f>
        <v>0.4800224157250409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59.143389999999982</v>
      </c>
      <c r="E8" s="21">
        <v>91.747885000000039</v>
      </c>
      <c r="F8" s="21">
        <f t="shared" ref="F8:F25" si="0">SUM(G8,H8,I8)</f>
        <v>25.559552719511508</v>
      </c>
      <c r="G8" s="21">
        <v>13.928726619511508</v>
      </c>
      <c r="H8" s="21">
        <v>5.0499504399999982</v>
      </c>
      <c r="I8" s="21">
        <v>6.580875660000002</v>
      </c>
      <c r="J8" s="22">
        <f t="shared" ref="J8:J26" si="1">IFERROR(G8/E8,0)</f>
        <v>0.15181523388262849</v>
      </c>
      <c r="K8" s="22">
        <f t="shared" ref="K8:K26" si="2">IFERROR(SUM(G8,H8)/E8,0)</f>
        <v>0.20685683446012404</v>
      </c>
      <c r="L8" s="23">
        <f t="shared" ref="L8:L26" si="3">IFERROR(SUM(G8,H8,I8)/E8,0)</f>
        <v>0.2785846531449907</v>
      </c>
      <c r="M8" s="4"/>
    </row>
    <row r="9" spans="1:13" ht="38.25" x14ac:dyDescent="0.25">
      <c r="A9" s="17"/>
      <c r="B9" s="19">
        <v>3000608</v>
      </c>
      <c r="C9" s="19" t="s">
        <v>276</v>
      </c>
      <c r="D9" s="20">
        <v>9.8539599999999972</v>
      </c>
      <c r="E9" s="21">
        <v>10.543849999999994</v>
      </c>
      <c r="F9" s="21">
        <f t="shared" si="0"/>
        <v>3.9518000551630674</v>
      </c>
      <c r="G9" s="21">
        <v>2.5615503951630672</v>
      </c>
      <c r="H9" s="21">
        <v>0.65993609999999991</v>
      </c>
      <c r="I9" s="21">
        <v>0.73031356000000014</v>
      </c>
      <c r="J9" s="22">
        <f t="shared" si="1"/>
        <v>0.24294260589472239</v>
      </c>
      <c r="K9" s="22">
        <f t="shared" si="2"/>
        <v>0.30553227665066074</v>
      </c>
      <c r="L9" s="23">
        <f t="shared" si="3"/>
        <v>0.37479668765802526</v>
      </c>
      <c r="M9" s="4"/>
    </row>
    <row r="10" spans="1:13" ht="25.5" x14ac:dyDescent="0.25">
      <c r="A10" s="17"/>
      <c r="B10" s="19">
        <v>3000609</v>
      </c>
      <c r="C10" s="19" t="s">
        <v>277</v>
      </c>
      <c r="D10" s="20">
        <v>41.639748000000004</v>
      </c>
      <c r="E10" s="21">
        <v>46.71077800000004</v>
      </c>
      <c r="F10" s="21">
        <f t="shared" si="0"/>
        <v>17.155206881542469</v>
      </c>
      <c r="G10" s="21">
        <v>10.131453791542473</v>
      </c>
      <c r="H10" s="21">
        <v>3.6525188799999979</v>
      </c>
      <c r="I10" s="21">
        <v>3.3712342099999986</v>
      </c>
      <c r="J10" s="22">
        <f t="shared" si="1"/>
        <v>0.21689756037765984</v>
      </c>
      <c r="K10" s="22">
        <f t="shared" si="2"/>
        <v>0.2950919094420234</v>
      </c>
      <c r="L10" s="23">
        <f t="shared" si="3"/>
        <v>0.36726442196151077</v>
      </c>
      <c r="M10" s="4"/>
    </row>
    <row r="11" spans="1:13" ht="63.75" x14ac:dyDescent="0.25">
      <c r="A11" s="17"/>
      <c r="B11" s="19">
        <v>3000733</v>
      </c>
      <c r="C11" s="19" t="s">
        <v>278</v>
      </c>
      <c r="D11" s="20">
        <v>4.0999999999999995E-2</v>
      </c>
      <c r="E11" s="21">
        <v>17.520285000000001</v>
      </c>
      <c r="F11" s="21">
        <f t="shared" si="0"/>
        <v>1.5013246597993781</v>
      </c>
      <c r="G11" s="21">
        <v>4.7589997993782163E-3</v>
      </c>
      <c r="H11" s="21">
        <v>2.8383960000000007E-2</v>
      </c>
      <c r="I11" s="21">
        <v>1.4681816999999999</v>
      </c>
      <c r="J11" s="22">
        <f t="shared" si="1"/>
        <v>2.7162799003430685E-4</v>
      </c>
      <c r="K11" s="22">
        <f t="shared" si="2"/>
        <v>1.8916906773707289E-3</v>
      </c>
      <c r="L11" s="23">
        <f t="shared" si="3"/>
        <v>8.5690652851787397E-2</v>
      </c>
      <c r="M11" s="4"/>
    </row>
    <row r="12" spans="1:13" ht="38.25" x14ac:dyDescent="0.25">
      <c r="A12" s="17"/>
      <c r="B12" s="19">
        <v>3033248</v>
      </c>
      <c r="C12" s="19" t="s">
        <v>279</v>
      </c>
      <c r="D12" s="20">
        <v>28.935507999999995</v>
      </c>
      <c r="E12" s="21">
        <v>65.436885000000103</v>
      </c>
      <c r="F12" s="21">
        <f t="shared" si="0"/>
        <v>12.699908871585185</v>
      </c>
      <c r="G12" s="21">
        <v>5.4582558315851868</v>
      </c>
      <c r="H12" s="21">
        <v>3.2141210699999996</v>
      </c>
      <c r="I12" s="21">
        <v>4.0275319699999983</v>
      </c>
      <c r="J12" s="22">
        <f t="shared" si="1"/>
        <v>8.3412525391225123E-2</v>
      </c>
      <c r="K12" s="22">
        <f t="shared" si="2"/>
        <v>0.13253040546757647</v>
      </c>
      <c r="L12" s="23">
        <f t="shared" si="3"/>
        <v>0.19407875041095193</v>
      </c>
      <c r="M12" s="4"/>
    </row>
    <row r="13" spans="1:13" ht="38.25" x14ac:dyDescent="0.25">
      <c r="A13" s="17"/>
      <c r="B13" s="19">
        <v>3033249</v>
      </c>
      <c r="C13" s="19" t="s">
        <v>280</v>
      </c>
      <c r="D13" s="20">
        <v>14.114951999999995</v>
      </c>
      <c r="E13" s="21">
        <v>20.92101899999999</v>
      </c>
      <c r="F13" s="21">
        <f t="shared" si="0"/>
        <v>6.2741023617369951</v>
      </c>
      <c r="G13" s="21">
        <v>3.7535758717369943</v>
      </c>
      <c r="H13" s="21">
        <v>1.1796833800000004</v>
      </c>
      <c r="I13" s="21">
        <v>1.3408431100000004</v>
      </c>
      <c r="J13" s="22">
        <f t="shared" si="1"/>
        <v>0.17941649361042097</v>
      </c>
      <c r="K13" s="22">
        <f t="shared" si="2"/>
        <v>0.23580396594147718</v>
      </c>
      <c r="L13" s="23">
        <f t="shared" si="3"/>
        <v>0.2998946830332212</v>
      </c>
      <c r="M13" s="4"/>
    </row>
    <row r="14" spans="1:13" ht="38.25" x14ac:dyDescent="0.25">
      <c r="A14" s="17"/>
      <c r="B14" s="19">
        <v>3033250</v>
      </c>
      <c r="C14" s="19" t="s">
        <v>281</v>
      </c>
      <c r="D14" s="20">
        <v>8.9501420000000032</v>
      </c>
      <c r="E14" s="21">
        <v>12.845317999999997</v>
      </c>
      <c r="F14" s="21">
        <f t="shared" si="0"/>
        <v>4.4722341673985841</v>
      </c>
      <c r="G14" s="21">
        <v>2.3883964473985841</v>
      </c>
      <c r="H14" s="21">
        <v>1.07247958</v>
      </c>
      <c r="I14" s="21">
        <v>1.0113581400000002</v>
      </c>
      <c r="J14" s="22">
        <f t="shared" si="1"/>
        <v>0.18593517477718999</v>
      </c>
      <c r="K14" s="22">
        <f t="shared" si="2"/>
        <v>0.26942704161925651</v>
      </c>
      <c r="L14" s="23">
        <f t="shared" si="3"/>
        <v>0.3481606424534282</v>
      </c>
      <c r="M14" s="4"/>
    </row>
    <row r="15" spans="1:13" ht="63.75" x14ac:dyDescent="0.25">
      <c r="A15" s="17"/>
      <c r="B15" s="19">
        <v>3033251</v>
      </c>
      <c r="C15" s="19" t="s">
        <v>282</v>
      </c>
      <c r="D15" s="20">
        <v>44.920976999999986</v>
      </c>
      <c r="E15" s="21">
        <v>48.786213999999994</v>
      </c>
      <c r="F15" s="21">
        <f t="shared" si="0"/>
        <v>12.067360264216282</v>
      </c>
      <c r="G15" s="21">
        <v>6.6114131542162795</v>
      </c>
      <c r="H15" s="21">
        <v>2.324626170000001</v>
      </c>
      <c r="I15" s="21">
        <v>3.1313209400000006</v>
      </c>
      <c r="J15" s="22">
        <f t="shared" si="1"/>
        <v>0.13551806160273638</v>
      </c>
      <c r="K15" s="22">
        <f t="shared" si="2"/>
        <v>0.18316730468603862</v>
      </c>
      <c r="L15" s="23">
        <f t="shared" si="3"/>
        <v>0.24735184952487363</v>
      </c>
      <c r="M15" s="4"/>
    </row>
    <row r="16" spans="1:13" x14ac:dyDescent="0.25">
      <c r="A16" s="17"/>
      <c r="B16" s="19">
        <v>3033254</v>
      </c>
      <c r="C16" s="19" t="s">
        <v>283</v>
      </c>
      <c r="D16" s="20">
        <v>387.01441399999987</v>
      </c>
      <c r="E16" s="21">
        <v>416.4993579999998</v>
      </c>
      <c r="F16" s="21">
        <f t="shared" si="0"/>
        <v>232.19303725664048</v>
      </c>
      <c r="G16" s="21">
        <v>143.00279401664045</v>
      </c>
      <c r="H16" s="21">
        <v>24.28507948</v>
      </c>
      <c r="I16" s="21">
        <v>64.905163760000036</v>
      </c>
      <c r="J16" s="22">
        <f t="shared" si="1"/>
        <v>0.34334457249425226</v>
      </c>
      <c r="K16" s="22">
        <f t="shared" si="2"/>
        <v>0.40165217612806148</v>
      </c>
      <c r="L16" s="23">
        <f t="shared" si="3"/>
        <v>0.5574871432494275</v>
      </c>
      <c r="M16" s="4"/>
    </row>
    <row r="17" spans="1:13" x14ac:dyDescent="0.25">
      <c r="A17" s="17"/>
      <c r="B17" s="19">
        <v>3033255</v>
      </c>
      <c r="C17" s="19" t="s">
        <v>284</v>
      </c>
      <c r="D17" s="20">
        <v>273.77885399999997</v>
      </c>
      <c r="E17" s="21">
        <v>385.25800599999985</v>
      </c>
      <c r="F17" s="21">
        <f t="shared" si="0"/>
        <v>193.63646154414232</v>
      </c>
      <c r="G17" s="21">
        <v>141.88301985414233</v>
      </c>
      <c r="H17" s="21">
        <v>24.896410350000007</v>
      </c>
      <c r="I17" s="21">
        <v>26.857031340000002</v>
      </c>
      <c r="J17" s="22">
        <f t="shared" si="1"/>
        <v>0.36828052277813633</v>
      </c>
      <c r="K17" s="22">
        <f t="shared" si="2"/>
        <v>0.43290321708237878</v>
      </c>
      <c r="L17" s="23">
        <f t="shared" si="3"/>
        <v>0.5026150229935582</v>
      </c>
      <c r="M17" s="4"/>
    </row>
    <row r="18" spans="1:13" ht="25.5" x14ac:dyDescent="0.25">
      <c r="A18" s="17"/>
      <c r="B18" s="19">
        <v>3033256</v>
      </c>
      <c r="C18" s="19" t="s">
        <v>285</v>
      </c>
      <c r="D18" s="20">
        <v>89.556607999999983</v>
      </c>
      <c r="E18" s="21">
        <v>128.12289499999991</v>
      </c>
      <c r="F18" s="21">
        <f t="shared" si="0"/>
        <v>80.823612023742925</v>
      </c>
      <c r="G18" s="21">
        <v>65.98345446374293</v>
      </c>
      <c r="H18" s="21">
        <v>6.8608064500000001</v>
      </c>
      <c r="I18" s="21">
        <v>7.9793511100000023</v>
      </c>
      <c r="J18" s="22">
        <f t="shared" si="1"/>
        <v>0.51500127642091587</v>
      </c>
      <c r="K18" s="22">
        <f t="shared" si="2"/>
        <v>0.56854991384438336</v>
      </c>
      <c r="L18" s="23">
        <f t="shared" si="3"/>
        <v>0.63082879936285374</v>
      </c>
      <c r="M18" s="4"/>
    </row>
    <row r="19" spans="1:13" ht="25.5" x14ac:dyDescent="0.25">
      <c r="A19" s="17"/>
      <c r="B19" s="19">
        <v>3033311</v>
      </c>
      <c r="C19" s="19" t="s">
        <v>286</v>
      </c>
      <c r="D19" s="20">
        <v>165.67291700000021</v>
      </c>
      <c r="E19" s="21">
        <v>179.10863799999993</v>
      </c>
      <c r="F19" s="21">
        <f t="shared" si="0"/>
        <v>95.302307146960658</v>
      </c>
      <c r="G19" s="21">
        <v>68.25614691696066</v>
      </c>
      <c r="H19" s="21">
        <v>13.277172159999996</v>
      </c>
      <c r="I19" s="21">
        <v>13.768988070000001</v>
      </c>
      <c r="J19" s="22">
        <f t="shared" si="1"/>
        <v>0.38108796805746847</v>
      </c>
      <c r="K19" s="22">
        <f t="shared" si="2"/>
        <v>0.45521712401699288</v>
      </c>
      <c r="L19" s="23">
        <f t="shared" si="3"/>
        <v>0.5320921883564359</v>
      </c>
      <c r="M19" s="4"/>
    </row>
    <row r="20" spans="1:13" ht="25.5" x14ac:dyDescent="0.25">
      <c r="A20" s="17"/>
      <c r="B20" s="19">
        <v>3033312</v>
      </c>
      <c r="C20" s="19" t="s">
        <v>287</v>
      </c>
      <c r="D20" s="20">
        <v>79.343687999999958</v>
      </c>
      <c r="E20" s="21">
        <v>90.029664999999994</v>
      </c>
      <c r="F20" s="21">
        <f t="shared" si="0"/>
        <v>42.527942267343398</v>
      </c>
      <c r="G20" s="21">
        <v>28.454061477343394</v>
      </c>
      <c r="H20" s="21">
        <v>7.1004551100000022</v>
      </c>
      <c r="I20" s="21">
        <v>6.973425680000001</v>
      </c>
      <c r="J20" s="22">
        <f t="shared" si="1"/>
        <v>0.31605206436504452</v>
      </c>
      <c r="K20" s="22">
        <f t="shared" si="2"/>
        <v>0.39492001427910906</v>
      </c>
      <c r="L20" s="23">
        <f t="shared" si="3"/>
        <v>0.47237699115445336</v>
      </c>
      <c r="M20" s="4"/>
    </row>
    <row r="21" spans="1:13" ht="25.5" x14ac:dyDescent="0.25">
      <c r="A21" s="17"/>
      <c r="B21" s="19">
        <v>3033313</v>
      </c>
      <c r="C21" s="19" t="s">
        <v>288</v>
      </c>
      <c r="D21" s="20">
        <v>96.324109999999976</v>
      </c>
      <c r="E21" s="21">
        <v>110.26886099999997</v>
      </c>
      <c r="F21" s="21">
        <f t="shared" si="0"/>
        <v>44.725977411221351</v>
      </c>
      <c r="G21" s="21">
        <v>28.247062221221352</v>
      </c>
      <c r="H21" s="21">
        <v>8.385071089999995</v>
      </c>
      <c r="I21" s="21">
        <v>8.0938441000000036</v>
      </c>
      <c r="J21" s="22">
        <f t="shared" si="1"/>
        <v>0.25616535769986198</v>
      </c>
      <c r="K21" s="22">
        <f t="shared" si="2"/>
        <v>0.33220741539373799</v>
      </c>
      <c r="L21" s="23">
        <f t="shared" si="3"/>
        <v>0.40560841025846239</v>
      </c>
      <c r="M21" s="4"/>
    </row>
    <row r="22" spans="1:13" ht="25.5" x14ac:dyDescent="0.25">
      <c r="A22" s="17"/>
      <c r="B22" s="19">
        <v>3033314</v>
      </c>
      <c r="C22" s="19" t="s">
        <v>289</v>
      </c>
      <c r="D22" s="20">
        <v>62.713990000000038</v>
      </c>
      <c r="E22" s="21">
        <v>69.342608999999982</v>
      </c>
      <c r="F22" s="21">
        <f t="shared" si="0"/>
        <v>28.867713428528415</v>
      </c>
      <c r="G22" s="21">
        <v>17.544984428528412</v>
      </c>
      <c r="H22" s="21">
        <v>5.9435377899999997</v>
      </c>
      <c r="I22" s="21">
        <v>5.3791912100000019</v>
      </c>
      <c r="J22" s="22">
        <f t="shared" si="1"/>
        <v>0.25301881024592565</v>
      </c>
      <c r="K22" s="22">
        <f t="shared" si="2"/>
        <v>0.33873144603671346</v>
      </c>
      <c r="L22" s="23">
        <f t="shared" si="3"/>
        <v>0.41630555649454182</v>
      </c>
      <c r="M22" s="4"/>
    </row>
    <row r="23" spans="1:13" ht="25.5" x14ac:dyDescent="0.25">
      <c r="A23" s="17"/>
      <c r="B23" s="19">
        <v>3033315</v>
      </c>
      <c r="C23" s="19" t="s">
        <v>290</v>
      </c>
      <c r="D23" s="20">
        <v>31.742541999999979</v>
      </c>
      <c r="E23" s="21">
        <v>33.791364999999992</v>
      </c>
      <c r="F23" s="21">
        <f t="shared" si="0"/>
        <v>14.987302443743967</v>
      </c>
      <c r="G23" s="21">
        <v>9.3062800037439679</v>
      </c>
      <c r="H23" s="21">
        <v>2.7775661200000008</v>
      </c>
      <c r="I23" s="21">
        <v>2.9034563199999988</v>
      </c>
      <c r="J23" s="22">
        <f t="shared" si="1"/>
        <v>0.27540408633223223</v>
      </c>
      <c r="K23" s="22">
        <f t="shared" si="2"/>
        <v>0.35760159803381641</v>
      </c>
      <c r="L23" s="23">
        <f t="shared" si="3"/>
        <v>0.4435246236351793</v>
      </c>
      <c r="M23" s="4"/>
    </row>
    <row r="24" spans="1:13" ht="25.5" x14ac:dyDescent="0.25">
      <c r="A24" s="17"/>
      <c r="B24" s="19">
        <v>3033317</v>
      </c>
      <c r="C24" s="19" t="s">
        <v>291</v>
      </c>
      <c r="D24" s="20">
        <v>58.428032000000002</v>
      </c>
      <c r="E24" s="21">
        <v>90.738272999999936</v>
      </c>
      <c r="F24" s="21">
        <f t="shared" si="0"/>
        <v>56.760661224175827</v>
      </c>
      <c r="G24" s="21">
        <v>46.662076834175828</v>
      </c>
      <c r="H24" s="21">
        <v>4.5275462299999987</v>
      </c>
      <c r="I24" s="21">
        <v>5.5710381599999987</v>
      </c>
      <c r="J24" s="22">
        <f t="shared" si="1"/>
        <v>0.51424911772539317</v>
      </c>
      <c r="K24" s="22">
        <f t="shared" si="2"/>
        <v>0.56414588212601158</v>
      </c>
      <c r="L24" s="23">
        <f t="shared" si="3"/>
        <v>0.62554266625920762</v>
      </c>
      <c r="M24" s="4"/>
    </row>
    <row r="25" spans="1:13" ht="25.5" x14ac:dyDescent="0.25">
      <c r="A25" s="17"/>
      <c r="B25" s="19">
        <v>3033414</v>
      </c>
      <c r="C25" s="19" t="s">
        <v>292</v>
      </c>
      <c r="D25" s="20">
        <v>23.294366</v>
      </c>
      <c r="E25" s="21">
        <v>27.43646900000002</v>
      </c>
      <c r="F25" s="21">
        <f t="shared" si="0"/>
        <v>12.186873754506745</v>
      </c>
      <c r="G25" s="21">
        <v>7.8195061045067469</v>
      </c>
      <c r="H25" s="21">
        <v>2.1825904199999986</v>
      </c>
      <c r="I25" s="21">
        <v>2.1847772299999999</v>
      </c>
      <c r="J25" s="22">
        <f t="shared" si="1"/>
        <v>0.28500409817701911</v>
      </c>
      <c r="K25" s="22">
        <f t="shared" si="2"/>
        <v>0.3645548020230569</v>
      </c>
      <c r="L25" s="23">
        <f t="shared" si="3"/>
        <v>0.44418521036751252</v>
      </c>
      <c r="M25" s="4"/>
    </row>
    <row r="26" spans="1:13" ht="15.75" thickBot="1" x14ac:dyDescent="0.3">
      <c r="A26" s="41" t="s">
        <v>293</v>
      </c>
      <c r="B26" s="43"/>
      <c r="C26" s="43"/>
      <c r="D26" s="44">
        <f ca="1">OFFSET(D26,-MATCH("PROYECTOS",$A$8:$A$50,0)-1,0)-(OFFSET(D26,-MATCH("PROYECTOS",$A$8:$A$50,0),0))</f>
        <v>151.41723999999999</v>
      </c>
      <c r="E26" s="45">
        <f t="shared" ref="E26:I26" ca="1" si="4">OFFSET(E26,-MATCH("PROYECTOS",$A$8:$A$50,0)-1,0)-(OFFSET(E26,-MATCH("PROYECTOS",$A$8:$A$50,0),0))</f>
        <v>149.86592299999938</v>
      </c>
      <c r="F26" s="45">
        <f t="shared" ca="1" si="4"/>
        <v>22.919650265667769</v>
      </c>
      <c r="G26" s="45">
        <f t="shared" ca="1" si="4"/>
        <v>8.7183435856676397</v>
      </c>
      <c r="H26" s="45">
        <f t="shared" ca="1" si="4"/>
        <v>8.1286163200000061</v>
      </c>
      <c r="I26" s="45">
        <f t="shared" ca="1" si="4"/>
        <v>6.072690359999882</v>
      </c>
      <c r="J26" s="46">
        <f t="shared" ca="1" si="1"/>
        <v>5.8174289465842584E-2</v>
      </c>
      <c r="K26" s="46">
        <f t="shared" ca="1" si="2"/>
        <v>0.11241354651162236</v>
      </c>
      <c r="L26" s="47">
        <f t="shared" ca="1" si="3"/>
        <v>0.1529343683131196</v>
      </c>
      <c r="M26" s="4"/>
    </row>
    <row r="27" spans="1:13" ht="15.75" thickBot="1" x14ac:dyDescent="0.3"/>
    <row r="28" spans="1:13" ht="15.75" thickBot="1" x14ac:dyDescent="0.3">
      <c r="A28" s="87" t="s">
        <v>315</v>
      </c>
      <c r="B28" s="88"/>
      <c r="C28" s="88"/>
      <c r="D28" s="89"/>
    </row>
    <row r="29" spans="1:13" ht="15.75" thickBot="1" x14ac:dyDescent="0.3">
      <c r="A29" s="1" t="s">
        <v>316</v>
      </c>
    </row>
    <row r="30" spans="1:13" ht="45" customHeight="1" x14ac:dyDescent="0.25">
      <c r="A30" s="80" t="s">
        <v>317</v>
      </c>
      <c r="B30" s="81"/>
      <c r="C30" s="81"/>
      <c r="D30" s="92" t="s">
        <v>318</v>
      </c>
    </row>
    <row r="31" spans="1:13" ht="15.75" thickBot="1" x14ac:dyDescent="0.3">
      <c r="A31" s="90"/>
      <c r="B31" s="91"/>
      <c r="C31" s="91"/>
      <c r="D31" s="93"/>
    </row>
    <row r="32" spans="1:13" x14ac:dyDescent="0.25">
      <c r="A32" s="17"/>
      <c r="B32" s="19">
        <v>3000001</v>
      </c>
      <c r="C32" s="19" t="s">
        <v>275</v>
      </c>
      <c r="D32" s="23">
        <v>0.2785846531449907</v>
      </c>
    </row>
    <row r="33" spans="1:4" ht="63.75" x14ac:dyDescent="0.25">
      <c r="A33" s="17"/>
      <c r="B33" s="19">
        <v>3000733</v>
      </c>
      <c r="C33" s="19" t="s">
        <v>278</v>
      </c>
      <c r="D33" s="23">
        <v>8.5690652851787397E-2</v>
      </c>
    </row>
    <row r="34" spans="1:4" ht="38.25" x14ac:dyDescent="0.25">
      <c r="A34" s="17"/>
      <c r="B34" s="19">
        <v>3033248</v>
      </c>
      <c r="C34" s="19" t="s">
        <v>279</v>
      </c>
      <c r="D34" s="23">
        <v>0.19407875041095193</v>
      </c>
    </row>
    <row r="35" spans="1:4" ht="38.25" x14ac:dyDescent="0.25">
      <c r="A35" s="17"/>
      <c r="B35" s="19">
        <v>3033249</v>
      </c>
      <c r="C35" s="19" t="s">
        <v>280</v>
      </c>
      <c r="D35" s="23">
        <v>0.2998946830332212</v>
      </c>
    </row>
    <row r="36" spans="1:4" ht="64.5" thickBot="1" x14ac:dyDescent="0.3">
      <c r="A36" s="24"/>
      <c r="B36" s="26">
        <v>3033251</v>
      </c>
      <c r="C36" s="26" t="s">
        <v>282</v>
      </c>
      <c r="D36" s="30">
        <v>0.24735184952487363</v>
      </c>
    </row>
  </sheetData>
  <mergeCells count="10">
    <mergeCell ref="A28:D28"/>
    <mergeCell ref="A30:C31"/>
    <mergeCell ref="D30:D31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topLeftCell="A13" workbookViewId="0">
      <selection activeCell="E19" sqref="E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36</v>
      </c>
      <c r="B1" s="49" t="s">
        <v>24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669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905.84426599999995</v>
      </c>
      <c r="I6" s="14">
        <v>1096.3135809999999</v>
      </c>
      <c r="J6" s="14">
        <v>390.42543726790041</v>
      </c>
      <c r="K6" s="14">
        <v>213.57917811790043</v>
      </c>
      <c r="L6" s="14">
        <v>87.108122720000026</v>
      </c>
      <c r="M6" s="14">
        <v>89.738136430000026</v>
      </c>
      <c r="N6" s="15">
        <v>0.19481577335116534</v>
      </c>
      <c r="O6" s="15">
        <v>0.27427125418224707</v>
      </c>
      <c r="P6" s="16">
        <v>0.35612569618245071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SUM(H8:OFFSET(H6,MATCH("PROYECTOS",$A$8:$A$39,0),0))</f>
        <v>784.83349999999882</v>
      </c>
      <c r="I7" s="38">
        <f ca="1">SUM(I8:OFFSET(I6,MATCH("PROYECTOS",$A$8:$A$39,0),0))</f>
        <v>941.52040199999965</v>
      </c>
      <c r="J7" s="38">
        <f ca="1">SUM(J8:OFFSET(J6,MATCH("PROYECTOS",$A$8:$A$39,0),0))</f>
        <v>374.68129962133781</v>
      </c>
      <c r="K7" s="38">
        <f ca="1">SUM(K8:OFFSET(K6,MATCH("PROYECTOS",$A$8:$A$39,0),0))</f>
        <v>204.91784507133789</v>
      </c>
      <c r="L7" s="38">
        <f ca="1">SUM(L8:OFFSET(L6,MATCH("PROYECTOS",$A$8:$A$39,0),0))</f>
        <v>83.176586810000003</v>
      </c>
      <c r="M7" s="38">
        <f ca="1">SUM(M8:OFFSET(M6,MATCH("PROYECTOS",$A$8:$A$39,0),0))</f>
        <v>86.586867740000031</v>
      </c>
      <c r="N7" s="39">
        <f ca="1">IFERROR(K7/I7,0)</f>
        <v>0.21764567675437158</v>
      </c>
      <c r="O7" s="39">
        <f ca="1">IFERROR(SUM(K7,L7)/I7,0)</f>
        <v>0.30598851736973615</v>
      </c>
      <c r="P7" s="40">
        <f ca="1">IFERROR(SUM(K7,L7,M7)/I7,0)</f>
        <v>0.39795345785968217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7.241115999999999</v>
      </c>
      <c r="I8" s="21">
        <v>6.9522470000000007</v>
      </c>
      <c r="J8" s="21">
        <f t="shared" ref="J8:J19" si="0">SUM(K8,L8,M8)</f>
        <v>1.7430912724772054</v>
      </c>
      <c r="K8" s="21">
        <v>0.91225143247720553</v>
      </c>
      <c r="L8" s="21">
        <v>0.23887435999999998</v>
      </c>
      <c r="M8" s="21">
        <v>0.59196547999999982</v>
      </c>
      <c r="N8" s="22">
        <f t="shared" ref="N8:N20" si="1">IFERROR(K8/I8,0)</f>
        <v>0.13121677530691953</v>
      </c>
      <c r="O8" s="22">
        <f t="shared" ref="O8:O20" si="2">IFERROR(SUM(K8,L8)/I8,0)</f>
        <v>0.16557607813376099</v>
      </c>
      <c r="P8" s="23">
        <f t="shared" ref="P8:P20" si="3">IFERROR(SUM(K8,L8,M8)/I8,0)</f>
        <v>0.25072343840447631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5004322</v>
      </c>
      <c r="C9" s="19" t="s">
        <v>675</v>
      </c>
      <c r="D9" s="68">
        <v>3000579</v>
      </c>
      <c r="E9" s="19" t="s">
        <v>670</v>
      </c>
      <c r="F9" s="69">
        <v>41</v>
      </c>
      <c r="G9" s="19" t="s">
        <v>686</v>
      </c>
      <c r="H9" s="20">
        <v>0.11200000000000002</v>
      </c>
      <c r="I9" s="21">
        <v>0.10961000000000001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0</v>
      </c>
      <c r="R9" s="21">
        <v>0</v>
      </c>
      <c r="S9" s="23">
        <f t="shared" ref="S9:S19" si="4">IFERROR(R9/Q9,0)</f>
        <v>0</v>
      </c>
    </row>
    <row r="10" spans="1:19" ht="51" x14ac:dyDescent="0.25">
      <c r="A10" s="17"/>
      <c r="B10" s="19">
        <v>5004323</v>
      </c>
      <c r="C10" s="19" t="s">
        <v>676</v>
      </c>
      <c r="D10" s="68">
        <v>3000579</v>
      </c>
      <c r="E10" s="19" t="s">
        <v>670</v>
      </c>
      <c r="F10" s="69">
        <v>117</v>
      </c>
      <c r="G10" s="19" t="s">
        <v>687</v>
      </c>
      <c r="H10" s="20">
        <v>7.0000000000000007E-2</v>
      </c>
      <c r="I10" s="21">
        <v>6.9999999999999993E-2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5004324</v>
      </c>
      <c r="C11" s="19" t="s">
        <v>677</v>
      </c>
      <c r="D11" s="68">
        <v>3000580</v>
      </c>
      <c r="E11" s="19" t="s">
        <v>671</v>
      </c>
      <c r="F11" s="69">
        <v>86</v>
      </c>
      <c r="G11" s="19" t="s">
        <v>500</v>
      </c>
      <c r="H11" s="20">
        <v>2.1316999999999999</v>
      </c>
      <c r="I11" s="21">
        <v>3.0275249999999989</v>
      </c>
      <c r="J11" s="21">
        <f t="shared" si="0"/>
        <v>2.0682877853579802</v>
      </c>
      <c r="K11" s="21">
        <v>1.1505595653579803</v>
      </c>
      <c r="L11" s="21">
        <v>0.51143974999999997</v>
      </c>
      <c r="M11" s="21">
        <v>0.40628846999999996</v>
      </c>
      <c r="N11" s="22">
        <f t="shared" si="1"/>
        <v>0.380033051868434</v>
      </c>
      <c r="O11" s="22">
        <f t="shared" si="2"/>
        <v>0.54896303593132378</v>
      </c>
      <c r="P11" s="23">
        <f t="shared" si="3"/>
        <v>0.6831612572507183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5004325</v>
      </c>
      <c r="C12" s="19" t="s">
        <v>678</v>
      </c>
      <c r="D12" s="68">
        <v>3000580</v>
      </c>
      <c r="E12" s="19" t="s">
        <v>671</v>
      </c>
      <c r="F12" s="69">
        <v>215</v>
      </c>
      <c r="G12" s="19" t="s">
        <v>688</v>
      </c>
      <c r="H12" s="20">
        <v>2.820414</v>
      </c>
      <c r="I12" s="21">
        <v>2.9174719999999992</v>
      </c>
      <c r="J12" s="21">
        <f t="shared" si="0"/>
        <v>0.45137347906925596</v>
      </c>
      <c r="K12" s="21">
        <v>0.20478570906925597</v>
      </c>
      <c r="L12" s="21">
        <v>0.11873441</v>
      </c>
      <c r="M12" s="21">
        <v>0.12785335999999997</v>
      </c>
      <c r="N12" s="22">
        <f t="shared" si="1"/>
        <v>7.0192861857545169E-2</v>
      </c>
      <c r="O12" s="22">
        <f t="shared" si="2"/>
        <v>0.11089056521168192</v>
      </c>
      <c r="P12" s="23">
        <f t="shared" si="3"/>
        <v>0.15471390267644594</v>
      </c>
      <c r="Q12" s="70">
        <v>1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5004326</v>
      </c>
      <c r="C13" s="19" t="s">
        <v>679</v>
      </c>
      <c r="D13" s="68">
        <v>3000580</v>
      </c>
      <c r="E13" s="19" t="s">
        <v>671</v>
      </c>
      <c r="F13" s="69">
        <v>215</v>
      </c>
      <c r="G13" s="19" t="s">
        <v>688</v>
      </c>
      <c r="H13" s="20">
        <v>689.12510099999884</v>
      </c>
      <c r="I13" s="21">
        <v>827.55113499999982</v>
      </c>
      <c r="J13" s="21">
        <f t="shared" si="0"/>
        <v>339.77665882448639</v>
      </c>
      <c r="K13" s="21">
        <v>186.96731112448634</v>
      </c>
      <c r="L13" s="21">
        <v>74.360073879999987</v>
      </c>
      <c r="M13" s="21">
        <v>78.449273820000016</v>
      </c>
      <c r="N13" s="22">
        <f t="shared" si="1"/>
        <v>0.22592840879190673</v>
      </c>
      <c r="O13" s="22">
        <f t="shared" si="2"/>
        <v>0.31578397267799824</v>
      </c>
      <c r="P13" s="23">
        <f t="shared" si="3"/>
        <v>0.4105808625644462</v>
      </c>
      <c r="Q13" s="70">
        <v>292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5004327</v>
      </c>
      <c r="C14" s="19" t="s">
        <v>680</v>
      </c>
      <c r="D14" s="68">
        <v>3000580</v>
      </c>
      <c r="E14" s="19" t="s">
        <v>671</v>
      </c>
      <c r="F14" s="69">
        <v>120</v>
      </c>
      <c r="G14" s="19" t="s">
        <v>689</v>
      </c>
      <c r="H14" s="20">
        <v>2.0000000000000004E-2</v>
      </c>
      <c r="I14" s="21">
        <v>3.5000000000000003E-2</v>
      </c>
      <c r="J14" s="21">
        <f t="shared" si="0"/>
        <v>1.60005E-3</v>
      </c>
      <c r="K14" s="21">
        <v>0</v>
      </c>
      <c r="L14" s="21">
        <v>6.9000000000000008E-4</v>
      </c>
      <c r="M14" s="21">
        <v>9.1004999999999992E-4</v>
      </c>
      <c r="N14" s="22">
        <f t="shared" si="1"/>
        <v>0</v>
      </c>
      <c r="O14" s="22">
        <f t="shared" si="2"/>
        <v>1.9714285714285715E-2</v>
      </c>
      <c r="P14" s="23">
        <f t="shared" si="3"/>
        <v>4.5715714285714283E-2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5004329</v>
      </c>
      <c r="C15" s="19" t="s">
        <v>681</v>
      </c>
      <c r="D15" s="68">
        <v>3000581</v>
      </c>
      <c r="E15" s="19" t="s">
        <v>672</v>
      </c>
      <c r="F15" s="69">
        <v>14</v>
      </c>
      <c r="G15" s="19" t="s">
        <v>690</v>
      </c>
      <c r="H15" s="20">
        <v>4.9942630000000001</v>
      </c>
      <c r="I15" s="21">
        <v>4.6627059999999991</v>
      </c>
      <c r="J15" s="21">
        <f t="shared" si="0"/>
        <v>2.0045613335091117</v>
      </c>
      <c r="K15" s="21">
        <v>0.89618270350911189</v>
      </c>
      <c r="L15" s="21">
        <v>0.44404810999999994</v>
      </c>
      <c r="M15" s="21">
        <v>0.66433052000000004</v>
      </c>
      <c r="N15" s="22">
        <f t="shared" si="1"/>
        <v>0.19220227556897476</v>
      </c>
      <c r="O15" s="22">
        <f t="shared" si="2"/>
        <v>0.28743626844778808</v>
      </c>
      <c r="P15" s="23">
        <f t="shared" si="3"/>
        <v>0.42991373110573816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5004330</v>
      </c>
      <c r="C16" s="19" t="s">
        <v>682</v>
      </c>
      <c r="D16" s="68">
        <v>3000582</v>
      </c>
      <c r="E16" s="19" t="s">
        <v>673</v>
      </c>
      <c r="F16" s="69">
        <v>215</v>
      </c>
      <c r="G16" s="19" t="s">
        <v>688</v>
      </c>
      <c r="H16" s="20">
        <v>8.1878300000000017</v>
      </c>
      <c r="I16" s="21">
        <v>7.9190989999999992</v>
      </c>
      <c r="J16" s="21">
        <f t="shared" si="0"/>
        <v>2.0241763751278889</v>
      </c>
      <c r="K16" s="21">
        <v>1.136978635127889</v>
      </c>
      <c r="L16" s="21">
        <v>0.49960453000000005</v>
      </c>
      <c r="M16" s="21">
        <v>0.38759321000000002</v>
      </c>
      <c r="N16" s="22">
        <f t="shared" si="1"/>
        <v>0.14357424185856107</v>
      </c>
      <c r="O16" s="22">
        <f t="shared" si="2"/>
        <v>0.20666279902901696</v>
      </c>
      <c r="P16" s="23">
        <f t="shared" si="3"/>
        <v>0.25560690365506089</v>
      </c>
      <c r="Q16" s="70">
        <v>0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5004331</v>
      </c>
      <c r="C17" s="19" t="s">
        <v>683</v>
      </c>
      <c r="D17" s="68">
        <v>3000582</v>
      </c>
      <c r="E17" s="19" t="s">
        <v>673</v>
      </c>
      <c r="F17" s="69">
        <v>120</v>
      </c>
      <c r="G17" s="19" t="s">
        <v>689</v>
      </c>
      <c r="H17" s="20">
        <v>0.29250000000000004</v>
      </c>
      <c r="I17" s="21">
        <v>0.61649700000000007</v>
      </c>
      <c r="J17" s="21">
        <f t="shared" si="0"/>
        <v>2.9117450568293034E-2</v>
      </c>
      <c r="K17" s="21">
        <v>1.4262500568293035E-2</v>
      </c>
      <c r="L17" s="21">
        <v>9.1174499999999992E-3</v>
      </c>
      <c r="M17" s="21">
        <v>5.7374999999999995E-3</v>
      </c>
      <c r="N17" s="22">
        <f t="shared" si="1"/>
        <v>2.3134744480983741E-2</v>
      </c>
      <c r="O17" s="22">
        <f t="shared" si="2"/>
        <v>3.7923867542409825E-2</v>
      </c>
      <c r="P17" s="23">
        <f t="shared" si="3"/>
        <v>4.7230482173137953E-2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5004332</v>
      </c>
      <c r="C18" s="19" t="s">
        <v>684</v>
      </c>
      <c r="D18" s="68">
        <v>3000583</v>
      </c>
      <c r="E18" s="19" t="s">
        <v>674</v>
      </c>
      <c r="F18" s="69">
        <v>215</v>
      </c>
      <c r="G18" s="19" t="s">
        <v>688</v>
      </c>
      <c r="H18" s="20">
        <v>69.716575999999989</v>
      </c>
      <c r="I18" s="21">
        <v>87.420037000000008</v>
      </c>
      <c r="J18" s="21">
        <f t="shared" si="0"/>
        <v>26.577261550847613</v>
      </c>
      <c r="K18" s="21">
        <v>13.631613400847613</v>
      </c>
      <c r="L18" s="21">
        <v>6.9940043199999975</v>
      </c>
      <c r="M18" s="21">
        <v>5.9516438300000027</v>
      </c>
      <c r="N18" s="22">
        <f t="shared" si="1"/>
        <v>0.15593236823781728</v>
      </c>
      <c r="O18" s="22">
        <f t="shared" si="2"/>
        <v>0.23593695940494294</v>
      </c>
      <c r="P18" s="23">
        <f t="shared" si="3"/>
        <v>0.3040179627337336</v>
      </c>
      <c r="Q18" s="70">
        <v>7.5</v>
      </c>
      <c r="R18" s="21">
        <v>0</v>
      </c>
      <c r="S18" s="23">
        <f t="shared" si="4"/>
        <v>0</v>
      </c>
    </row>
    <row r="19" spans="1:19" ht="51" x14ac:dyDescent="0.25">
      <c r="A19" s="17"/>
      <c r="B19" s="19">
        <v>5004333</v>
      </c>
      <c r="C19" s="19" t="s">
        <v>685</v>
      </c>
      <c r="D19" s="68">
        <v>3000583</v>
      </c>
      <c r="E19" s="19" t="s">
        <v>674</v>
      </c>
      <c r="F19" s="69">
        <v>14</v>
      </c>
      <c r="G19" s="19" t="s">
        <v>690</v>
      </c>
      <c r="H19" s="20">
        <v>0.12200000000000001</v>
      </c>
      <c r="I19" s="21">
        <v>0.23907400000000001</v>
      </c>
      <c r="J19" s="21">
        <f t="shared" si="0"/>
        <v>5.1714998942017556E-3</v>
      </c>
      <c r="K19" s="21">
        <v>3.8999998942017555E-3</v>
      </c>
      <c r="L19" s="21">
        <v>0</v>
      </c>
      <c r="M19" s="21">
        <v>1.2715000000000001E-3</v>
      </c>
      <c r="N19" s="22">
        <f t="shared" si="1"/>
        <v>1.6312940320577542E-2</v>
      </c>
      <c r="O19" s="22">
        <f t="shared" si="2"/>
        <v>1.6312940320577542E-2</v>
      </c>
      <c r="P19" s="23">
        <f t="shared" si="3"/>
        <v>2.1631377289884117E-2</v>
      </c>
      <c r="Q19" s="70">
        <v>0</v>
      </c>
      <c r="R19" s="21">
        <v>0</v>
      </c>
      <c r="S19" s="23">
        <f t="shared" si="4"/>
        <v>0</v>
      </c>
    </row>
    <row r="20" spans="1:19" ht="15.75" thickBot="1" x14ac:dyDescent="0.3">
      <c r="A20" s="41" t="s">
        <v>293</v>
      </c>
      <c r="B20" s="43"/>
      <c r="C20" s="43"/>
      <c r="D20" s="65"/>
      <c r="E20" s="43"/>
      <c r="F20" s="66"/>
      <c r="G20" s="43"/>
      <c r="H20" s="44">
        <f t="shared" ref="H20:M20" ca="1" si="5">OFFSET(H20,-MATCH("PROYECTOS",$A$8:$A$39,0)-1,0)-(OFFSET(H20,-MATCH("PROYECTOS",$A$8:$A$39,0),0))</f>
        <v>121.01076600000113</v>
      </c>
      <c r="I20" s="45">
        <f t="shared" ca="1" si="5"/>
        <v>154.79317900000024</v>
      </c>
      <c r="J20" s="45">
        <f t="shared" ca="1" si="5"/>
        <v>15.744137646562592</v>
      </c>
      <c r="K20" s="45">
        <f t="shared" ca="1" si="5"/>
        <v>8.6613330465625324</v>
      </c>
      <c r="L20" s="45">
        <f t="shared" ca="1" si="5"/>
        <v>3.9315359100000222</v>
      </c>
      <c r="M20" s="45">
        <f t="shared" ca="1" si="5"/>
        <v>3.1512686899999949</v>
      </c>
      <c r="N20" s="46">
        <f t="shared" ca="1" si="1"/>
        <v>5.5954229395098344E-2</v>
      </c>
      <c r="O20" s="46">
        <f t="shared" ca="1" si="2"/>
        <v>8.1352867341541804E-2</v>
      </c>
      <c r="P20" s="47">
        <f t="shared" ca="1" si="3"/>
        <v>0.10171079726040465</v>
      </c>
      <c r="Q20" s="67"/>
      <c r="R20" s="45"/>
      <c r="S20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39</v>
      </c>
      <c r="B1" s="50" t="s">
        <v>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693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98.759394000000015</v>
      </c>
      <c r="E6" s="14">
        <v>94.685523000000003</v>
      </c>
      <c r="F6" s="14">
        <v>19.259628320780827</v>
      </c>
      <c r="G6" s="14">
        <v>8.5866821807808265</v>
      </c>
      <c r="H6" s="14">
        <v>5.9171004500000013</v>
      </c>
      <c r="I6" s="14">
        <v>4.755845690000001</v>
      </c>
      <c r="J6" s="15">
        <v>9.0686325730923265E-2</v>
      </c>
      <c r="K6" s="15">
        <v>0.15317846035217894</v>
      </c>
      <c r="L6" s="16">
        <v>0.20340626223061392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37.724171999999975</v>
      </c>
      <c r="E7" s="38">
        <f ca="1">SUM(E8:OFFSET(E6,MATCH("GOBIERNOS REGIONALES",$A$8:$A$50,0),0))</f>
        <v>38.745012000000003</v>
      </c>
      <c r="F7" s="38">
        <f ca="1">SUM(F8:OFFSET(F6,MATCH("GOBIERNOS REGIONALES",$A$8:$A$50,0),0))</f>
        <v>9.3358972506163411</v>
      </c>
      <c r="G7" s="38">
        <f ca="1">SUM(G8:OFFSET(G6,MATCH("GOBIERNOS REGIONALES",$A$8:$A$50,0),0))</f>
        <v>5.1170977006163412</v>
      </c>
      <c r="H7" s="38">
        <f ca="1">SUM(H8:OFFSET(H6,MATCH("GOBIERNOS REGIONALES",$A$8:$A$50,0),0))</f>
        <v>1.9747653800000005</v>
      </c>
      <c r="I7" s="38">
        <f ca="1">SUM(I8:OFFSET(I6,MATCH("GOBIERNOS REGIONALES",$A$8:$A$50,0),0))</f>
        <v>2.2440341700000008</v>
      </c>
      <c r="J7" s="39">
        <f ca="1">IFERROR(G7/E7,0)</f>
        <v>0.13207113474674728</v>
      </c>
      <c r="K7" s="39">
        <f ca="1">IFERROR(SUM(G7,H7)/E7,0)</f>
        <v>0.18303938273696602</v>
      </c>
      <c r="L7" s="40">
        <f ca="1">IFERROR(SUM(G7,H7,I7)/E7,0)</f>
        <v>0.24095739731907534</v>
      </c>
      <c r="M7" s="4"/>
    </row>
    <row r="8" spans="1:13" x14ac:dyDescent="0.25">
      <c r="A8" s="17"/>
      <c r="B8" s="18">
        <v>13</v>
      </c>
      <c r="C8" s="19" t="s">
        <v>114</v>
      </c>
      <c r="D8" s="20">
        <v>0.05</v>
      </c>
      <c r="E8" s="21">
        <v>0.83295999999999992</v>
      </c>
      <c r="F8" s="21">
        <f t="shared" ref="F8:F18" si="0">SUM(G8,H8,I8)</f>
        <v>0.14989472027364015</v>
      </c>
      <c r="G8" s="21">
        <v>6.0268630273640156E-2</v>
      </c>
      <c r="H8" s="21">
        <v>1.097558E-2</v>
      </c>
      <c r="I8" s="21">
        <v>7.8650509999999993E-2</v>
      </c>
      <c r="J8" s="22">
        <f t="shared" ref="J8:J18" si="1">IFERROR(G8/E8,0)</f>
        <v>7.2354771265895318E-2</v>
      </c>
      <c r="K8" s="22">
        <f t="shared" ref="K8:K18" si="2">IFERROR(SUM(G8,H8)/E8,0)</f>
        <v>8.5531370382299465E-2</v>
      </c>
      <c r="L8" s="23">
        <f t="shared" ref="L8:L18" si="3">IFERROR(SUM(G8,H8,I8)/E8,0)</f>
        <v>0.1799542838475319</v>
      </c>
      <c r="M8" s="4"/>
    </row>
    <row r="9" spans="1:13" ht="25.5" x14ac:dyDescent="0.25">
      <c r="A9" s="17"/>
      <c r="B9" s="18">
        <v>160</v>
      </c>
      <c r="C9" s="19" t="s">
        <v>147</v>
      </c>
      <c r="D9" s="20">
        <v>37.674171999999977</v>
      </c>
      <c r="E9" s="21">
        <v>37.912052000000003</v>
      </c>
      <c r="F9" s="21">
        <f t="shared" si="0"/>
        <v>9.1860025303427015</v>
      </c>
      <c r="G9" s="21">
        <v>5.056829070342701</v>
      </c>
      <c r="H9" s="21">
        <v>1.9637898000000005</v>
      </c>
      <c r="I9" s="21">
        <v>2.1653836600000007</v>
      </c>
      <c r="J9" s="22">
        <f t="shared" si="1"/>
        <v>0.13338315399922696</v>
      </c>
      <c r="K9" s="22">
        <f t="shared" si="2"/>
        <v>0.18518171663044514</v>
      </c>
      <c r="L9" s="23">
        <f t="shared" si="3"/>
        <v>0.24229768756232717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13.666308999999998</v>
      </c>
      <c r="E10" s="38">
        <f ca="1">SUM(E11:OFFSET(E9,(MATCH("GOBIERNOS LOCALES",$A$8:$A$50,0)-MATCH("GOBIERNOS REGIONALES",$A$8:$A$50,0)),0))</f>
        <v>15.17699</v>
      </c>
      <c r="F10" s="38">
        <f ca="1">SUM(F11:OFFSET(F9,(MATCH("GOBIERNOS LOCALES",$A$8:$A$50,0)-MATCH("GOBIERNOS REGIONALES",$A$8:$A$50,0)),0))</f>
        <v>2.7661552631625765</v>
      </c>
      <c r="G10" s="38">
        <f ca="1">SUM(G11:OFFSET(G9,(MATCH("GOBIERNOS LOCALES",$A$8:$A$50,0)-MATCH("GOBIERNOS REGIONALES",$A$8:$A$50,0)),0))</f>
        <v>0.90721869316257653</v>
      </c>
      <c r="H10" s="38">
        <f ca="1">SUM(H11:OFFSET(H9,(MATCH("GOBIERNOS LOCALES",$A$8:$A$50,0)-MATCH("GOBIERNOS REGIONALES",$A$8:$A$50,0)),0))</f>
        <v>0.83357369000000003</v>
      </c>
      <c r="I10" s="38">
        <f ca="1">SUM(I11:OFFSET(I9,(MATCH("GOBIERNOS LOCALES",$A$8:$A$50,0)-MATCH("GOBIERNOS REGIONALES",$A$8:$A$50,0)),0))</f>
        <v>1.0253628800000001</v>
      </c>
      <c r="J10" s="39">
        <f t="shared" ca="1" si="1"/>
        <v>5.9775930086438521E-2</v>
      </c>
      <c r="K10" s="39">
        <f t="shared" ca="1" si="2"/>
        <v>0.11469944851795888</v>
      </c>
      <c r="L10" s="40">
        <f t="shared" ca="1" si="3"/>
        <v>0.18225980666539127</v>
      </c>
      <c r="M10" s="4"/>
    </row>
    <row r="11" spans="1:13" x14ac:dyDescent="0.25">
      <c r="A11" s="17"/>
      <c r="B11" s="18">
        <v>442</v>
      </c>
      <c r="C11" s="19" t="s">
        <v>208</v>
      </c>
      <c r="D11" s="20">
        <v>1.217978</v>
      </c>
      <c r="E11" s="21">
        <v>1.2178199999999999</v>
      </c>
      <c r="F11" s="21">
        <f t="shared" si="0"/>
        <v>0.14593936989346018</v>
      </c>
      <c r="G11" s="21">
        <v>2.9279729893460171E-2</v>
      </c>
      <c r="H11" s="21">
        <v>1.1680119999999999E-2</v>
      </c>
      <c r="I11" s="21">
        <v>0.10497951999999999</v>
      </c>
      <c r="J11" s="22">
        <f t="shared" si="1"/>
        <v>2.4042740218965179E-2</v>
      </c>
      <c r="K11" s="22">
        <f t="shared" si="2"/>
        <v>3.3633747100113465E-2</v>
      </c>
      <c r="L11" s="23">
        <f t="shared" si="3"/>
        <v>0.11983656853513672</v>
      </c>
      <c r="M11" s="4"/>
    </row>
    <row r="12" spans="1:13" x14ac:dyDescent="0.25">
      <c r="A12" s="17"/>
      <c r="B12" s="18">
        <v>445</v>
      </c>
      <c r="C12" s="19" t="s">
        <v>211</v>
      </c>
      <c r="D12" s="20">
        <v>3.25</v>
      </c>
      <c r="E12" s="21">
        <v>2.3628150000000003</v>
      </c>
      <c r="F12" s="21">
        <f t="shared" si="0"/>
        <v>0.44367717778625199</v>
      </c>
      <c r="G12" s="21">
        <v>0.16836065778625198</v>
      </c>
      <c r="H12" s="21">
        <v>0.21836312000000002</v>
      </c>
      <c r="I12" s="21">
        <v>5.6953400000000001E-2</v>
      </c>
      <c r="J12" s="22">
        <f t="shared" si="1"/>
        <v>7.125426992221226E-2</v>
      </c>
      <c r="K12" s="22">
        <f t="shared" si="2"/>
        <v>0.16367078158309134</v>
      </c>
      <c r="L12" s="23">
        <f t="shared" si="3"/>
        <v>0.18777482696963238</v>
      </c>
      <c r="M12" s="4"/>
    </row>
    <row r="13" spans="1:13" x14ac:dyDescent="0.25">
      <c r="A13" s="17"/>
      <c r="B13" s="18">
        <v>446</v>
      </c>
      <c r="C13" s="19" t="s">
        <v>212</v>
      </c>
      <c r="D13" s="20">
        <v>8.7097419999999985</v>
      </c>
      <c r="E13" s="21">
        <v>9.0483639999999994</v>
      </c>
      <c r="F13" s="21">
        <f t="shared" si="0"/>
        <v>1.9770046841420665</v>
      </c>
      <c r="G13" s="21">
        <v>0.61874358414206654</v>
      </c>
      <c r="H13" s="21">
        <v>0.54512077000000003</v>
      </c>
      <c r="I13" s="21">
        <v>0.81314033000000008</v>
      </c>
      <c r="J13" s="22">
        <f t="shared" si="1"/>
        <v>6.8381818430609836E-2</v>
      </c>
      <c r="K13" s="22">
        <f t="shared" si="2"/>
        <v>0.12862704839704356</v>
      </c>
      <c r="L13" s="23">
        <f t="shared" si="3"/>
        <v>0.21849305400866573</v>
      </c>
      <c r="M13" s="4"/>
    </row>
    <row r="14" spans="1:13" x14ac:dyDescent="0.25">
      <c r="A14" s="17"/>
      <c r="B14" s="18">
        <v>447</v>
      </c>
      <c r="C14" s="19" t="s">
        <v>213</v>
      </c>
      <c r="D14" s="20">
        <v>0</v>
      </c>
      <c r="E14" s="21">
        <v>1.989282</v>
      </c>
      <c r="F14" s="21">
        <f t="shared" si="0"/>
        <v>1.3347880000000001E-2</v>
      </c>
      <c r="G14" s="21">
        <v>0</v>
      </c>
      <c r="H14" s="21">
        <v>1.2400000000000001E-4</v>
      </c>
      <c r="I14" s="21">
        <v>1.322388E-2</v>
      </c>
      <c r="J14" s="22">
        <f t="shared" si="1"/>
        <v>0</v>
      </c>
      <c r="K14" s="22">
        <f t="shared" si="2"/>
        <v>6.2334048164111483E-5</v>
      </c>
      <c r="L14" s="23">
        <f t="shared" si="3"/>
        <v>6.7098983452320996E-3</v>
      </c>
      <c r="M14" s="4"/>
    </row>
    <row r="15" spans="1:13" x14ac:dyDescent="0.25">
      <c r="A15" s="17"/>
      <c r="B15" s="18">
        <v>448</v>
      </c>
      <c r="C15" s="19" t="s">
        <v>214</v>
      </c>
      <c r="D15" s="20">
        <v>0.43084099999999997</v>
      </c>
      <c r="E15" s="21">
        <v>0.49984699999999999</v>
      </c>
      <c r="F15" s="21">
        <f t="shared" si="0"/>
        <v>0.15821080139394761</v>
      </c>
      <c r="G15" s="21">
        <v>7.2522841393947601E-2</v>
      </c>
      <c r="H15" s="21">
        <v>5.4282219999999999E-2</v>
      </c>
      <c r="I15" s="21">
        <v>3.1405740000000001E-2</v>
      </c>
      <c r="J15" s="22">
        <f t="shared" si="1"/>
        <v>0.14509008035248305</v>
      </c>
      <c r="K15" s="22">
        <f t="shared" si="2"/>
        <v>0.25368775123977455</v>
      </c>
      <c r="L15" s="23">
        <f t="shared" si="3"/>
        <v>0.31651845743587059</v>
      </c>
      <c r="M15" s="4"/>
    </row>
    <row r="16" spans="1:13" x14ac:dyDescent="0.25">
      <c r="A16" s="17"/>
      <c r="B16" s="18">
        <v>449</v>
      </c>
      <c r="C16" s="19" t="s">
        <v>215</v>
      </c>
      <c r="D16" s="20">
        <v>5.7748000000000001E-2</v>
      </c>
      <c r="E16" s="21">
        <v>5.7748000000000001E-2</v>
      </c>
      <c r="F16" s="21">
        <f t="shared" si="0"/>
        <v>2.7975349946850241E-2</v>
      </c>
      <c r="G16" s="21">
        <v>1.831187994685024E-2</v>
      </c>
      <c r="H16" s="21">
        <v>4.0034600000000004E-3</v>
      </c>
      <c r="I16" s="21">
        <v>5.66001E-3</v>
      </c>
      <c r="J16" s="22">
        <f t="shared" si="1"/>
        <v>0.31709981206016208</v>
      </c>
      <c r="K16" s="22">
        <f t="shared" si="2"/>
        <v>0.38642619565786246</v>
      </c>
      <c r="L16" s="23">
        <f t="shared" si="3"/>
        <v>0.4844384211894826</v>
      </c>
      <c r="M16" s="4"/>
    </row>
    <row r="17" spans="1:13" x14ac:dyDescent="0.25">
      <c r="A17" s="17"/>
      <c r="B17" s="18">
        <v>456</v>
      </c>
      <c r="C17" s="19" t="s">
        <v>222</v>
      </c>
      <c r="D17" s="20">
        <v>0</v>
      </c>
      <c r="E17" s="21">
        <v>1.114E-3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ht="15.75" thickBot="1" x14ac:dyDescent="0.3">
      <c r="A18" s="41" t="s">
        <v>232</v>
      </c>
      <c r="B18" s="58"/>
      <c r="C18" s="43"/>
      <c r="D18" s="44">
        <v>47.368913000000028</v>
      </c>
      <c r="E18" s="45">
        <v>40.763521000000047</v>
      </c>
      <c r="F18" s="45">
        <f t="shared" si="0"/>
        <v>7.1575758070019102</v>
      </c>
      <c r="G18" s="45">
        <v>2.5623657870019088</v>
      </c>
      <c r="H18" s="45">
        <v>3.1087613800000007</v>
      </c>
      <c r="I18" s="45">
        <v>1.4864486400000003</v>
      </c>
      <c r="J18" s="46">
        <f t="shared" si="1"/>
        <v>6.2859285070146556E-2</v>
      </c>
      <c r="K18" s="46">
        <f t="shared" si="2"/>
        <v>0.13912260344247257</v>
      </c>
      <c r="L18" s="47">
        <f t="shared" si="3"/>
        <v>0.17558777140477885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39</v>
      </c>
      <c r="B1" s="51" t="s">
        <v>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694</v>
      </c>
      <c r="N2" s="72" t="s">
        <v>716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98.759394000000015</v>
      </c>
      <c r="E6" s="14">
        <f ca="1">SUM(E7:OFFSET(E7,50,0))</f>
        <v>94.685523000000003</v>
      </c>
      <c r="F6" s="14">
        <f ca="1">SUM(F7:OFFSET(F7,50,0))</f>
        <v>19.259628320780827</v>
      </c>
      <c r="G6" s="14">
        <f ca="1">SUM(G7:OFFSET(G7,50,0))</f>
        <v>8.5866821807808265</v>
      </c>
      <c r="H6" s="14">
        <f ca="1">SUM(H7:OFFSET(H7,50,0))</f>
        <v>5.9171004500000013</v>
      </c>
      <c r="I6" s="14">
        <f ca="1">SUM(I7:OFFSET(I7,50,0))</f>
        <v>4.755845690000001</v>
      </c>
      <c r="J6" s="15">
        <f ca="1">IFERROR(G6/E6,0)</f>
        <v>9.0686325730923265E-2</v>
      </c>
      <c r="K6" s="15">
        <f ca="1">IFERROR(SUM(G6,H6)/E6,0)</f>
        <v>0.15317846035217894</v>
      </c>
      <c r="L6" s="16">
        <f ca="1">IFERROR(SUM(G6,H6,I6)/E6,0)</f>
        <v>0.20340626223061392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1.1331910000000001</v>
      </c>
      <c r="E7" s="21">
        <v>1.170167</v>
      </c>
      <c r="F7" s="21">
        <f t="shared" ref="F7:F31" si="0">SUM(G7,H7,I7)</f>
        <v>0.23288574216809205</v>
      </c>
      <c r="G7" s="21">
        <v>0.13800121216809202</v>
      </c>
      <c r="H7" s="21">
        <v>3.6386519999999999E-2</v>
      </c>
      <c r="I7" s="21">
        <v>5.8498010000000003E-2</v>
      </c>
      <c r="J7" s="22">
        <f t="shared" ref="J7:J31" si="1">IFERROR(G7/E7,0)</f>
        <v>0.11793292082932781</v>
      </c>
      <c r="K7" s="22">
        <f t="shared" ref="K7:K31" si="2">IFERROR(SUM(G7,H7)/E7,0)</f>
        <v>0.14902807220515707</v>
      </c>
      <c r="L7" s="23">
        <f t="shared" ref="L7:L31" si="3">IFERROR(SUM(G7,H7,I7)/E7,0)</f>
        <v>0.19901923585957565</v>
      </c>
      <c r="M7" s="4"/>
      <c r="N7" t="s">
        <v>266</v>
      </c>
      <c r="O7" s="5">
        <v>0.17197590910853663</v>
      </c>
      <c r="P7" s="71">
        <v>0.36179785943138587</v>
      </c>
    </row>
    <row r="8" spans="1:16" x14ac:dyDescent="0.25">
      <c r="A8" s="17"/>
      <c r="B8" s="55">
        <v>2</v>
      </c>
      <c r="C8" s="19" t="s">
        <v>250</v>
      </c>
      <c r="D8" s="20">
        <v>1.3602100000000001</v>
      </c>
      <c r="E8" s="21">
        <v>1.4063680000000001</v>
      </c>
      <c r="F8" s="21">
        <f t="shared" si="0"/>
        <v>0.2609518409498926</v>
      </c>
      <c r="G8" s="21">
        <v>0.1525385609498926</v>
      </c>
      <c r="H8" s="21">
        <v>4.5896799999999988E-2</v>
      </c>
      <c r="I8" s="21">
        <v>6.2516479999999999E-2</v>
      </c>
      <c r="J8" s="22">
        <f t="shared" si="1"/>
        <v>0.10846276433329867</v>
      </c>
      <c r="K8" s="22">
        <f t="shared" si="2"/>
        <v>0.1410977503398062</v>
      </c>
      <c r="L8" s="23">
        <f t="shared" si="3"/>
        <v>0.18555018384227498</v>
      </c>
      <c r="M8" s="4"/>
      <c r="N8" t="s">
        <v>272</v>
      </c>
      <c r="O8" s="5">
        <v>0.40067793093413956</v>
      </c>
      <c r="P8" s="71">
        <v>0.35395139188573604</v>
      </c>
    </row>
    <row r="9" spans="1:16" x14ac:dyDescent="0.25">
      <c r="A9" s="17"/>
      <c r="B9" s="55">
        <v>3</v>
      </c>
      <c r="C9" s="19" t="s">
        <v>251</v>
      </c>
      <c r="D9" s="20">
        <v>2.1406529999999995</v>
      </c>
      <c r="E9" s="21">
        <v>2.0064069999999994</v>
      </c>
      <c r="F9" s="21">
        <f t="shared" si="0"/>
        <v>0.33793325030505872</v>
      </c>
      <c r="G9" s="21">
        <v>0.1297710403050587</v>
      </c>
      <c r="H9" s="21">
        <v>5.290632E-2</v>
      </c>
      <c r="I9" s="21">
        <v>0.15525589000000001</v>
      </c>
      <c r="J9" s="22">
        <f t="shared" si="1"/>
        <v>6.4678323144336497E-2</v>
      </c>
      <c r="K9" s="22">
        <f t="shared" si="2"/>
        <v>9.1047011052622306E-2</v>
      </c>
      <c r="L9" s="23">
        <f t="shared" si="3"/>
        <v>0.1684270690368698</v>
      </c>
      <c r="M9" s="4"/>
      <c r="N9" t="s">
        <v>255</v>
      </c>
      <c r="O9" s="5">
        <v>1.275321711050059</v>
      </c>
      <c r="P9" s="71">
        <v>0.34299511995347703</v>
      </c>
    </row>
    <row r="10" spans="1:16" x14ac:dyDescent="0.25">
      <c r="A10" s="17"/>
      <c r="B10" s="55">
        <v>4</v>
      </c>
      <c r="C10" s="19" t="s">
        <v>252</v>
      </c>
      <c r="D10" s="20">
        <v>1.2981880000000001</v>
      </c>
      <c r="E10" s="21">
        <v>1.4641250000000003</v>
      </c>
      <c r="F10" s="21">
        <f t="shared" si="0"/>
        <v>0.45029508703925647</v>
      </c>
      <c r="G10" s="21">
        <v>0.17826842703925649</v>
      </c>
      <c r="H10" s="21">
        <v>0.17828183</v>
      </c>
      <c r="I10" s="21">
        <v>9.3744830000000015E-2</v>
      </c>
      <c r="J10" s="22">
        <f t="shared" si="1"/>
        <v>0.12175765528165727</v>
      </c>
      <c r="K10" s="22">
        <f t="shared" si="2"/>
        <v>0.24352446480953224</v>
      </c>
      <c r="L10" s="23">
        <f t="shared" si="3"/>
        <v>0.30755235177273549</v>
      </c>
      <c r="M10" s="4"/>
      <c r="N10" t="s">
        <v>259</v>
      </c>
      <c r="O10" s="5">
        <v>0.30548279957255187</v>
      </c>
      <c r="P10" s="71">
        <v>0.31324565335396998</v>
      </c>
    </row>
    <row r="11" spans="1:16" x14ac:dyDescent="0.25">
      <c r="A11" s="17"/>
      <c r="B11" s="55">
        <v>5</v>
      </c>
      <c r="C11" s="19" t="s">
        <v>253</v>
      </c>
      <c r="D11" s="20">
        <v>2.0375799999999997</v>
      </c>
      <c r="E11" s="21">
        <v>1.0771730000000002</v>
      </c>
      <c r="F11" s="21">
        <f t="shared" si="0"/>
        <v>0.33153565251881245</v>
      </c>
      <c r="G11" s="21">
        <v>0.21287876251881244</v>
      </c>
      <c r="H11" s="21">
        <v>4.3745010000000001E-2</v>
      </c>
      <c r="I11" s="21">
        <v>7.4911880000000014E-2</v>
      </c>
      <c r="J11" s="22">
        <f t="shared" si="1"/>
        <v>0.19762727298104613</v>
      </c>
      <c r="K11" s="22">
        <f t="shared" si="2"/>
        <v>0.23823821477034085</v>
      </c>
      <c r="L11" s="23">
        <f t="shared" si="3"/>
        <v>0.30778310681646531</v>
      </c>
      <c r="M11" s="4"/>
      <c r="N11" t="s">
        <v>264</v>
      </c>
      <c r="O11" s="5">
        <v>0.32019017956104745</v>
      </c>
      <c r="P11" s="71">
        <v>0.30879264310407595</v>
      </c>
    </row>
    <row r="12" spans="1:16" x14ac:dyDescent="0.25">
      <c r="A12" s="17"/>
      <c r="B12" s="55">
        <v>6</v>
      </c>
      <c r="C12" s="19" t="s">
        <v>254</v>
      </c>
      <c r="D12" s="20">
        <v>5.1413030000000006</v>
      </c>
      <c r="E12" s="21">
        <v>4.4723500000000005</v>
      </c>
      <c r="F12" s="21">
        <f t="shared" si="0"/>
        <v>1.1052833094216137</v>
      </c>
      <c r="G12" s="21">
        <v>0.47345097942161374</v>
      </c>
      <c r="H12" s="21">
        <v>0.31028532000000003</v>
      </c>
      <c r="I12" s="21">
        <v>0.32154701000000002</v>
      </c>
      <c r="J12" s="22">
        <f t="shared" si="1"/>
        <v>0.10586179065180804</v>
      </c>
      <c r="K12" s="22">
        <f t="shared" si="2"/>
        <v>0.17524037685369295</v>
      </c>
      <c r="L12" s="23">
        <f t="shared" si="3"/>
        <v>0.24713703297407708</v>
      </c>
      <c r="M12" s="4"/>
      <c r="N12" t="s">
        <v>253</v>
      </c>
      <c r="O12" s="5">
        <v>0.33153565251881245</v>
      </c>
      <c r="P12" s="71">
        <v>0.30778310681646531</v>
      </c>
    </row>
    <row r="13" spans="1:16" x14ac:dyDescent="0.25">
      <c r="A13" s="17"/>
      <c r="B13" s="55">
        <v>7</v>
      </c>
      <c r="C13" s="19" t="s">
        <v>255</v>
      </c>
      <c r="D13" s="20">
        <v>2.9099550000000005</v>
      </c>
      <c r="E13" s="21">
        <v>3.7181920000000006</v>
      </c>
      <c r="F13" s="21">
        <f t="shared" si="0"/>
        <v>1.275321711050059</v>
      </c>
      <c r="G13" s="21">
        <v>0.7723250310500589</v>
      </c>
      <c r="H13" s="21">
        <v>0.23071178000000001</v>
      </c>
      <c r="I13" s="21">
        <v>0.27228490000000005</v>
      </c>
      <c r="J13" s="22">
        <f t="shared" si="1"/>
        <v>0.20771520971753443</v>
      </c>
      <c r="K13" s="22">
        <f t="shared" si="2"/>
        <v>0.26976466278504679</v>
      </c>
      <c r="L13" s="23">
        <f t="shared" si="3"/>
        <v>0.34299511995347703</v>
      </c>
      <c r="M13" s="4"/>
      <c r="N13" t="s">
        <v>252</v>
      </c>
      <c r="O13" s="5">
        <v>0.45029508703925647</v>
      </c>
      <c r="P13" s="71">
        <v>0.30755235177273549</v>
      </c>
    </row>
    <row r="14" spans="1:16" x14ac:dyDescent="0.25">
      <c r="A14" s="17"/>
      <c r="B14" s="55">
        <v>8</v>
      </c>
      <c r="C14" s="19" t="s">
        <v>256</v>
      </c>
      <c r="D14" s="20">
        <v>33.98485800000001</v>
      </c>
      <c r="E14" s="21">
        <v>29.746578</v>
      </c>
      <c r="F14" s="21">
        <f t="shared" si="0"/>
        <v>5.9784538871001685</v>
      </c>
      <c r="G14" s="21">
        <v>1.7299103771001683</v>
      </c>
      <c r="H14" s="21">
        <v>2.8851376399999999</v>
      </c>
      <c r="I14" s="21">
        <v>1.36340587</v>
      </c>
      <c r="J14" s="22">
        <f t="shared" si="1"/>
        <v>5.815493725362858E-2</v>
      </c>
      <c r="K14" s="22">
        <f t="shared" si="2"/>
        <v>0.15514551008523295</v>
      </c>
      <c r="L14" s="23">
        <f t="shared" si="3"/>
        <v>0.20097955089490188</v>
      </c>
      <c r="M14" s="4"/>
      <c r="N14" t="s">
        <v>262</v>
      </c>
      <c r="O14" s="5">
        <v>0.31774915155773187</v>
      </c>
      <c r="P14" s="71">
        <v>0.28890830244914151</v>
      </c>
    </row>
    <row r="15" spans="1:16" x14ac:dyDescent="0.25">
      <c r="A15" s="17"/>
      <c r="B15" s="55">
        <v>9</v>
      </c>
      <c r="C15" s="19" t="s">
        <v>257</v>
      </c>
      <c r="D15" s="20">
        <v>2.2440440000000006</v>
      </c>
      <c r="E15" s="21">
        <v>3.4859629999999999</v>
      </c>
      <c r="F15" s="21">
        <f t="shared" si="0"/>
        <v>0.31850885937276951</v>
      </c>
      <c r="G15" s="21">
        <v>0.10709688937276951</v>
      </c>
      <c r="H15" s="21">
        <v>0.12838897999999999</v>
      </c>
      <c r="I15" s="21">
        <v>8.3022989999999991E-2</v>
      </c>
      <c r="J15" s="22">
        <f t="shared" si="1"/>
        <v>3.0722325329548682E-2</v>
      </c>
      <c r="K15" s="22">
        <f t="shared" si="2"/>
        <v>6.7552601497138529E-2</v>
      </c>
      <c r="L15" s="23">
        <f t="shared" si="3"/>
        <v>9.1368973042103299E-2</v>
      </c>
      <c r="M15" s="4"/>
      <c r="N15" t="s">
        <v>268</v>
      </c>
      <c r="O15" s="5">
        <v>0.99110715521215242</v>
      </c>
      <c r="P15" s="71">
        <v>0.28535324559611719</v>
      </c>
    </row>
    <row r="16" spans="1:16" x14ac:dyDescent="0.25">
      <c r="A16" s="17"/>
      <c r="B16" s="55">
        <v>10</v>
      </c>
      <c r="C16" s="19" t="s">
        <v>258</v>
      </c>
      <c r="D16" s="20">
        <v>0.99362399999999984</v>
      </c>
      <c r="E16" s="21">
        <v>0.96987500000000004</v>
      </c>
      <c r="F16" s="21">
        <f t="shared" si="0"/>
        <v>0.27554348318450339</v>
      </c>
      <c r="G16" s="21">
        <v>0.14526575318450341</v>
      </c>
      <c r="H16" s="21">
        <v>7.0946369999999995E-2</v>
      </c>
      <c r="I16" s="21">
        <v>5.933136E-2</v>
      </c>
      <c r="J16" s="22">
        <f t="shared" si="1"/>
        <v>0.14977780970176921</v>
      </c>
      <c r="K16" s="22">
        <f t="shared" si="2"/>
        <v>0.22292782387885385</v>
      </c>
      <c r="L16" s="23">
        <f t="shared" si="3"/>
        <v>0.28410205767186841</v>
      </c>
      <c r="M16" s="4"/>
      <c r="N16" t="s">
        <v>258</v>
      </c>
      <c r="O16" s="5">
        <v>0.27554348318450339</v>
      </c>
      <c r="P16" s="71">
        <v>0.28410205767186841</v>
      </c>
    </row>
    <row r="17" spans="1:16" x14ac:dyDescent="0.25">
      <c r="A17" s="17"/>
      <c r="B17" s="55">
        <v>11</v>
      </c>
      <c r="C17" s="19" t="s">
        <v>259</v>
      </c>
      <c r="D17" s="20">
        <v>0.95789499999999994</v>
      </c>
      <c r="E17" s="21">
        <v>0.97521799999999992</v>
      </c>
      <c r="F17" s="21">
        <f t="shared" si="0"/>
        <v>0.30548279957255187</v>
      </c>
      <c r="G17" s="21">
        <v>0.1645385995725519</v>
      </c>
      <c r="H17" s="21">
        <v>7.3655709999999985E-2</v>
      </c>
      <c r="I17" s="21">
        <v>6.7288489999999992E-2</v>
      </c>
      <c r="J17" s="22">
        <f t="shared" si="1"/>
        <v>0.1687198140031787</v>
      </c>
      <c r="K17" s="22">
        <f t="shared" si="2"/>
        <v>0.24424724479301235</v>
      </c>
      <c r="L17" s="23">
        <f t="shared" si="3"/>
        <v>0.31324565335396998</v>
      </c>
      <c r="M17" s="4"/>
      <c r="N17" t="s">
        <v>271</v>
      </c>
      <c r="O17" s="5">
        <v>0.77001529933908941</v>
      </c>
      <c r="P17" s="71">
        <v>0.27409615007181154</v>
      </c>
    </row>
    <row r="18" spans="1:16" x14ac:dyDescent="0.25">
      <c r="A18" s="17"/>
      <c r="B18" s="55">
        <v>12</v>
      </c>
      <c r="C18" s="19" t="s">
        <v>260</v>
      </c>
      <c r="D18" s="20">
        <v>1.2186499999999998</v>
      </c>
      <c r="E18" s="21">
        <v>1.26938</v>
      </c>
      <c r="F18" s="21">
        <f t="shared" si="0"/>
        <v>0.32023695504816063</v>
      </c>
      <c r="G18" s="21">
        <v>0.25532419504816062</v>
      </c>
      <c r="H18" s="21">
        <v>3.5241120000000001E-2</v>
      </c>
      <c r="I18" s="21">
        <v>2.9671639999999999E-2</v>
      </c>
      <c r="J18" s="22">
        <f t="shared" si="1"/>
        <v>0.20114086802073503</v>
      </c>
      <c r="K18" s="22">
        <f t="shared" si="2"/>
        <v>0.22890333473676963</v>
      </c>
      <c r="L18" s="23">
        <f t="shared" si="3"/>
        <v>0.25227824217189543</v>
      </c>
      <c r="M18" s="4"/>
      <c r="N18" t="s">
        <v>273</v>
      </c>
      <c r="O18" s="5">
        <v>0.12956193982893996</v>
      </c>
      <c r="P18" s="71">
        <v>0.26186772972999078</v>
      </c>
    </row>
    <row r="19" spans="1:16" x14ac:dyDescent="0.25">
      <c r="A19" s="17"/>
      <c r="B19" s="55">
        <v>13</v>
      </c>
      <c r="C19" s="19" t="s">
        <v>261</v>
      </c>
      <c r="D19" s="20">
        <v>3.1402520000000003</v>
      </c>
      <c r="E19" s="21">
        <v>2.9441260000000002</v>
      </c>
      <c r="F19" s="21">
        <f t="shared" si="0"/>
        <v>0.42973833048108195</v>
      </c>
      <c r="G19" s="21">
        <v>0.15182405048108194</v>
      </c>
      <c r="H19" s="21">
        <v>0.12581351000000002</v>
      </c>
      <c r="I19" s="21">
        <v>0.15210077</v>
      </c>
      <c r="J19" s="22">
        <f t="shared" si="1"/>
        <v>5.1568462246888186E-2</v>
      </c>
      <c r="K19" s="22">
        <f t="shared" si="2"/>
        <v>9.4302200544773535E-2</v>
      </c>
      <c r="L19" s="23">
        <f t="shared" si="3"/>
        <v>0.14596465317078205</v>
      </c>
      <c r="M19" s="4"/>
      <c r="N19" t="s">
        <v>267</v>
      </c>
      <c r="O19" s="5">
        <v>0.16875075851946952</v>
      </c>
      <c r="P19" s="71">
        <v>0.26049542304956497</v>
      </c>
    </row>
    <row r="20" spans="1:16" x14ac:dyDescent="0.25">
      <c r="A20" s="17"/>
      <c r="B20" s="55">
        <v>14</v>
      </c>
      <c r="C20" s="19" t="s">
        <v>262</v>
      </c>
      <c r="D20" s="20">
        <v>0.94497100000000012</v>
      </c>
      <c r="E20" s="21">
        <v>1.0998269999999997</v>
      </c>
      <c r="F20" s="21">
        <f t="shared" si="0"/>
        <v>0.31774915155773187</v>
      </c>
      <c r="G20" s="21">
        <v>0.18394973155773187</v>
      </c>
      <c r="H20" s="21">
        <v>6.6832889999999992E-2</v>
      </c>
      <c r="I20" s="21">
        <v>6.6966529999999996E-2</v>
      </c>
      <c r="J20" s="22">
        <f t="shared" si="1"/>
        <v>0.16725333307668563</v>
      </c>
      <c r="K20" s="22">
        <f t="shared" si="2"/>
        <v>0.22802006275326203</v>
      </c>
      <c r="L20" s="23">
        <f t="shared" si="3"/>
        <v>0.28890830244914151</v>
      </c>
      <c r="M20" s="4"/>
      <c r="N20" t="s">
        <v>270</v>
      </c>
      <c r="O20" s="5">
        <v>0.14079745959617468</v>
      </c>
      <c r="P20" s="71">
        <v>0.25828803964678237</v>
      </c>
    </row>
    <row r="21" spans="1:16" x14ac:dyDescent="0.25">
      <c r="A21" s="17"/>
      <c r="B21" s="55">
        <v>15</v>
      </c>
      <c r="C21" s="19" t="s">
        <v>263</v>
      </c>
      <c r="D21" s="20">
        <v>15.371487999999998</v>
      </c>
      <c r="E21" s="21">
        <v>16.234286000000001</v>
      </c>
      <c r="F21" s="21">
        <f t="shared" si="0"/>
        <v>2.6965042574910698</v>
      </c>
      <c r="G21" s="21">
        <v>1.52526618749107</v>
      </c>
      <c r="H21" s="21">
        <v>0.52560211999999995</v>
      </c>
      <c r="I21" s="21">
        <v>0.64563594999999985</v>
      </c>
      <c r="J21" s="22">
        <f t="shared" si="1"/>
        <v>9.395338898742267E-2</v>
      </c>
      <c r="K21" s="22">
        <f t="shared" si="2"/>
        <v>0.12632944297587648</v>
      </c>
      <c r="L21" s="23">
        <f t="shared" si="3"/>
        <v>0.16609934415908834</v>
      </c>
      <c r="M21" s="4"/>
      <c r="N21" t="s">
        <v>260</v>
      </c>
      <c r="O21" s="5">
        <v>0.32023695504816063</v>
      </c>
      <c r="P21" s="71">
        <v>0.25227824217189543</v>
      </c>
    </row>
    <row r="22" spans="1:16" x14ac:dyDescent="0.25">
      <c r="A22" s="17"/>
      <c r="B22" s="55">
        <v>16</v>
      </c>
      <c r="C22" s="19" t="s">
        <v>264</v>
      </c>
      <c r="D22" s="20">
        <v>1.1448960000000001</v>
      </c>
      <c r="E22" s="21">
        <v>1.0369100000000002</v>
      </c>
      <c r="F22" s="21">
        <f t="shared" si="0"/>
        <v>0.32019017956104745</v>
      </c>
      <c r="G22" s="21">
        <v>0.17343063956104743</v>
      </c>
      <c r="H22" s="21">
        <v>2.0291990000000003E-2</v>
      </c>
      <c r="I22" s="21">
        <v>0.12646755000000001</v>
      </c>
      <c r="J22" s="22">
        <f t="shared" si="1"/>
        <v>0.167257177152354</v>
      </c>
      <c r="K22" s="22">
        <f t="shared" si="2"/>
        <v>0.18682685050876874</v>
      </c>
      <c r="L22" s="23">
        <f t="shared" si="3"/>
        <v>0.30879264310407595</v>
      </c>
      <c r="M22" s="4"/>
      <c r="N22" t="s">
        <v>254</v>
      </c>
      <c r="O22" s="5">
        <v>1.1052833094216137</v>
      </c>
      <c r="P22" s="71">
        <v>0.24713703297407708</v>
      </c>
    </row>
    <row r="23" spans="1:16" x14ac:dyDescent="0.25">
      <c r="A23" s="17"/>
      <c r="B23" s="55">
        <v>17</v>
      </c>
      <c r="C23" s="19" t="s">
        <v>265</v>
      </c>
      <c r="D23" s="20">
        <v>0.48009299999999994</v>
      </c>
      <c r="E23" s="21">
        <v>0.58016000000000001</v>
      </c>
      <c r="F23" s="21">
        <f t="shared" si="0"/>
        <v>0.11364949228086021</v>
      </c>
      <c r="G23" s="21">
        <v>7.3027352280860214E-2</v>
      </c>
      <c r="H23" s="21">
        <v>2.1824330000000003E-2</v>
      </c>
      <c r="I23" s="21">
        <v>1.8797809999999998E-2</v>
      </c>
      <c r="J23" s="22">
        <f t="shared" si="1"/>
        <v>0.12587450406932607</v>
      </c>
      <c r="K23" s="22">
        <f t="shared" si="2"/>
        <v>0.16349228192371107</v>
      </c>
      <c r="L23" s="23">
        <f t="shared" si="3"/>
        <v>0.19589336093639723</v>
      </c>
      <c r="M23" s="4"/>
      <c r="N23" t="s">
        <v>256</v>
      </c>
      <c r="O23" s="5">
        <v>5.9784538871001685</v>
      </c>
      <c r="P23" s="71">
        <v>0.20097955089490188</v>
      </c>
    </row>
    <row r="24" spans="1:16" x14ac:dyDescent="0.25">
      <c r="A24" s="17"/>
      <c r="B24" s="55">
        <v>18</v>
      </c>
      <c r="C24" s="19" t="s">
        <v>266</v>
      </c>
      <c r="D24" s="20">
        <v>0.55314799999999997</v>
      </c>
      <c r="E24" s="21">
        <v>0.4753369999999999</v>
      </c>
      <c r="F24" s="21">
        <f t="shared" si="0"/>
        <v>0.17197590910853663</v>
      </c>
      <c r="G24" s="21">
        <v>8.602686910853663E-2</v>
      </c>
      <c r="H24" s="21">
        <v>3.4407109999999998E-2</v>
      </c>
      <c r="I24" s="21">
        <v>5.1541930000000007E-2</v>
      </c>
      <c r="J24" s="22">
        <f t="shared" si="1"/>
        <v>0.18098079701040873</v>
      </c>
      <c r="K24" s="22">
        <f t="shared" si="2"/>
        <v>0.2533654630473467</v>
      </c>
      <c r="L24" s="23">
        <f t="shared" si="3"/>
        <v>0.36179785943138587</v>
      </c>
      <c r="M24" s="4"/>
      <c r="N24" t="s">
        <v>249</v>
      </c>
      <c r="O24" s="5">
        <v>0.23288574216809205</v>
      </c>
      <c r="P24" s="71">
        <v>0.19901923585957565</v>
      </c>
    </row>
    <row r="25" spans="1:16" x14ac:dyDescent="0.25">
      <c r="A25" s="17"/>
      <c r="B25" s="55">
        <v>19</v>
      </c>
      <c r="C25" s="19" t="s">
        <v>267</v>
      </c>
      <c r="D25" s="20">
        <v>0.83578399999999986</v>
      </c>
      <c r="E25" s="21">
        <v>0.64780700000000002</v>
      </c>
      <c r="F25" s="21">
        <f t="shared" si="0"/>
        <v>0.16875075851946952</v>
      </c>
      <c r="G25" s="21">
        <v>9.4815538519469555E-2</v>
      </c>
      <c r="H25" s="21">
        <v>3.7433969999999997E-2</v>
      </c>
      <c r="I25" s="21">
        <v>3.6501249999999999E-2</v>
      </c>
      <c r="J25" s="22">
        <f t="shared" si="1"/>
        <v>0.14636386843530488</v>
      </c>
      <c r="K25" s="22">
        <f t="shared" si="2"/>
        <v>0.20414955151683994</v>
      </c>
      <c r="L25" s="23">
        <f t="shared" si="3"/>
        <v>0.26049542304956497</v>
      </c>
      <c r="M25" s="4"/>
      <c r="N25" t="s">
        <v>265</v>
      </c>
      <c r="O25" s="5">
        <v>0.11364949228086021</v>
      </c>
      <c r="P25" s="71">
        <v>0.19589336093639723</v>
      </c>
    </row>
    <row r="26" spans="1:16" x14ac:dyDescent="0.25">
      <c r="A26" s="17"/>
      <c r="B26" s="55">
        <v>20</v>
      </c>
      <c r="C26" s="19" t="s">
        <v>268</v>
      </c>
      <c r="D26" s="20">
        <v>2.7940310000000004</v>
      </c>
      <c r="E26" s="21">
        <v>3.4732639999999999</v>
      </c>
      <c r="F26" s="21">
        <f t="shared" si="0"/>
        <v>0.99110715521215242</v>
      </c>
      <c r="G26" s="21">
        <v>0.48388295521215241</v>
      </c>
      <c r="H26" s="21">
        <v>0.24887559000000004</v>
      </c>
      <c r="I26" s="21">
        <v>0.25834860999999998</v>
      </c>
      <c r="J26" s="22">
        <f t="shared" si="1"/>
        <v>0.13931649169546353</v>
      </c>
      <c r="K26" s="22">
        <f t="shared" si="2"/>
        <v>0.21097116292114634</v>
      </c>
      <c r="L26" s="23">
        <f t="shared" si="3"/>
        <v>0.28535324559611719</v>
      </c>
      <c r="M26" s="4"/>
      <c r="N26" t="s">
        <v>250</v>
      </c>
      <c r="O26" s="5">
        <v>0.2609518409498926</v>
      </c>
      <c r="P26" s="71">
        <v>0.18555018384227498</v>
      </c>
    </row>
    <row r="27" spans="1:16" x14ac:dyDescent="0.25">
      <c r="A27" s="17"/>
      <c r="B27" s="55">
        <v>21</v>
      </c>
      <c r="C27" s="19" t="s">
        <v>269</v>
      </c>
      <c r="D27" s="20">
        <v>13.619892</v>
      </c>
      <c r="E27" s="21">
        <v>11.450828</v>
      </c>
      <c r="F27" s="21">
        <f t="shared" si="0"/>
        <v>1.4164778791395944</v>
      </c>
      <c r="G27" s="21">
        <v>0.62160433913959423</v>
      </c>
      <c r="H27" s="21">
        <v>0.40499926000000003</v>
      </c>
      <c r="I27" s="21">
        <v>0.38987428000000007</v>
      </c>
      <c r="J27" s="22">
        <f t="shared" si="1"/>
        <v>5.4284663007740076E-2</v>
      </c>
      <c r="K27" s="22">
        <f t="shared" si="2"/>
        <v>8.9653219761889211E-2</v>
      </c>
      <c r="L27" s="23">
        <f t="shared" si="3"/>
        <v>0.12370091308153389</v>
      </c>
      <c r="M27" s="4"/>
      <c r="N27" t="s">
        <v>251</v>
      </c>
      <c r="O27" s="5">
        <v>0.33793325030505872</v>
      </c>
      <c r="P27" s="71">
        <v>0.1684270690368698</v>
      </c>
    </row>
    <row r="28" spans="1:16" x14ac:dyDescent="0.25">
      <c r="A28" s="17"/>
      <c r="B28" s="55">
        <v>22</v>
      </c>
      <c r="C28" s="19" t="s">
        <v>270</v>
      </c>
      <c r="D28" s="20">
        <v>0.58764399999999994</v>
      </c>
      <c r="E28" s="21">
        <v>0.54511799999999988</v>
      </c>
      <c r="F28" s="21">
        <f t="shared" si="0"/>
        <v>0.14079745959617468</v>
      </c>
      <c r="G28" s="21">
        <v>8.9052369596174685E-2</v>
      </c>
      <c r="H28" s="21">
        <v>3.2054760000000002E-2</v>
      </c>
      <c r="I28" s="21">
        <v>1.9690329999999999E-2</v>
      </c>
      <c r="J28" s="22">
        <f t="shared" si="1"/>
        <v>0.16336347285573896</v>
      </c>
      <c r="K28" s="22">
        <f t="shared" si="2"/>
        <v>0.2221668145175443</v>
      </c>
      <c r="L28" s="23">
        <f t="shared" si="3"/>
        <v>0.25828803964678237</v>
      </c>
      <c r="M28" s="4"/>
      <c r="N28" t="s">
        <v>263</v>
      </c>
      <c r="O28" s="5">
        <v>2.6965042574910698</v>
      </c>
      <c r="P28" s="71">
        <v>0.16609934415908834</v>
      </c>
    </row>
    <row r="29" spans="1:16" x14ac:dyDescent="0.25">
      <c r="A29" s="17"/>
      <c r="B29" s="55">
        <v>23</v>
      </c>
      <c r="C29" s="19" t="s">
        <v>271</v>
      </c>
      <c r="D29" s="20">
        <v>1.8632250000000001</v>
      </c>
      <c r="E29" s="21">
        <v>2.8092890000000001</v>
      </c>
      <c r="F29" s="21">
        <f t="shared" si="0"/>
        <v>0.77001529933908941</v>
      </c>
      <c r="G29" s="21">
        <v>0.26860911933908937</v>
      </c>
      <c r="H29" s="21">
        <v>0.24082666000000003</v>
      </c>
      <c r="I29" s="21">
        <v>0.26057952000000001</v>
      </c>
      <c r="J29" s="22">
        <f t="shared" si="1"/>
        <v>9.5614626810943751E-2</v>
      </c>
      <c r="K29" s="22">
        <f t="shared" si="2"/>
        <v>0.18133975512632888</v>
      </c>
      <c r="L29" s="23">
        <f t="shared" si="3"/>
        <v>0.27409615007181154</v>
      </c>
      <c r="M29" s="4"/>
      <c r="N29" t="s">
        <v>261</v>
      </c>
      <c r="O29" s="5">
        <v>0.42973833048108195</v>
      </c>
      <c r="P29" s="71">
        <v>0.14596465317078205</v>
      </c>
    </row>
    <row r="30" spans="1:16" x14ac:dyDescent="0.25">
      <c r="A30" s="17"/>
      <c r="B30" s="55">
        <v>24</v>
      </c>
      <c r="C30" s="19" t="s">
        <v>272</v>
      </c>
      <c r="D30" s="20">
        <v>1.1621630000000001</v>
      </c>
      <c r="E30" s="21">
        <v>1.1320139999999999</v>
      </c>
      <c r="F30" s="21">
        <f t="shared" si="0"/>
        <v>0.40067793093413956</v>
      </c>
      <c r="G30" s="21">
        <v>0.30400989093413955</v>
      </c>
      <c r="H30" s="21">
        <v>3.5897189999999995E-2</v>
      </c>
      <c r="I30" s="21">
        <v>6.0770850000000008E-2</v>
      </c>
      <c r="J30" s="22">
        <f t="shared" si="1"/>
        <v>0.2685566529514119</v>
      </c>
      <c r="K30" s="22">
        <f t="shared" si="2"/>
        <v>0.30026755935362959</v>
      </c>
      <c r="L30" s="23">
        <f t="shared" si="3"/>
        <v>0.35395139188573604</v>
      </c>
      <c r="M30" s="4"/>
      <c r="N30" t="s">
        <v>269</v>
      </c>
      <c r="O30" s="5">
        <v>1.4164778791395944</v>
      </c>
      <c r="P30" s="71">
        <v>0.12370091308153389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0.84165600000000007</v>
      </c>
      <c r="E31" s="28">
        <v>0.49476099999999995</v>
      </c>
      <c r="F31" s="28">
        <f t="shared" si="0"/>
        <v>0.12956193982893996</v>
      </c>
      <c r="G31" s="28">
        <v>7.1813309828939964E-2</v>
      </c>
      <c r="H31" s="28">
        <v>3.0657670000000001E-2</v>
      </c>
      <c r="I31" s="28">
        <v>2.7090959999999997E-2</v>
      </c>
      <c r="J31" s="29">
        <f t="shared" si="1"/>
        <v>0.14514747489988089</v>
      </c>
      <c r="K31" s="29">
        <f t="shared" si="2"/>
        <v>0.20711208003246007</v>
      </c>
      <c r="L31" s="30">
        <f t="shared" si="3"/>
        <v>0.26186772972999078</v>
      </c>
      <c r="M31" s="4"/>
      <c r="N31" t="s">
        <v>257</v>
      </c>
      <c r="O31" s="5">
        <v>0.31850885937276951</v>
      </c>
      <c r="P31" s="71">
        <v>9.1368973042103299E-2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2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140625" customWidth="1"/>
    <col min="6" max="6" width="13.5703125" customWidth="1"/>
    <col min="7" max="9" width="0" hidden="1" customWidth="1"/>
  </cols>
  <sheetData>
    <row r="1" spans="1:13" ht="15.75" x14ac:dyDescent="0.25">
      <c r="A1" s="50">
        <v>39</v>
      </c>
      <c r="B1" s="49" t="s">
        <v>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695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98.759394000000015</v>
      </c>
      <c r="E6" s="14">
        <v>94.685523000000003</v>
      </c>
      <c r="F6" s="14">
        <v>19.259628320780827</v>
      </c>
      <c r="G6" s="14">
        <v>8.5866821807808265</v>
      </c>
      <c r="H6" s="14">
        <v>5.9171004500000013</v>
      </c>
      <c r="I6" s="14">
        <v>4.755845690000001</v>
      </c>
      <c r="J6" s="15">
        <v>9.0686325730923265E-2</v>
      </c>
      <c r="K6" s="15">
        <v>0.15317846035217894</v>
      </c>
      <c r="L6" s="16">
        <v>0.20340626223061392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38.204191999999992</v>
      </c>
      <c r="E7" s="38">
        <f ca="1">SUM(E8:OFFSET(E6,MATCH("PROYECTOS",$A$8:$A$50,0),0))</f>
        <v>38.255153000000007</v>
      </c>
      <c r="F7" s="38">
        <f ca="1">SUM(F8:OFFSET(F6,MATCH("PROYECTOS",$A$8:$A$50,0),0))</f>
        <v>9.3374348300398999</v>
      </c>
      <c r="G7" s="38">
        <f ca="1">SUM(G8:OFFSET(G6,MATCH("PROYECTOS",$A$8:$A$50,0),0))</f>
        <v>5.1189566800399007</v>
      </c>
      <c r="H7" s="38">
        <f ca="1">SUM(H8:OFFSET(H6,MATCH("PROYECTOS",$A$8:$A$50,0),0))</f>
        <v>2.0117073799999998</v>
      </c>
      <c r="I7" s="38">
        <f ca="1">SUM(I8:OFFSET(I6,MATCH("PROYECTOS",$A$8:$A$50,0),0))</f>
        <v>2.2067707699999999</v>
      </c>
      <c r="J7" s="39">
        <f ca="1">IFERROR(G7/E7,0)</f>
        <v>0.13381090594618456</v>
      </c>
      <c r="K7" s="39">
        <f ca="1">IFERROR(SUM(G7,H7)/E7,0)</f>
        <v>0.18639747853158237</v>
      </c>
      <c r="L7" s="40">
        <f ca="1">IFERROR(SUM(G7,H7,I7)/E7,0)</f>
        <v>0.24408306065433585</v>
      </c>
      <c r="M7" s="4"/>
    </row>
    <row r="8" spans="1:13" ht="63.75" x14ac:dyDescent="0.25">
      <c r="A8" s="17"/>
      <c r="B8" s="19">
        <v>3000059</v>
      </c>
      <c r="C8" s="19" t="s">
        <v>697</v>
      </c>
      <c r="D8" s="20">
        <v>8.9452079999999992</v>
      </c>
      <c r="E8" s="21">
        <v>8.9209330000000033</v>
      </c>
      <c r="F8" s="21">
        <f t="shared" ref="F8:F10" si="0">SUM(G8,H8,I8)</f>
        <v>2.5031656903995274</v>
      </c>
      <c r="G8" s="21">
        <v>1.3585316503995273</v>
      </c>
      <c r="H8" s="21">
        <v>0.51987592999999988</v>
      </c>
      <c r="I8" s="21">
        <v>0.62475811000000003</v>
      </c>
      <c r="J8" s="22">
        <f t="shared" ref="J8:J11" si="1">IFERROR(G8/E8,0)</f>
        <v>0.15228582597801449</v>
      </c>
      <c r="K8" s="22">
        <f t="shared" ref="K8:K11" si="2">IFERROR(SUM(G8,H8)/E8,0)</f>
        <v>0.2105617854544504</v>
      </c>
      <c r="L8" s="23">
        <f t="shared" ref="L8:L11" si="3">IFERROR(SUM(G8,H8,I8)/E8,0)</f>
        <v>0.28059460713352813</v>
      </c>
      <c r="M8" s="4"/>
    </row>
    <row r="9" spans="1:13" ht="38.25" x14ac:dyDescent="0.25">
      <c r="A9" s="17"/>
      <c r="B9" s="19">
        <v>3000523</v>
      </c>
      <c r="C9" s="19" t="s">
        <v>698</v>
      </c>
      <c r="D9" s="20">
        <v>27.690151999999994</v>
      </c>
      <c r="E9" s="21">
        <v>27.825661000000007</v>
      </c>
      <c r="F9" s="21">
        <f t="shared" si="0"/>
        <v>6.4110803063338544</v>
      </c>
      <c r="G9" s="21">
        <v>3.5342347863338546</v>
      </c>
      <c r="H9" s="21">
        <v>1.3828810099999997</v>
      </c>
      <c r="I9" s="21">
        <v>1.4939645099999996</v>
      </c>
      <c r="J9" s="22">
        <f t="shared" si="1"/>
        <v>0.12701350693282196</v>
      </c>
      <c r="K9" s="22">
        <f t="shared" si="2"/>
        <v>0.17671155399808305</v>
      </c>
      <c r="L9" s="23">
        <f t="shared" si="3"/>
        <v>0.23040172545528578</v>
      </c>
      <c r="M9" s="4"/>
    </row>
    <row r="10" spans="1:13" ht="51" x14ac:dyDescent="0.25">
      <c r="A10" s="17"/>
      <c r="B10" s="19">
        <v>3000524</v>
      </c>
      <c r="C10" s="19" t="s">
        <v>699</v>
      </c>
      <c r="D10" s="20">
        <v>1.5688320000000002</v>
      </c>
      <c r="E10" s="21">
        <v>1.5085589999999998</v>
      </c>
      <c r="F10" s="21">
        <f t="shared" si="0"/>
        <v>0.4231888333065188</v>
      </c>
      <c r="G10" s="21">
        <v>0.22619024330651882</v>
      </c>
      <c r="H10" s="21">
        <v>0.10895043999999998</v>
      </c>
      <c r="I10" s="21">
        <v>8.8048149999999992E-2</v>
      </c>
      <c r="J10" s="22">
        <f t="shared" si="1"/>
        <v>0.14993794959727719</v>
      </c>
      <c r="K10" s="22">
        <f t="shared" si="2"/>
        <v>0.22215948021026613</v>
      </c>
      <c r="L10" s="23">
        <f t="shared" si="3"/>
        <v>0.28052521201127623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60.555202000000023</v>
      </c>
      <c r="E11" s="45">
        <f t="shared" ref="E11:I11" ca="1" si="4">OFFSET(E11,-MATCH("PROYECTOS",$A$8:$A$50,0)-1,0)-(OFFSET(E11,-MATCH("PROYECTOS",$A$8:$A$50,0),0))</f>
        <v>56.430369999999996</v>
      </c>
      <c r="F11" s="45">
        <f t="shared" ca="1" si="4"/>
        <v>9.922193490740927</v>
      </c>
      <c r="G11" s="45">
        <f t="shared" ca="1" si="4"/>
        <v>3.4677255007409258</v>
      </c>
      <c r="H11" s="45">
        <f t="shared" ca="1" si="4"/>
        <v>3.9053930700000015</v>
      </c>
      <c r="I11" s="45">
        <f t="shared" ca="1" si="4"/>
        <v>2.5490749200000011</v>
      </c>
      <c r="J11" s="46">
        <f t="shared" ca="1" si="1"/>
        <v>6.1451404637979976E-2</v>
      </c>
      <c r="K11" s="46">
        <f t="shared" ca="1" si="2"/>
        <v>0.13065869620810439</v>
      </c>
      <c r="L11" s="47">
        <f t="shared" ca="1" si="3"/>
        <v>0.175830736015747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717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ht="63.75" x14ac:dyDescent="0.25">
      <c r="A17" s="17"/>
      <c r="B17" s="19">
        <v>3000059</v>
      </c>
      <c r="C17" s="19" t="s">
        <v>697</v>
      </c>
      <c r="D17" s="23">
        <v>0.28059460713352813</v>
      </c>
    </row>
    <row r="18" spans="1:4" ht="38.25" x14ac:dyDescent="0.25">
      <c r="A18" s="17"/>
      <c r="B18" s="19">
        <v>3000523</v>
      </c>
      <c r="C18" s="19" t="s">
        <v>698</v>
      </c>
      <c r="D18" s="23">
        <v>0.23040172545528578</v>
      </c>
    </row>
    <row r="19" spans="1:4" ht="51.75" thickBot="1" x14ac:dyDescent="0.3">
      <c r="A19" s="24"/>
      <c r="B19" s="26">
        <v>3000524</v>
      </c>
      <c r="C19" s="26" t="s">
        <v>699</v>
      </c>
      <c r="D19" s="30">
        <v>0.28052521201127623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H9" sqref="H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39</v>
      </c>
      <c r="B1" s="49" t="s">
        <v>25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696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98.759394000000015</v>
      </c>
      <c r="I6" s="14">
        <v>94.685523000000003</v>
      </c>
      <c r="J6" s="14">
        <v>19.259628320780827</v>
      </c>
      <c r="K6" s="14">
        <v>8.5866821807808265</v>
      </c>
      <c r="L6" s="14">
        <v>5.9171004500000013</v>
      </c>
      <c r="M6" s="14">
        <v>4.755845690000001</v>
      </c>
      <c r="N6" s="15">
        <v>9.0686325730923265E-2</v>
      </c>
      <c r="O6" s="15">
        <v>0.15317846035217894</v>
      </c>
      <c r="P6" s="16">
        <v>0.20340626223061392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SUM(H8:OFFSET(H6,MATCH("PROYECTOS",$A$8:$A$37,0),0))</f>
        <v>38.204192000000006</v>
      </c>
      <c r="I7" s="38">
        <f ca="1">SUM(I8:OFFSET(I6,MATCH("PROYECTOS",$A$8:$A$37,0),0))</f>
        <v>38.255152999999993</v>
      </c>
      <c r="J7" s="38">
        <f ca="1">SUM(J8:OFFSET(J6,MATCH("PROYECTOS",$A$8:$A$37,0),0))</f>
        <v>9.3374348300399017</v>
      </c>
      <c r="K7" s="38">
        <f ca="1">SUM(K8:OFFSET(K6,MATCH("PROYECTOS",$A$8:$A$37,0),0))</f>
        <v>5.1189566800399007</v>
      </c>
      <c r="L7" s="38">
        <f ca="1">SUM(L8:OFFSET(L6,MATCH("PROYECTOS",$A$8:$A$37,0),0))</f>
        <v>2.0117073800000003</v>
      </c>
      <c r="M7" s="38">
        <f ca="1">SUM(M8:OFFSET(M6,MATCH("PROYECTOS",$A$8:$A$37,0),0))</f>
        <v>2.2067707699999999</v>
      </c>
      <c r="N7" s="39">
        <f ca="1">IFERROR(K7/I7,0)</f>
        <v>0.13381090594618461</v>
      </c>
      <c r="O7" s="39">
        <f ca="1">IFERROR(SUM(K7,L7)/I7,0)</f>
        <v>0.18639747853158248</v>
      </c>
      <c r="P7" s="40">
        <f ca="1">IFERROR(SUM(K7,L7,M7)/I7,0)</f>
        <v>0.24408306065433599</v>
      </c>
      <c r="Q7" s="64"/>
      <c r="R7" s="38"/>
      <c r="S7" s="40"/>
    </row>
    <row r="8" spans="1:19" ht="38.25" x14ac:dyDescent="0.25">
      <c r="A8" s="17"/>
      <c r="B8" s="19">
        <v>5000185</v>
      </c>
      <c r="C8" s="19" t="s">
        <v>700</v>
      </c>
      <c r="D8" s="68">
        <v>3000523</v>
      </c>
      <c r="E8" s="19" t="s">
        <v>698</v>
      </c>
      <c r="F8" s="69">
        <v>43</v>
      </c>
      <c r="G8" s="19" t="s">
        <v>710</v>
      </c>
      <c r="H8" s="20">
        <v>0.63569800000000021</v>
      </c>
      <c r="I8" s="21">
        <v>0.54519899999999999</v>
      </c>
      <c r="J8" s="21">
        <f t="shared" ref="J8:J17" si="0">SUM(K8,L8,M8)</f>
        <v>0.12513499999735544</v>
      </c>
      <c r="K8" s="21">
        <v>7.299224999735543E-2</v>
      </c>
      <c r="L8" s="21">
        <v>2.5339629999999998E-2</v>
      </c>
      <c r="M8" s="21">
        <v>2.6803120000000003E-2</v>
      </c>
      <c r="N8" s="22">
        <f t="shared" ref="N8:N18" si="1">IFERROR(K8/I8,0)</f>
        <v>0.13388184864124003</v>
      </c>
      <c r="O8" s="22">
        <f t="shared" ref="O8:O18" si="2">IFERROR(SUM(K8,L8)/I8,0)</f>
        <v>0.18035961180661636</v>
      </c>
      <c r="P8" s="23">
        <f t="shared" ref="P8:P18" si="3">IFERROR(SUM(K8,L8,M8)/I8,0)</f>
        <v>0.2295216975771332</v>
      </c>
      <c r="Q8" s="70">
        <v>0</v>
      </c>
      <c r="R8" s="21">
        <v>0</v>
      </c>
      <c r="S8" s="23">
        <f>IFERROR(R8/Q8,0)</f>
        <v>0</v>
      </c>
    </row>
    <row r="9" spans="1:19" ht="63.75" x14ac:dyDescent="0.25">
      <c r="A9" s="17"/>
      <c r="B9" s="19">
        <v>5000186</v>
      </c>
      <c r="C9" s="19" t="s">
        <v>701</v>
      </c>
      <c r="D9" s="68">
        <v>3000059</v>
      </c>
      <c r="E9" s="19" t="s">
        <v>697</v>
      </c>
      <c r="F9" s="69">
        <v>18</v>
      </c>
      <c r="G9" s="19" t="s">
        <v>711</v>
      </c>
      <c r="H9" s="20">
        <v>6.0500000000000016</v>
      </c>
      <c r="I9" s="21">
        <v>6.2572510000000019</v>
      </c>
      <c r="J9" s="21">
        <f t="shared" si="0"/>
        <v>1.9651645231227595</v>
      </c>
      <c r="K9" s="21">
        <v>1.0735419031227593</v>
      </c>
      <c r="L9" s="21">
        <v>0.37149087999999997</v>
      </c>
      <c r="M9" s="21">
        <v>0.52013174000000006</v>
      </c>
      <c r="N9" s="22">
        <f t="shared" si="1"/>
        <v>0.17156765856488082</v>
      </c>
      <c r="O9" s="22">
        <f t="shared" si="2"/>
        <v>0.23093732105724366</v>
      </c>
      <c r="P9" s="23">
        <f t="shared" si="3"/>
        <v>0.31406196157430138</v>
      </c>
      <c r="Q9" s="70">
        <v>0</v>
      </c>
      <c r="R9" s="21">
        <v>0</v>
      </c>
      <c r="S9" s="23">
        <f t="shared" ref="S9:S17" si="4">IFERROR(R9/Q9,0)</f>
        <v>0</v>
      </c>
    </row>
    <row r="10" spans="1:19" ht="51" x14ac:dyDescent="0.25">
      <c r="A10" s="17"/>
      <c r="B10" s="19">
        <v>5000187</v>
      </c>
      <c r="C10" s="19" t="s">
        <v>702</v>
      </c>
      <c r="D10" s="68">
        <v>3000524</v>
      </c>
      <c r="E10" s="19" t="s">
        <v>699</v>
      </c>
      <c r="F10" s="69">
        <v>18</v>
      </c>
      <c r="G10" s="19" t="s">
        <v>711</v>
      </c>
      <c r="H10" s="20">
        <v>1.2690159999999999</v>
      </c>
      <c r="I10" s="21">
        <v>1.2147529999999997</v>
      </c>
      <c r="J10" s="21">
        <f t="shared" si="0"/>
        <v>0.32126786430895016</v>
      </c>
      <c r="K10" s="21">
        <v>0.18924997430895019</v>
      </c>
      <c r="L10" s="21">
        <v>6.1695929999999996E-2</v>
      </c>
      <c r="M10" s="21">
        <v>7.0321959999999989E-2</v>
      </c>
      <c r="N10" s="22">
        <f t="shared" si="1"/>
        <v>0.15579296721963248</v>
      </c>
      <c r="O10" s="22">
        <f t="shared" si="2"/>
        <v>0.20658183540929739</v>
      </c>
      <c r="P10" s="23">
        <f t="shared" si="3"/>
        <v>0.26447176035700282</v>
      </c>
      <c r="Q10" s="70">
        <v>0</v>
      </c>
      <c r="R10" s="21">
        <v>0</v>
      </c>
      <c r="S10" s="23">
        <f t="shared" si="4"/>
        <v>0</v>
      </c>
    </row>
    <row r="11" spans="1:19" ht="63.75" x14ac:dyDescent="0.25">
      <c r="A11" s="17"/>
      <c r="B11" s="19">
        <v>5000198</v>
      </c>
      <c r="C11" s="19" t="s">
        <v>703</v>
      </c>
      <c r="D11" s="68">
        <v>3000059</v>
      </c>
      <c r="E11" s="19" t="s">
        <v>697</v>
      </c>
      <c r="F11" s="69">
        <v>30</v>
      </c>
      <c r="G11" s="19" t="s">
        <v>712</v>
      </c>
      <c r="H11" s="20">
        <v>1.0280199999999999</v>
      </c>
      <c r="I11" s="21">
        <v>1.0798300000000001</v>
      </c>
      <c r="J11" s="21">
        <f t="shared" si="0"/>
        <v>0.23791443766564427</v>
      </c>
      <c r="K11" s="21">
        <v>0.11505584766564425</v>
      </c>
      <c r="L11" s="21">
        <v>7.9914470000000001E-2</v>
      </c>
      <c r="M11" s="21">
        <v>4.2944120000000002E-2</v>
      </c>
      <c r="N11" s="22">
        <f t="shared" si="1"/>
        <v>0.10654996403660229</v>
      </c>
      <c r="O11" s="22">
        <f t="shared" si="2"/>
        <v>0.1805564928420624</v>
      </c>
      <c r="P11" s="23">
        <f t="shared" si="3"/>
        <v>0.22032582690390548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5000199</v>
      </c>
      <c r="C12" s="19" t="s">
        <v>704</v>
      </c>
      <c r="D12" s="68">
        <v>3000523</v>
      </c>
      <c r="E12" s="19" t="s">
        <v>698</v>
      </c>
      <c r="F12" s="69">
        <v>30</v>
      </c>
      <c r="G12" s="19" t="s">
        <v>712</v>
      </c>
      <c r="H12" s="20">
        <v>2.5155779999999992</v>
      </c>
      <c r="I12" s="21">
        <v>2.6014360000000001</v>
      </c>
      <c r="J12" s="21">
        <f t="shared" si="0"/>
        <v>0.6558075616263096</v>
      </c>
      <c r="K12" s="21">
        <v>0.33527915162630961</v>
      </c>
      <c r="L12" s="21">
        <v>0.12840736</v>
      </c>
      <c r="M12" s="21">
        <v>0.19212105000000002</v>
      </c>
      <c r="N12" s="22">
        <f t="shared" si="1"/>
        <v>0.12888233715006236</v>
      </c>
      <c r="O12" s="22">
        <f t="shared" si="2"/>
        <v>0.17824252129451179</v>
      </c>
      <c r="P12" s="23">
        <f t="shared" si="3"/>
        <v>0.25209444384805529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5001306</v>
      </c>
      <c r="C13" s="19" t="s">
        <v>705</v>
      </c>
      <c r="D13" s="68">
        <v>3000523</v>
      </c>
      <c r="E13" s="19" t="s">
        <v>698</v>
      </c>
      <c r="F13" s="69">
        <v>5</v>
      </c>
      <c r="G13" s="19" t="s">
        <v>713</v>
      </c>
      <c r="H13" s="20">
        <v>2.191287</v>
      </c>
      <c r="I13" s="21">
        <v>1.7740449999999996</v>
      </c>
      <c r="J13" s="21">
        <f t="shared" si="0"/>
        <v>0.366125541148138</v>
      </c>
      <c r="K13" s="21">
        <v>0.19097447114813804</v>
      </c>
      <c r="L13" s="21">
        <v>8.5492670000000007E-2</v>
      </c>
      <c r="M13" s="21">
        <v>8.9658399999999999E-2</v>
      </c>
      <c r="N13" s="22">
        <f t="shared" si="1"/>
        <v>0.10764916963669922</v>
      </c>
      <c r="O13" s="22">
        <f t="shared" si="2"/>
        <v>0.15583998215836581</v>
      </c>
      <c r="P13" s="23">
        <f t="shared" si="3"/>
        <v>0.20637894819361294</v>
      </c>
      <c r="Q13" s="70">
        <v>0</v>
      </c>
      <c r="R13" s="21">
        <v>0</v>
      </c>
      <c r="S13" s="23">
        <f t="shared" si="4"/>
        <v>0</v>
      </c>
    </row>
    <row r="14" spans="1:19" ht="63.75" x14ac:dyDescent="0.25">
      <c r="A14" s="17"/>
      <c r="B14" s="19">
        <v>5001307</v>
      </c>
      <c r="C14" s="19" t="s">
        <v>706</v>
      </c>
      <c r="D14" s="68">
        <v>3000059</v>
      </c>
      <c r="E14" s="19" t="s">
        <v>697</v>
      </c>
      <c r="F14" s="69">
        <v>5</v>
      </c>
      <c r="G14" s="19" t="s">
        <v>713</v>
      </c>
      <c r="H14" s="20">
        <v>1.8671880000000001</v>
      </c>
      <c r="I14" s="21">
        <v>1.583852</v>
      </c>
      <c r="J14" s="21">
        <f t="shared" si="0"/>
        <v>0.3000867296111237</v>
      </c>
      <c r="K14" s="21">
        <v>0.16993389961112371</v>
      </c>
      <c r="L14" s="21">
        <v>6.8470580000000003E-2</v>
      </c>
      <c r="M14" s="21">
        <v>6.1682249999999987E-2</v>
      </c>
      <c r="N14" s="22">
        <f t="shared" si="1"/>
        <v>0.10729152699313048</v>
      </c>
      <c r="O14" s="22">
        <f t="shared" si="2"/>
        <v>0.1505219424612424</v>
      </c>
      <c r="P14" s="23">
        <f t="shared" si="3"/>
        <v>0.18946639560459166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5001310</v>
      </c>
      <c r="C15" s="19" t="s">
        <v>707</v>
      </c>
      <c r="D15" s="68">
        <v>3000523</v>
      </c>
      <c r="E15" s="19" t="s">
        <v>698</v>
      </c>
      <c r="F15" s="69">
        <v>341</v>
      </c>
      <c r="G15" s="19" t="s">
        <v>714</v>
      </c>
      <c r="H15" s="20">
        <v>2.0666600000000002</v>
      </c>
      <c r="I15" s="21">
        <v>2.2330899999999994</v>
      </c>
      <c r="J15" s="21">
        <f t="shared" si="0"/>
        <v>0.53637143726115055</v>
      </c>
      <c r="K15" s="21">
        <v>0.32385241726115055</v>
      </c>
      <c r="L15" s="21">
        <v>0.11162506</v>
      </c>
      <c r="M15" s="21">
        <v>0.10089396000000002</v>
      </c>
      <c r="N15" s="22">
        <f t="shared" si="1"/>
        <v>0.14502434620241489</v>
      </c>
      <c r="O15" s="22">
        <f t="shared" si="2"/>
        <v>0.19501116267644864</v>
      </c>
      <c r="P15" s="23">
        <f t="shared" si="3"/>
        <v>0.24019248541758312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5003089</v>
      </c>
      <c r="C16" s="19" t="s">
        <v>708</v>
      </c>
      <c r="D16" s="68">
        <v>3000524</v>
      </c>
      <c r="E16" s="19" t="s">
        <v>699</v>
      </c>
      <c r="F16" s="69">
        <v>112</v>
      </c>
      <c r="G16" s="19" t="s">
        <v>715</v>
      </c>
      <c r="H16" s="20">
        <v>0.29981599999999997</v>
      </c>
      <c r="I16" s="21">
        <v>0.29380599999999996</v>
      </c>
      <c r="J16" s="21">
        <f t="shared" si="0"/>
        <v>0.10192096899756864</v>
      </c>
      <c r="K16" s="21">
        <v>3.6940268997568637E-2</v>
      </c>
      <c r="L16" s="21">
        <v>4.7254509999999993E-2</v>
      </c>
      <c r="M16" s="21">
        <v>1.7726189999999999E-2</v>
      </c>
      <c r="N16" s="22">
        <f t="shared" si="1"/>
        <v>0.12573013824621909</v>
      </c>
      <c r="O16" s="22">
        <f t="shared" si="2"/>
        <v>0.2865658938128175</v>
      </c>
      <c r="P16" s="23">
        <f t="shared" si="3"/>
        <v>0.3468988686329369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5004169</v>
      </c>
      <c r="C17" s="19" t="s">
        <v>709</v>
      </c>
      <c r="D17" s="68">
        <v>3000523</v>
      </c>
      <c r="E17" s="19" t="s">
        <v>698</v>
      </c>
      <c r="F17" s="69">
        <v>341</v>
      </c>
      <c r="G17" s="19" t="s">
        <v>714</v>
      </c>
      <c r="H17" s="20">
        <v>20.280929</v>
      </c>
      <c r="I17" s="21">
        <v>20.671890999999992</v>
      </c>
      <c r="J17" s="21">
        <f t="shared" si="0"/>
        <v>4.727640766300901</v>
      </c>
      <c r="K17" s="21">
        <v>2.6111364963009009</v>
      </c>
      <c r="L17" s="21">
        <v>1.0320162900000003</v>
      </c>
      <c r="M17" s="21">
        <v>1.0844879799999996</v>
      </c>
      <c r="N17" s="22">
        <f t="shared" si="1"/>
        <v>0.12631338353617005</v>
      </c>
      <c r="O17" s="22">
        <f t="shared" si="2"/>
        <v>0.17623703541688096</v>
      </c>
      <c r="P17" s="23">
        <f t="shared" si="3"/>
        <v>0.22869899837905022</v>
      </c>
      <c r="Q17" s="70">
        <v>1286010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OFFSET(H18,-MATCH("PROYECTOS",$A$8:$A$37,0)-1,0)-(OFFSET(H18,-MATCH("PROYECTOS",$A$8:$A$37,0),0))</f>
        <v>60.555202000000008</v>
      </c>
      <c r="I18" s="45">
        <f t="shared" ca="1" si="5"/>
        <v>56.430370000000011</v>
      </c>
      <c r="J18" s="45">
        <f t="shared" ca="1" si="5"/>
        <v>9.9221934907409253</v>
      </c>
      <c r="K18" s="45">
        <f t="shared" ca="1" si="5"/>
        <v>3.4677255007409258</v>
      </c>
      <c r="L18" s="45">
        <f t="shared" ca="1" si="5"/>
        <v>3.905393070000001</v>
      </c>
      <c r="M18" s="45">
        <f t="shared" ca="1" si="5"/>
        <v>2.5490749200000011</v>
      </c>
      <c r="N18" s="46">
        <f t="shared" ca="1" si="1"/>
        <v>6.1451404637979962E-2</v>
      </c>
      <c r="O18" s="46">
        <f t="shared" ca="1" si="2"/>
        <v>0.13065869620810433</v>
      </c>
      <c r="P18" s="47">
        <f t="shared" ca="1" si="3"/>
        <v>0.17583073601574692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40</v>
      </c>
      <c r="B1" s="50" t="s">
        <v>26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718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130.698308</v>
      </c>
      <c r="E6" s="14">
        <v>138.20664099999999</v>
      </c>
      <c r="F6" s="14">
        <v>39.298020843118294</v>
      </c>
      <c r="G6" s="14">
        <v>24.153666283118298</v>
      </c>
      <c r="H6" s="14">
        <v>7.08418656</v>
      </c>
      <c r="I6" s="14">
        <v>8.0601679999999991</v>
      </c>
      <c r="J6" s="15">
        <v>0.17476487459903103</v>
      </c>
      <c r="K6" s="15">
        <v>0.22602280626383431</v>
      </c>
      <c r="L6" s="16">
        <v>0.28434249294227693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97.083954999999989</v>
      </c>
      <c r="E7" s="38">
        <f ca="1">SUM(E8:OFFSET(E6,MATCH("GOBIERNOS REGIONALES",$A$8:$A$50,0),0))</f>
        <v>101.956599</v>
      </c>
      <c r="F7" s="38">
        <f ca="1">SUM(F8:OFFSET(F6,MATCH("GOBIERNOS REGIONALES",$A$8:$A$50,0),0))</f>
        <v>35.438504639304341</v>
      </c>
      <c r="G7" s="38">
        <f ca="1">SUM(G8:OFFSET(G6,MATCH("GOBIERNOS REGIONALES",$A$8:$A$50,0),0))</f>
        <v>22.921731169304337</v>
      </c>
      <c r="H7" s="38">
        <f ca="1">SUM(H8:OFFSET(H6,MATCH("GOBIERNOS REGIONALES",$A$8:$A$50,0),0))</f>
        <v>5.8675210200000016</v>
      </c>
      <c r="I7" s="38">
        <f ca="1">SUM(I8:OFFSET(I6,MATCH("GOBIERNOS REGIONALES",$A$8:$A$50,0),0))</f>
        <v>6.6492524500000005</v>
      </c>
      <c r="J7" s="39">
        <f ca="1">IFERROR(G7/E7,0)</f>
        <v>0.22481851487910398</v>
      </c>
      <c r="K7" s="39">
        <f ca="1">IFERROR(SUM(G7,H7)/E7,0)</f>
        <v>0.28236771794736248</v>
      </c>
      <c r="L7" s="40">
        <f ca="1">IFERROR(SUM(G7,H7,I7)/E7,0)</f>
        <v>0.34758421707754633</v>
      </c>
      <c r="M7" s="4"/>
    </row>
    <row r="8" spans="1:13" ht="25.5" x14ac:dyDescent="0.25">
      <c r="A8" s="17"/>
      <c r="B8" s="18">
        <v>160</v>
      </c>
      <c r="C8" s="19" t="s">
        <v>147</v>
      </c>
      <c r="D8" s="20">
        <v>97.083954999999989</v>
      </c>
      <c r="E8" s="21">
        <v>101.956599</v>
      </c>
      <c r="F8" s="21">
        <f t="shared" ref="F8:F13" si="0">SUM(G8,H8,I8)</f>
        <v>35.438504639304341</v>
      </c>
      <c r="G8" s="21">
        <v>22.921731169304337</v>
      </c>
      <c r="H8" s="21">
        <v>5.8675210200000016</v>
      </c>
      <c r="I8" s="21">
        <v>6.6492524500000005</v>
      </c>
      <c r="J8" s="22">
        <f t="shared" ref="J8:J13" si="1">IFERROR(G8/E8,0)</f>
        <v>0.22481851487910398</v>
      </c>
      <c r="K8" s="22">
        <f t="shared" ref="K8:K13" si="2">IFERROR(SUM(G8,H8)/E8,0)</f>
        <v>0.28236771794736248</v>
      </c>
      <c r="L8" s="23">
        <f t="shared" ref="L8:L13" si="3">IFERROR(SUM(G8,H8,I8)/E8,0)</f>
        <v>0.34758421707754633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0.37692300000000001</v>
      </c>
      <c r="E9" s="38">
        <f ca="1">SUM(E10:OFFSET(E8,(MATCH("GOBIERNOS LOCALES",$A$8:$A$50,0)-MATCH("GOBIERNOS REGIONALES",$A$8:$A$50,0)),0))</f>
        <v>2.112568</v>
      </c>
      <c r="F9" s="38">
        <f ca="1">SUM(F10:OFFSET(F8,(MATCH("GOBIERNOS LOCALES",$A$8:$A$50,0)-MATCH("GOBIERNOS REGIONALES",$A$8:$A$50,0)),0))</f>
        <v>0.50397549920956819</v>
      </c>
      <c r="G9" s="38">
        <f ca="1">SUM(G10:OFFSET(G8,(MATCH("GOBIERNOS LOCALES",$A$8:$A$50,0)-MATCH("GOBIERNOS REGIONALES",$A$8:$A$50,0)),0))</f>
        <v>0.18167154920956818</v>
      </c>
      <c r="H9" s="38">
        <f ca="1">SUM(H10:OFFSET(H8,(MATCH("GOBIERNOS LOCALES",$A$8:$A$50,0)-MATCH("GOBIERNOS REGIONALES",$A$8:$A$50,0)),0))</f>
        <v>9.0633099999999994E-2</v>
      </c>
      <c r="I9" s="38">
        <f ca="1">SUM(I10:OFFSET(I8,(MATCH("GOBIERNOS LOCALES",$A$8:$A$50,0)-MATCH("GOBIERNOS REGIONALES",$A$8:$A$50,0)),0))</f>
        <v>0.23167085000000001</v>
      </c>
      <c r="J9" s="39">
        <f t="shared" ca="1" si="1"/>
        <v>8.5995598347399088E-2</v>
      </c>
      <c r="K9" s="39">
        <f t="shared" ca="1" si="2"/>
        <v>0.1288974599679481</v>
      </c>
      <c r="L9" s="40">
        <f t="shared" ca="1" si="3"/>
        <v>0.23856060453891575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5.0352000000000001E-2</v>
      </c>
      <c r="E10" s="21">
        <v>1.7859959999999999</v>
      </c>
      <c r="F10" s="21">
        <f t="shared" si="0"/>
        <v>0.33070412020603779</v>
      </c>
      <c r="G10" s="21">
        <v>8.154461020603776E-2</v>
      </c>
      <c r="H10" s="21">
        <v>5.6303279999999997E-2</v>
      </c>
      <c r="I10" s="21">
        <v>0.19285623000000002</v>
      </c>
      <c r="J10" s="22">
        <f t="shared" si="1"/>
        <v>4.5657778744206463E-2</v>
      </c>
      <c r="K10" s="22">
        <f t="shared" si="2"/>
        <v>7.7182642181750569E-2</v>
      </c>
      <c r="L10" s="23">
        <f t="shared" si="3"/>
        <v>0.18516509566988829</v>
      </c>
      <c r="M10" s="4"/>
    </row>
    <row r="11" spans="1:13" x14ac:dyDescent="0.25">
      <c r="A11" s="17"/>
      <c r="B11" s="18">
        <v>448</v>
      </c>
      <c r="C11" s="19" t="s">
        <v>214</v>
      </c>
      <c r="D11" s="20">
        <v>0.27002700000000002</v>
      </c>
      <c r="E11" s="21">
        <v>0.27002799999999999</v>
      </c>
      <c r="F11" s="21">
        <f t="shared" si="0"/>
        <v>0.14673809924781323</v>
      </c>
      <c r="G11" s="21">
        <v>8.2628099247813225E-2</v>
      </c>
      <c r="H11" s="21">
        <v>3.0401600000000001E-2</v>
      </c>
      <c r="I11" s="21">
        <v>3.3708399999999999E-2</v>
      </c>
      <c r="J11" s="22">
        <f t="shared" si="1"/>
        <v>0.30599826406081304</v>
      </c>
      <c r="K11" s="22">
        <f t="shared" si="2"/>
        <v>0.41858510690674017</v>
      </c>
      <c r="L11" s="23">
        <f t="shared" si="3"/>
        <v>0.5434180871902663</v>
      </c>
      <c r="M11" s="4"/>
    </row>
    <row r="12" spans="1:13" x14ac:dyDescent="0.25">
      <c r="A12" s="17"/>
      <c r="B12" s="18">
        <v>449</v>
      </c>
      <c r="C12" s="19" t="s">
        <v>215</v>
      </c>
      <c r="D12" s="20">
        <v>5.6543999999999997E-2</v>
      </c>
      <c r="E12" s="21">
        <v>5.6543999999999997E-2</v>
      </c>
      <c r="F12" s="21">
        <f t="shared" si="0"/>
        <v>2.6533279755717197E-2</v>
      </c>
      <c r="G12" s="21">
        <v>1.7498839755717199E-2</v>
      </c>
      <c r="H12" s="21">
        <v>3.9282200000000005E-3</v>
      </c>
      <c r="I12" s="21">
        <v>5.1062199999999999E-3</v>
      </c>
      <c r="J12" s="22">
        <f t="shared" si="1"/>
        <v>0.30947297247660582</v>
      </c>
      <c r="K12" s="22">
        <f t="shared" si="2"/>
        <v>0.37894488815289334</v>
      </c>
      <c r="L12" s="23">
        <f t="shared" si="3"/>
        <v>0.46925013716251412</v>
      </c>
      <c r="M12" s="4"/>
    </row>
    <row r="13" spans="1:13" ht="15.75" thickBot="1" x14ac:dyDescent="0.3">
      <c r="A13" s="41" t="s">
        <v>232</v>
      </c>
      <c r="B13" s="58"/>
      <c r="C13" s="43"/>
      <c r="D13" s="44">
        <v>33.237430000000025</v>
      </c>
      <c r="E13" s="45">
        <v>34.137474000000005</v>
      </c>
      <c r="F13" s="45">
        <f t="shared" si="0"/>
        <v>3.3555407046043926</v>
      </c>
      <c r="G13" s="45">
        <v>1.0502635646043927</v>
      </c>
      <c r="H13" s="45">
        <v>1.1260324400000001</v>
      </c>
      <c r="I13" s="45">
        <v>1.1792446999999995</v>
      </c>
      <c r="J13" s="46">
        <f t="shared" si="1"/>
        <v>3.076570822446888E-2</v>
      </c>
      <c r="K13" s="46">
        <f t="shared" si="2"/>
        <v>6.3750938473197891E-2</v>
      </c>
      <c r="L13" s="47">
        <f t="shared" si="3"/>
        <v>9.829493256016518E-2</v>
      </c>
      <c r="M13" s="4"/>
    </row>
    <row r="14" spans="1:13" x14ac:dyDescent="0.25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40</v>
      </c>
      <c r="B1" s="51" t="s">
        <v>26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719</v>
      </c>
      <c r="N2" s="72" t="s">
        <v>739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130.698308</v>
      </c>
      <c r="E6" s="14">
        <f ca="1">SUM(E7:OFFSET(E7,50,0))</f>
        <v>138.20664099999999</v>
      </c>
      <c r="F6" s="14">
        <f ca="1">SUM(F7:OFFSET(F7,50,0))</f>
        <v>39.298020843118294</v>
      </c>
      <c r="G6" s="14">
        <f ca="1">SUM(G7:OFFSET(G7,50,0))</f>
        <v>24.153666283118298</v>
      </c>
      <c r="H6" s="14">
        <f ca="1">SUM(H7:OFFSET(H7,50,0))</f>
        <v>7.08418656</v>
      </c>
      <c r="I6" s="14">
        <f ca="1">SUM(I7:OFFSET(I7,50,0))</f>
        <v>8.0601679999999991</v>
      </c>
      <c r="J6" s="15">
        <f ca="1">IFERROR(G6/E6,0)</f>
        <v>0.17476487459903103</v>
      </c>
      <c r="K6" s="15">
        <f ca="1">IFERROR(SUM(G6,H6)/E6,0)</f>
        <v>0.22602280626383431</v>
      </c>
      <c r="L6" s="16">
        <f ca="1">IFERROR(SUM(G6,H6,I6)/E6,0)</f>
        <v>0.28434249294227693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0.49304200000000004</v>
      </c>
      <c r="E7" s="21">
        <v>2.5249679999999999</v>
      </c>
      <c r="F7" s="21">
        <f t="shared" ref="F7:F31" si="0">SUM(G7,H7,I7)</f>
        <v>0.57442108013723681</v>
      </c>
      <c r="G7" s="21">
        <v>0.22379560013723676</v>
      </c>
      <c r="H7" s="21">
        <v>0.10821764</v>
      </c>
      <c r="I7" s="21">
        <v>0.24240784000000001</v>
      </c>
      <c r="J7" s="22">
        <f t="shared" ref="J7:J31" si="1">IFERROR(G7/E7,0)</f>
        <v>8.8633044116692483E-2</v>
      </c>
      <c r="K7" s="22">
        <f t="shared" ref="K7:K31" si="2">IFERROR(SUM(G7,H7)/E7,0)</f>
        <v>0.13149205856756868</v>
      </c>
      <c r="L7" s="23">
        <f t="shared" ref="L7:L31" si="3">IFERROR(SUM(G7,H7,I7)/E7,0)</f>
        <v>0.2274963802064964</v>
      </c>
      <c r="M7" s="4"/>
      <c r="N7" t="s">
        <v>259</v>
      </c>
      <c r="O7" s="5">
        <v>4.2046174728377173</v>
      </c>
      <c r="P7" s="71">
        <v>0.58324591563620198</v>
      </c>
    </row>
    <row r="8" spans="1:16" x14ac:dyDescent="0.25">
      <c r="A8" s="17"/>
      <c r="B8" s="55">
        <v>2</v>
      </c>
      <c r="C8" s="19" t="s">
        <v>250</v>
      </c>
      <c r="D8" s="20">
        <v>8.019991000000001</v>
      </c>
      <c r="E8" s="21">
        <v>7.6812829999999996</v>
      </c>
      <c r="F8" s="21">
        <f t="shared" si="0"/>
        <v>2.6260149555586754</v>
      </c>
      <c r="G8" s="21">
        <v>1.9461326255586755</v>
      </c>
      <c r="H8" s="21">
        <v>0.32895077</v>
      </c>
      <c r="I8" s="21">
        <v>0.35093156000000003</v>
      </c>
      <c r="J8" s="22">
        <f t="shared" si="1"/>
        <v>0.25336035992407463</v>
      </c>
      <c r="K8" s="22">
        <f t="shared" si="2"/>
        <v>0.29618533720977025</v>
      </c>
      <c r="L8" s="23">
        <f t="shared" si="3"/>
        <v>0.34187191847490522</v>
      </c>
      <c r="M8" s="4"/>
      <c r="N8" t="s">
        <v>261</v>
      </c>
      <c r="O8" s="5">
        <v>2.532100301858319</v>
      </c>
      <c r="P8" s="71">
        <v>0.53420401098288361</v>
      </c>
    </row>
    <row r="9" spans="1:16" x14ac:dyDescent="0.25">
      <c r="A9" s="17"/>
      <c r="B9" s="55">
        <v>3</v>
      </c>
      <c r="C9" s="19" t="s">
        <v>251</v>
      </c>
      <c r="D9" s="20">
        <v>0.95888899999999999</v>
      </c>
      <c r="E9" s="21">
        <v>1.4594320000000001</v>
      </c>
      <c r="F9" s="21">
        <f t="shared" si="0"/>
        <v>0.20699273032450466</v>
      </c>
      <c r="G9" s="21">
        <v>9.6636210324504646E-2</v>
      </c>
      <c r="H9" s="21">
        <v>4.9656130000000007E-2</v>
      </c>
      <c r="I9" s="21">
        <v>6.070039E-2</v>
      </c>
      <c r="J9" s="22">
        <f t="shared" si="1"/>
        <v>6.6214945488727556E-2</v>
      </c>
      <c r="K9" s="22">
        <f t="shared" si="2"/>
        <v>0.10023923027897474</v>
      </c>
      <c r="L9" s="23">
        <f t="shared" si="3"/>
        <v>0.14183102078377385</v>
      </c>
      <c r="M9" s="4"/>
      <c r="N9" t="s">
        <v>262</v>
      </c>
      <c r="O9" s="5">
        <v>1.0177057408003325</v>
      </c>
      <c r="P9" s="71">
        <v>0.43482592995498048</v>
      </c>
    </row>
    <row r="10" spans="1:16" x14ac:dyDescent="0.25">
      <c r="A10" s="17"/>
      <c r="B10" s="55">
        <v>4</v>
      </c>
      <c r="C10" s="19" t="s">
        <v>252</v>
      </c>
      <c r="D10" s="20">
        <v>8.7621399999999987</v>
      </c>
      <c r="E10" s="21">
        <v>8.8897919999999999</v>
      </c>
      <c r="F10" s="21">
        <f t="shared" si="0"/>
        <v>2.3249655449269993</v>
      </c>
      <c r="G10" s="21">
        <v>1.5107607649269994</v>
      </c>
      <c r="H10" s="21">
        <v>0.33977039999999997</v>
      </c>
      <c r="I10" s="21">
        <v>0.47443437999999999</v>
      </c>
      <c r="J10" s="22">
        <f t="shared" si="1"/>
        <v>0.16994331981299443</v>
      </c>
      <c r="K10" s="22">
        <f t="shared" si="2"/>
        <v>0.20816360663185363</v>
      </c>
      <c r="L10" s="23">
        <f t="shared" si="3"/>
        <v>0.26153205214778918</v>
      </c>
      <c r="M10" s="4"/>
      <c r="N10" t="s">
        <v>263</v>
      </c>
      <c r="O10" s="5">
        <v>6.6383621679674985</v>
      </c>
      <c r="P10" s="71">
        <v>0.41803409304381484</v>
      </c>
    </row>
    <row r="11" spans="1:16" x14ac:dyDescent="0.25">
      <c r="A11" s="17"/>
      <c r="B11" s="55">
        <v>5</v>
      </c>
      <c r="C11" s="19" t="s">
        <v>253</v>
      </c>
      <c r="D11" s="20">
        <v>7.0084130000000009</v>
      </c>
      <c r="E11" s="21">
        <v>4.7025399999999999</v>
      </c>
      <c r="F11" s="21">
        <f t="shared" si="0"/>
        <v>1.4420991629853763</v>
      </c>
      <c r="G11" s="21">
        <v>0.92215971298537625</v>
      </c>
      <c r="H11" s="21">
        <v>0.24945463000000001</v>
      </c>
      <c r="I11" s="21">
        <v>0.27048482000000001</v>
      </c>
      <c r="J11" s="22">
        <f t="shared" si="1"/>
        <v>0.19609821776856257</v>
      </c>
      <c r="K11" s="22">
        <f t="shared" si="2"/>
        <v>0.24914500312286048</v>
      </c>
      <c r="L11" s="23">
        <f t="shared" si="3"/>
        <v>0.30666388015527274</v>
      </c>
      <c r="M11" s="4"/>
      <c r="N11" t="s">
        <v>270</v>
      </c>
      <c r="O11" s="5">
        <v>0.37699930629360046</v>
      </c>
      <c r="P11" s="71">
        <v>0.3924075824251046</v>
      </c>
    </row>
    <row r="12" spans="1:16" x14ac:dyDescent="0.25">
      <c r="A12" s="17"/>
      <c r="B12" s="55">
        <v>6</v>
      </c>
      <c r="C12" s="19" t="s">
        <v>254</v>
      </c>
      <c r="D12" s="20">
        <v>2.0366160000000004</v>
      </c>
      <c r="E12" s="21">
        <v>7.0492270000000028</v>
      </c>
      <c r="F12" s="21">
        <f t="shared" si="0"/>
        <v>0.72484831396705851</v>
      </c>
      <c r="G12" s="21">
        <v>0.4253469639670584</v>
      </c>
      <c r="H12" s="21">
        <v>0.16912294</v>
      </c>
      <c r="I12" s="21">
        <v>0.13037841</v>
      </c>
      <c r="J12" s="22">
        <f t="shared" si="1"/>
        <v>6.0339518640420892E-2</v>
      </c>
      <c r="K12" s="22">
        <f t="shared" si="2"/>
        <v>8.4331218723281032E-2</v>
      </c>
      <c r="L12" s="23">
        <f t="shared" si="3"/>
        <v>0.10282663815012032</v>
      </c>
      <c r="M12" s="4"/>
      <c r="N12" t="s">
        <v>255</v>
      </c>
      <c r="O12" s="5">
        <v>6.5961184504268546</v>
      </c>
      <c r="P12" s="71">
        <v>0.38242320643501032</v>
      </c>
    </row>
    <row r="13" spans="1:16" x14ac:dyDescent="0.25">
      <c r="A13" s="17"/>
      <c r="B13" s="55">
        <v>7</v>
      </c>
      <c r="C13" s="19" t="s">
        <v>255</v>
      </c>
      <c r="D13" s="20">
        <v>25.775445000000001</v>
      </c>
      <c r="E13" s="21">
        <v>17.248217</v>
      </c>
      <c r="F13" s="21">
        <f t="shared" si="0"/>
        <v>6.5961184504268546</v>
      </c>
      <c r="G13" s="21">
        <v>4.2154269804268552</v>
      </c>
      <c r="H13" s="21">
        <v>1.1208091299999998</v>
      </c>
      <c r="I13" s="21">
        <v>1.2598823399999999</v>
      </c>
      <c r="J13" s="22">
        <f t="shared" si="1"/>
        <v>0.24439784010294252</v>
      </c>
      <c r="K13" s="22">
        <f t="shared" si="2"/>
        <v>0.30937899902505023</v>
      </c>
      <c r="L13" s="23">
        <f t="shared" si="3"/>
        <v>0.38242320643501032</v>
      </c>
      <c r="M13" s="4"/>
      <c r="N13" t="s">
        <v>258</v>
      </c>
      <c r="O13" s="5">
        <v>0.70025768259829668</v>
      </c>
      <c r="P13" s="71">
        <v>0.37658507238974509</v>
      </c>
    </row>
    <row r="14" spans="1:16" x14ac:dyDescent="0.25">
      <c r="A14" s="17"/>
      <c r="B14" s="55">
        <v>8</v>
      </c>
      <c r="C14" s="19" t="s">
        <v>256</v>
      </c>
      <c r="D14" s="20">
        <v>7.6070970000000004</v>
      </c>
      <c r="E14" s="21">
        <v>13.784396999999997</v>
      </c>
      <c r="F14" s="21">
        <f t="shared" si="0"/>
        <v>2.211211882521507</v>
      </c>
      <c r="G14" s="21">
        <v>0.5638372325215073</v>
      </c>
      <c r="H14" s="21">
        <v>0.81872445999999999</v>
      </c>
      <c r="I14" s="21">
        <v>0.82865018999999984</v>
      </c>
      <c r="J14" s="22">
        <f t="shared" si="1"/>
        <v>4.090401869022689E-2</v>
      </c>
      <c r="K14" s="22">
        <f t="shared" si="2"/>
        <v>0.1002990332128063</v>
      </c>
      <c r="L14" s="23">
        <f t="shared" si="3"/>
        <v>0.1604141176811367</v>
      </c>
      <c r="M14" s="4"/>
      <c r="N14" t="s">
        <v>265</v>
      </c>
      <c r="O14" s="5">
        <v>8.6389369845694605E-2</v>
      </c>
      <c r="P14" s="71">
        <v>0.36330416104132507</v>
      </c>
    </row>
    <row r="15" spans="1:16" x14ac:dyDescent="0.25">
      <c r="A15" s="17"/>
      <c r="B15" s="55">
        <v>9</v>
      </c>
      <c r="C15" s="19" t="s">
        <v>257</v>
      </c>
      <c r="D15" s="20">
        <v>1.8086880000000001</v>
      </c>
      <c r="E15" s="21">
        <v>1.580206</v>
      </c>
      <c r="F15" s="21">
        <f t="shared" si="0"/>
        <v>0.51120657869784236</v>
      </c>
      <c r="G15" s="21">
        <v>0.40363786869784235</v>
      </c>
      <c r="H15" s="21">
        <v>1.5976549999999999E-2</v>
      </c>
      <c r="I15" s="21">
        <v>9.1592159999999992E-2</v>
      </c>
      <c r="J15" s="22">
        <f t="shared" si="1"/>
        <v>0.25543370212354738</v>
      </c>
      <c r="K15" s="22">
        <f t="shared" si="2"/>
        <v>0.26554412443557507</v>
      </c>
      <c r="L15" s="23">
        <f t="shared" si="3"/>
        <v>0.32350628886223842</v>
      </c>
      <c r="M15" s="4"/>
      <c r="N15" t="s">
        <v>250</v>
      </c>
      <c r="O15" s="5">
        <v>2.6260149555586754</v>
      </c>
      <c r="P15" s="71">
        <v>0.34187191847490522</v>
      </c>
    </row>
    <row r="16" spans="1:16" x14ac:dyDescent="0.25">
      <c r="A16" s="17"/>
      <c r="B16" s="55">
        <v>10</v>
      </c>
      <c r="C16" s="19" t="s">
        <v>258</v>
      </c>
      <c r="D16" s="20">
        <v>2.33419</v>
      </c>
      <c r="E16" s="21">
        <v>1.8594940000000002</v>
      </c>
      <c r="F16" s="21">
        <f t="shared" si="0"/>
        <v>0.70025768259829668</v>
      </c>
      <c r="G16" s="21">
        <v>0.50370588259829674</v>
      </c>
      <c r="H16" s="21">
        <v>5.4773849999999992E-2</v>
      </c>
      <c r="I16" s="21">
        <v>0.14177794999999999</v>
      </c>
      <c r="J16" s="22">
        <f t="shared" si="1"/>
        <v>0.27088330621034362</v>
      </c>
      <c r="K16" s="22">
        <f t="shared" si="2"/>
        <v>0.30033962604789083</v>
      </c>
      <c r="L16" s="23">
        <f t="shared" si="3"/>
        <v>0.37658507238974509</v>
      </c>
      <c r="M16" s="4"/>
      <c r="N16" t="s">
        <v>257</v>
      </c>
      <c r="O16" s="5">
        <v>0.51120657869784236</v>
      </c>
      <c r="P16" s="71">
        <v>0.32350628886223842</v>
      </c>
    </row>
    <row r="17" spans="1:16" x14ac:dyDescent="0.25">
      <c r="A17" s="17"/>
      <c r="B17" s="55">
        <v>11</v>
      </c>
      <c r="C17" s="19" t="s">
        <v>259</v>
      </c>
      <c r="D17" s="20">
        <v>5.3430989999999996</v>
      </c>
      <c r="E17" s="21">
        <v>7.2089959999999991</v>
      </c>
      <c r="F17" s="21">
        <f t="shared" si="0"/>
        <v>4.2046174728377173</v>
      </c>
      <c r="G17" s="21">
        <v>2.7166960328377172</v>
      </c>
      <c r="H17" s="21">
        <v>0.76415973999999998</v>
      </c>
      <c r="I17" s="21">
        <v>0.72376170000000006</v>
      </c>
      <c r="J17" s="22">
        <f t="shared" si="1"/>
        <v>0.37684804275626144</v>
      </c>
      <c r="K17" s="22">
        <f t="shared" si="2"/>
        <v>0.48284889779904411</v>
      </c>
      <c r="L17" s="23">
        <f t="shared" si="3"/>
        <v>0.58324591563620198</v>
      </c>
      <c r="M17" s="4"/>
      <c r="N17" t="s">
        <v>272</v>
      </c>
      <c r="O17" s="5">
        <v>0.29038092723743919</v>
      </c>
      <c r="P17" s="71">
        <v>0.3225401116051414</v>
      </c>
    </row>
    <row r="18" spans="1:16" x14ac:dyDescent="0.25">
      <c r="A18" s="17"/>
      <c r="B18" s="55">
        <v>12</v>
      </c>
      <c r="C18" s="19" t="s">
        <v>260</v>
      </c>
      <c r="D18" s="20">
        <v>4.4812319999999985</v>
      </c>
      <c r="E18" s="21">
        <v>11.794206999999993</v>
      </c>
      <c r="F18" s="21">
        <f t="shared" si="0"/>
        <v>0.62775445610529546</v>
      </c>
      <c r="G18" s="21">
        <v>0.37043147610529559</v>
      </c>
      <c r="H18" s="21">
        <v>0.15498700999999998</v>
      </c>
      <c r="I18" s="21">
        <v>0.10233596999999998</v>
      </c>
      <c r="J18" s="22">
        <f t="shared" si="1"/>
        <v>3.1407917132987052E-2</v>
      </c>
      <c r="K18" s="22">
        <f t="shared" si="2"/>
        <v>4.4548860818306467E-2</v>
      </c>
      <c r="L18" s="23">
        <f t="shared" si="3"/>
        <v>5.3225660369136799E-2</v>
      </c>
      <c r="M18" s="4"/>
      <c r="N18" t="s">
        <v>253</v>
      </c>
      <c r="O18" s="5">
        <v>1.4420991629853763</v>
      </c>
      <c r="P18" s="71">
        <v>0.30666388015527274</v>
      </c>
    </row>
    <row r="19" spans="1:16" x14ac:dyDescent="0.25">
      <c r="A19" s="17"/>
      <c r="B19" s="55">
        <v>13</v>
      </c>
      <c r="C19" s="19" t="s">
        <v>261</v>
      </c>
      <c r="D19" s="20">
        <v>10.763161999999999</v>
      </c>
      <c r="E19" s="21">
        <v>4.7399499999999994</v>
      </c>
      <c r="F19" s="21">
        <f t="shared" si="0"/>
        <v>2.532100301858319</v>
      </c>
      <c r="G19" s="21">
        <v>1.7808032918583194</v>
      </c>
      <c r="H19" s="21">
        <v>0.37936758999999987</v>
      </c>
      <c r="I19" s="21">
        <v>0.37192941999999984</v>
      </c>
      <c r="J19" s="22">
        <f t="shared" si="1"/>
        <v>0.37570086010576476</v>
      </c>
      <c r="K19" s="22">
        <f t="shared" si="2"/>
        <v>0.45573706090957067</v>
      </c>
      <c r="L19" s="23">
        <f t="shared" si="3"/>
        <v>0.53420401098288361</v>
      </c>
      <c r="M19" s="4"/>
      <c r="N19" t="s">
        <v>268</v>
      </c>
      <c r="O19" s="5">
        <v>1.7922753690184896</v>
      </c>
      <c r="P19" s="71">
        <v>0.3059088113664683</v>
      </c>
    </row>
    <row r="20" spans="1:16" x14ac:dyDescent="0.25">
      <c r="A20" s="17"/>
      <c r="B20" s="55">
        <v>14</v>
      </c>
      <c r="C20" s="19" t="s">
        <v>262</v>
      </c>
      <c r="D20" s="20">
        <v>1.5453230000000002</v>
      </c>
      <c r="E20" s="21">
        <v>2.3404900000000004</v>
      </c>
      <c r="F20" s="21">
        <f t="shared" si="0"/>
        <v>1.0177057408003325</v>
      </c>
      <c r="G20" s="21">
        <v>0.65747887080033252</v>
      </c>
      <c r="H20" s="21">
        <v>0.20202250999999999</v>
      </c>
      <c r="I20" s="21">
        <v>0.15820435999999999</v>
      </c>
      <c r="J20" s="22">
        <f t="shared" si="1"/>
        <v>0.28091505231824637</v>
      </c>
      <c r="K20" s="22">
        <f t="shared" si="2"/>
        <v>0.36723138351385065</v>
      </c>
      <c r="L20" s="23">
        <f t="shared" si="3"/>
        <v>0.43482592995498048</v>
      </c>
      <c r="M20" s="4"/>
      <c r="N20" t="s">
        <v>264</v>
      </c>
      <c r="O20" s="5">
        <v>0.30763361869263983</v>
      </c>
      <c r="P20" s="71">
        <v>0.30308462160694116</v>
      </c>
    </row>
    <row r="21" spans="1:16" x14ac:dyDescent="0.25">
      <c r="A21" s="17"/>
      <c r="B21" s="55">
        <v>15</v>
      </c>
      <c r="C21" s="19" t="s">
        <v>263</v>
      </c>
      <c r="D21" s="20">
        <v>10.667221</v>
      </c>
      <c r="E21" s="21">
        <v>15.879953999999998</v>
      </c>
      <c r="F21" s="21">
        <f t="shared" si="0"/>
        <v>6.6383621679674985</v>
      </c>
      <c r="G21" s="21">
        <v>4.1912431479674979</v>
      </c>
      <c r="H21" s="21">
        <v>0.98414009999999996</v>
      </c>
      <c r="I21" s="21">
        <v>1.4629789199999998</v>
      </c>
      <c r="J21" s="22">
        <f t="shared" si="1"/>
        <v>0.26393295270046113</v>
      </c>
      <c r="K21" s="22">
        <f t="shared" si="2"/>
        <v>0.32590669015587193</v>
      </c>
      <c r="L21" s="23">
        <f t="shared" si="3"/>
        <v>0.41803409304381484</v>
      </c>
      <c r="M21" s="4"/>
      <c r="N21" t="s">
        <v>252</v>
      </c>
      <c r="O21" s="5">
        <v>2.3249655449269993</v>
      </c>
      <c r="P21" s="71">
        <v>0.26153205214778918</v>
      </c>
    </row>
    <row r="22" spans="1:16" x14ac:dyDescent="0.25">
      <c r="A22" s="17"/>
      <c r="B22" s="55">
        <v>16</v>
      </c>
      <c r="C22" s="19" t="s">
        <v>264</v>
      </c>
      <c r="D22" s="20">
        <v>0.97887999999999986</v>
      </c>
      <c r="E22" s="21">
        <v>1.0150090000000003</v>
      </c>
      <c r="F22" s="21">
        <f t="shared" si="0"/>
        <v>0.30763361869263983</v>
      </c>
      <c r="G22" s="21">
        <v>0.16394187869263988</v>
      </c>
      <c r="H22" s="21">
        <v>7.3134419999999992E-2</v>
      </c>
      <c r="I22" s="21">
        <v>7.0557319999999993E-2</v>
      </c>
      <c r="J22" s="22">
        <f t="shared" si="1"/>
        <v>0.16151766013172281</v>
      </c>
      <c r="K22" s="22">
        <f t="shared" si="2"/>
        <v>0.23357063700187861</v>
      </c>
      <c r="L22" s="23">
        <f t="shared" si="3"/>
        <v>0.30308462160694116</v>
      </c>
      <c r="M22" s="4"/>
      <c r="N22" t="s">
        <v>249</v>
      </c>
      <c r="O22" s="5">
        <v>0.57442108013723681</v>
      </c>
      <c r="P22" s="71">
        <v>0.2274963802064964</v>
      </c>
    </row>
    <row r="23" spans="1:16" x14ac:dyDescent="0.25">
      <c r="A23" s="17"/>
      <c r="B23" s="55">
        <v>17</v>
      </c>
      <c r="C23" s="19" t="s">
        <v>265</v>
      </c>
      <c r="D23" s="20">
        <v>0.21821399999999996</v>
      </c>
      <c r="E23" s="21">
        <v>0.237788</v>
      </c>
      <c r="F23" s="21">
        <f t="shared" si="0"/>
        <v>8.6389369845694605E-2</v>
      </c>
      <c r="G23" s="21">
        <v>4.9111339845694602E-2</v>
      </c>
      <c r="H23" s="21">
        <v>1.8961060000000002E-2</v>
      </c>
      <c r="I23" s="21">
        <v>1.8316970000000002E-2</v>
      </c>
      <c r="J23" s="22">
        <f t="shared" si="1"/>
        <v>0.20653413900488923</v>
      </c>
      <c r="K23" s="22">
        <f t="shared" si="2"/>
        <v>0.28627348665910224</v>
      </c>
      <c r="L23" s="23">
        <f t="shared" si="3"/>
        <v>0.36330416104132507</v>
      </c>
      <c r="M23" s="4"/>
      <c r="N23" t="s">
        <v>266</v>
      </c>
      <c r="O23" s="5">
        <v>1.343548530031387</v>
      </c>
      <c r="P23" s="71">
        <v>0.22344936647804908</v>
      </c>
    </row>
    <row r="24" spans="1:16" x14ac:dyDescent="0.25">
      <c r="A24" s="17"/>
      <c r="B24" s="55">
        <v>18</v>
      </c>
      <c r="C24" s="19" t="s">
        <v>266</v>
      </c>
      <c r="D24" s="20">
        <v>6.253514</v>
      </c>
      <c r="E24" s="21">
        <v>6.0127650000000008</v>
      </c>
      <c r="F24" s="21">
        <f t="shared" si="0"/>
        <v>1.343548530031387</v>
      </c>
      <c r="G24" s="21">
        <v>0.76898725003138679</v>
      </c>
      <c r="H24" s="21">
        <v>0.27218756999999999</v>
      </c>
      <c r="I24" s="21">
        <v>0.30237371000000002</v>
      </c>
      <c r="J24" s="22">
        <f t="shared" si="1"/>
        <v>0.12789245048349415</v>
      </c>
      <c r="K24" s="22">
        <f t="shared" si="2"/>
        <v>0.17316073720349734</v>
      </c>
      <c r="L24" s="23">
        <f t="shared" si="3"/>
        <v>0.22344936647804908</v>
      </c>
      <c r="M24" s="4"/>
      <c r="N24" t="s">
        <v>267</v>
      </c>
      <c r="O24" s="5">
        <v>0.19042312961314253</v>
      </c>
      <c r="P24" s="71">
        <v>0.20031593224288982</v>
      </c>
    </row>
    <row r="25" spans="1:16" x14ac:dyDescent="0.25">
      <c r="A25" s="17"/>
      <c r="B25" s="55">
        <v>19</v>
      </c>
      <c r="C25" s="19" t="s">
        <v>267</v>
      </c>
      <c r="D25" s="20">
        <v>0.8725750000000001</v>
      </c>
      <c r="E25" s="21">
        <v>0.95061400000000029</v>
      </c>
      <c r="F25" s="21">
        <f t="shared" si="0"/>
        <v>0.19042312961314253</v>
      </c>
      <c r="G25" s="21">
        <v>0.10480566961314253</v>
      </c>
      <c r="H25" s="21">
        <v>4.6872930000000007E-2</v>
      </c>
      <c r="I25" s="21">
        <v>3.8744529999999999E-2</v>
      </c>
      <c r="J25" s="22">
        <f t="shared" si="1"/>
        <v>0.11025050084802296</v>
      </c>
      <c r="K25" s="22">
        <f t="shared" si="2"/>
        <v>0.15955855858754708</v>
      </c>
      <c r="L25" s="23">
        <f t="shared" si="3"/>
        <v>0.20031593224288982</v>
      </c>
      <c r="M25" s="4"/>
      <c r="N25" t="s">
        <v>256</v>
      </c>
      <c r="O25" s="5">
        <v>2.211211882521507</v>
      </c>
      <c r="P25" s="71">
        <v>0.1604141176811367</v>
      </c>
    </row>
    <row r="26" spans="1:16" x14ac:dyDescent="0.25">
      <c r="A26" s="17"/>
      <c r="B26" s="55">
        <v>20</v>
      </c>
      <c r="C26" s="19" t="s">
        <v>268</v>
      </c>
      <c r="D26" s="20">
        <v>5.0849210000000014</v>
      </c>
      <c r="E26" s="21">
        <v>5.8588550000000001</v>
      </c>
      <c r="F26" s="21">
        <f t="shared" si="0"/>
        <v>1.7922753690184896</v>
      </c>
      <c r="G26" s="21">
        <v>1.0451295390184896</v>
      </c>
      <c r="H26" s="21">
        <v>0.37811297000000005</v>
      </c>
      <c r="I26" s="21">
        <v>0.36903285999999991</v>
      </c>
      <c r="J26" s="22">
        <f t="shared" si="1"/>
        <v>0.17838460569829592</v>
      </c>
      <c r="K26" s="22">
        <f t="shared" si="2"/>
        <v>0.24292161335593554</v>
      </c>
      <c r="L26" s="23">
        <f t="shared" si="3"/>
        <v>0.3059088113664683</v>
      </c>
      <c r="M26" s="4"/>
      <c r="N26" t="s">
        <v>271</v>
      </c>
      <c r="O26" s="5">
        <v>1.3502537747775079</v>
      </c>
      <c r="P26" s="71">
        <v>0.15434787986190268</v>
      </c>
    </row>
    <row r="27" spans="1:16" x14ac:dyDescent="0.25">
      <c r="A27" s="17"/>
      <c r="B27" s="55">
        <v>21</v>
      </c>
      <c r="C27" s="19" t="s">
        <v>269</v>
      </c>
      <c r="D27" s="20">
        <v>3.2146000000000003</v>
      </c>
      <c r="E27" s="21">
        <v>2.5097510000000001</v>
      </c>
      <c r="F27" s="21">
        <f t="shared" si="0"/>
        <v>0.37011925382628019</v>
      </c>
      <c r="G27" s="21">
        <v>0.1986330838262802</v>
      </c>
      <c r="H27" s="21">
        <v>8.6221110000000004E-2</v>
      </c>
      <c r="I27" s="21">
        <v>8.5265060000000004E-2</v>
      </c>
      <c r="J27" s="22">
        <f t="shared" si="1"/>
        <v>7.9144538173818918E-2</v>
      </c>
      <c r="K27" s="22">
        <f t="shared" si="2"/>
        <v>0.11349898608518541</v>
      </c>
      <c r="L27" s="23">
        <f t="shared" si="3"/>
        <v>0.1474724997923221</v>
      </c>
      <c r="M27" s="4"/>
      <c r="N27" t="s">
        <v>269</v>
      </c>
      <c r="O27" s="5">
        <v>0.37011925382628019</v>
      </c>
      <c r="P27" s="71">
        <v>0.1474724997923221</v>
      </c>
    </row>
    <row r="28" spans="1:16" x14ac:dyDescent="0.25">
      <c r="A28" s="17"/>
      <c r="B28" s="55">
        <v>22</v>
      </c>
      <c r="C28" s="19" t="s">
        <v>270</v>
      </c>
      <c r="D28" s="20">
        <v>1.4166840000000001</v>
      </c>
      <c r="E28" s="21">
        <v>0.96073399999999998</v>
      </c>
      <c r="F28" s="21">
        <f t="shared" si="0"/>
        <v>0.37699930629360046</v>
      </c>
      <c r="G28" s="21">
        <v>0.2700884662936005</v>
      </c>
      <c r="H28" s="21">
        <v>7.505874999999998E-2</v>
      </c>
      <c r="I28" s="21">
        <v>3.185209E-2</v>
      </c>
      <c r="J28" s="22">
        <f t="shared" si="1"/>
        <v>0.28112720721198636</v>
      </c>
      <c r="K28" s="22">
        <f t="shared" si="2"/>
        <v>0.35925367093659688</v>
      </c>
      <c r="L28" s="23">
        <f t="shared" si="3"/>
        <v>0.3924075824251046</v>
      </c>
      <c r="M28" s="4"/>
      <c r="N28" t="s">
        <v>251</v>
      </c>
      <c r="O28" s="5">
        <v>0.20699273032450466</v>
      </c>
      <c r="P28" s="71">
        <v>0.14183102078377385</v>
      </c>
    </row>
    <row r="29" spans="1:16" x14ac:dyDescent="0.25">
      <c r="A29" s="17"/>
      <c r="B29" s="55">
        <v>23</v>
      </c>
      <c r="C29" s="19" t="s">
        <v>271</v>
      </c>
      <c r="D29" s="20">
        <v>11.357866</v>
      </c>
      <c r="E29" s="21">
        <v>8.7481199999999983</v>
      </c>
      <c r="F29" s="21">
        <f t="shared" si="0"/>
        <v>1.3502537747775079</v>
      </c>
      <c r="G29" s="21">
        <v>0.73895387477750774</v>
      </c>
      <c r="H29" s="21">
        <v>0.26372405000000004</v>
      </c>
      <c r="I29" s="21">
        <v>0.34757585000000002</v>
      </c>
      <c r="J29" s="22">
        <f t="shared" si="1"/>
        <v>8.4470020390381914E-2</v>
      </c>
      <c r="K29" s="22">
        <f t="shared" si="2"/>
        <v>0.11461638898157638</v>
      </c>
      <c r="L29" s="23">
        <f t="shared" si="3"/>
        <v>0.15434787986190268</v>
      </c>
      <c r="M29" s="4"/>
      <c r="N29" t="s">
        <v>273</v>
      </c>
      <c r="O29" s="5">
        <v>0.2513210420686019</v>
      </c>
      <c r="P29" s="71">
        <v>0.11073567719732294</v>
      </c>
    </row>
    <row r="30" spans="1:16" x14ac:dyDescent="0.25">
      <c r="A30" s="17"/>
      <c r="B30" s="55">
        <v>24</v>
      </c>
      <c r="C30" s="19" t="s">
        <v>272</v>
      </c>
      <c r="D30" s="20">
        <v>0.67610599999999998</v>
      </c>
      <c r="E30" s="21">
        <v>0.90029400000000004</v>
      </c>
      <c r="F30" s="21">
        <f t="shared" si="0"/>
        <v>0.29038092723743919</v>
      </c>
      <c r="G30" s="21">
        <v>0.1720326772374392</v>
      </c>
      <c r="H30" s="21">
        <v>5.6691040000000005E-2</v>
      </c>
      <c r="I30" s="21">
        <v>6.1657210000000004E-2</v>
      </c>
      <c r="J30" s="22">
        <f t="shared" si="1"/>
        <v>0.19108499805334611</v>
      </c>
      <c r="K30" s="22">
        <f t="shared" si="2"/>
        <v>0.25405447246948132</v>
      </c>
      <c r="L30" s="23">
        <f t="shared" si="3"/>
        <v>0.3225401116051414</v>
      </c>
      <c r="M30" s="4"/>
      <c r="N30" t="s">
        <v>254</v>
      </c>
      <c r="O30" s="5">
        <v>0.72484831396705851</v>
      </c>
      <c r="P30" s="71">
        <v>0.10282663815012032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3.0204</v>
      </c>
      <c r="E31" s="28">
        <v>2.2695580000000004</v>
      </c>
      <c r="F31" s="28">
        <f t="shared" si="0"/>
        <v>0.2513210420686019</v>
      </c>
      <c r="G31" s="28">
        <v>0.11388984206860187</v>
      </c>
      <c r="H31" s="28">
        <v>7.3089210000000016E-2</v>
      </c>
      <c r="I31" s="28">
        <v>6.4341990000000002E-2</v>
      </c>
      <c r="J31" s="29">
        <f t="shared" si="1"/>
        <v>5.0181507618929255E-2</v>
      </c>
      <c r="K31" s="29">
        <f t="shared" si="2"/>
        <v>8.2385668076604274E-2</v>
      </c>
      <c r="L31" s="30">
        <f t="shared" si="3"/>
        <v>0.11073567719732294</v>
      </c>
      <c r="M31" s="4"/>
      <c r="N31" t="s">
        <v>260</v>
      </c>
      <c r="O31" s="5">
        <v>0.62775445610529546</v>
      </c>
      <c r="P31" s="71">
        <v>5.3225660369136799E-2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11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5703125" customWidth="1"/>
    <col min="6" max="6" width="13.5703125" customWidth="1"/>
    <col min="7" max="9" width="0" hidden="1" customWidth="1"/>
  </cols>
  <sheetData>
    <row r="1" spans="1:13" ht="15.75" x14ac:dyDescent="0.25">
      <c r="A1" s="50">
        <v>40</v>
      </c>
      <c r="B1" s="49" t="s">
        <v>26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720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130.698308</v>
      </c>
      <c r="E6" s="14">
        <v>138.20664099999999</v>
      </c>
      <c r="F6" s="14">
        <v>39.298020843118294</v>
      </c>
      <c r="G6" s="14">
        <v>24.153666283118298</v>
      </c>
      <c r="H6" s="14">
        <v>7.08418656</v>
      </c>
      <c r="I6" s="14">
        <v>8.0601679999999991</v>
      </c>
      <c r="J6" s="15">
        <v>0.17476487459903103</v>
      </c>
      <c r="K6" s="15">
        <v>0.22602280626383431</v>
      </c>
      <c r="L6" s="16">
        <v>0.28434249294227693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97.335850999999977</v>
      </c>
      <c r="E7" s="38">
        <f ca="1">SUM(E8:OFFSET(E6,MATCH("PROYECTOS",$A$8:$A$50,0),0))</f>
        <v>102.17702</v>
      </c>
      <c r="F7" s="38">
        <f ca="1">SUM(F8:OFFSET(F6,MATCH("PROYECTOS",$A$8:$A$50,0),0))</f>
        <v>35.467407919060051</v>
      </c>
      <c r="G7" s="38">
        <f ca="1">SUM(G8:OFFSET(G6,MATCH("PROYECTOS",$A$8:$A$50,0),0))</f>
        <v>22.939230009060054</v>
      </c>
      <c r="H7" s="38">
        <f ca="1">SUM(H8:OFFSET(H6,MATCH("PROYECTOS",$A$8:$A$50,0),0))</f>
        <v>5.8714492399999996</v>
      </c>
      <c r="I7" s="38">
        <f ca="1">SUM(I8:OFFSET(I6,MATCH("PROYECTOS",$A$8:$A$50,0),0))</f>
        <v>6.6567286700000023</v>
      </c>
      <c r="J7" s="39">
        <f ca="1">IFERROR(G7/E7,0)</f>
        <v>0.22450478599845694</v>
      </c>
      <c r="K7" s="39">
        <f ca="1">IFERROR(SUM(G7,H7)/E7,0)</f>
        <v>0.28196828649984168</v>
      </c>
      <c r="L7" s="40">
        <f ca="1">IFERROR(SUM(G7,H7,I7)/E7,0)</f>
        <v>0.34711726686744299</v>
      </c>
      <c r="M7" s="4"/>
    </row>
    <row r="8" spans="1:13" ht="25.5" x14ac:dyDescent="0.25">
      <c r="A8" s="17"/>
      <c r="B8" s="19">
        <v>3000380</v>
      </c>
      <c r="C8" s="19" t="s">
        <v>722</v>
      </c>
      <c r="D8" s="20">
        <v>69.033627999999979</v>
      </c>
      <c r="E8" s="21">
        <v>74.489427000000006</v>
      </c>
      <c r="F8" s="21">
        <f t="shared" ref="F8:F10" si="0">SUM(G8,H8,I8)</f>
        <v>27.466556396634715</v>
      </c>
      <c r="G8" s="21">
        <v>18.165513906634715</v>
      </c>
      <c r="H8" s="21">
        <v>4.3859402000000003</v>
      </c>
      <c r="I8" s="21">
        <v>4.9151022900000019</v>
      </c>
      <c r="J8" s="22">
        <f t="shared" ref="J8:J11" si="1">IFERROR(G8/E8,0)</f>
        <v>0.24386701090659099</v>
      </c>
      <c r="K8" s="22">
        <f t="shared" ref="K8:K11" si="2">IFERROR(SUM(G8,H8)/E8,0)</f>
        <v>0.30274704766670729</v>
      </c>
      <c r="L8" s="23">
        <f t="shared" ref="L8:L11" si="3">IFERROR(SUM(G8,H8,I8)/E8,0)</f>
        <v>0.36873093944775159</v>
      </c>
      <c r="M8" s="4"/>
    </row>
    <row r="9" spans="1:13" ht="38.25" x14ac:dyDescent="0.25">
      <c r="A9" s="17"/>
      <c r="B9" s="19">
        <v>3000525</v>
      </c>
      <c r="C9" s="19" t="s">
        <v>723</v>
      </c>
      <c r="D9" s="20">
        <v>19.132401000000005</v>
      </c>
      <c r="E9" s="21">
        <v>18.604654999999998</v>
      </c>
      <c r="F9" s="21">
        <f t="shared" si="0"/>
        <v>5.4001825230032399</v>
      </c>
      <c r="G9" s="21">
        <v>3.02724340300324</v>
      </c>
      <c r="H9" s="21">
        <v>1.0693264499999995</v>
      </c>
      <c r="I9" s="21">
        <v>1.3036126700000004</v>
      </c>
      <c r="J9" s="22">
        <f t="shared" si="1"/>
        <v>0.16271429935159992</v>
      </c>
      <c r="K9" s="22">
        <f t="shared" si="2"/>
        <v>0.22019058418461615</v>
      </c>
      <c r="L9" s="23">
        <f t="shared" si="3"/>
        <v>0.2902597507453506</v>
      </c>
      <c r="M9" s="4"/>
    </row>
    <row r="10" spans="1:13" ht="51" x14ac:dyDescent="0.25">
      <c r="A10" s="17"/>
      <c r="B10" s="19">
        <v>3000526</v>
      </c>
      <c r="C10" s="19" t="s">
        <v>724</v>
      </c>
      <c r="D10" s="20">
        <v>9.1698220000000017</v>
      </c>
      <c r="E10" s="21">
        <v>9.0829379999999986</v>
      </c>
      <c r="F10" s="21">
        <f t="shared" si="0"/>
        <v>2.6006689994220995</v>
      </c>
      <c r="G10" s="21">
        <v>1.7464726994220996</v>
      </c>
      <c r="H10" s="21">
        <v>0.41618259000000002</v>
      </c>
      <c r="I10" s="21">
        <v>0.43801370999999995</v>
      </c>
      <c r="J10" s="22">
        <f t="shared" si="1"/>
        <v>0.19228059240546394</v>
      </c>
      <c r="K10" s="22">
        <f t="shared" si="2"/>
        <v>0.23810085342673262</v>
      </c>
      <c r="L10" s="23">
        <f t="shared" si="3"/>
        <v>0.28632464511175787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33.36245700000002</v>
      </c>
      <c r="E11" s="45">
        <f t="shared" ref="E11:I11" ca="1" si="4">OFFSET(E11,-MATCH("PROYECTOS",$A$8:$A$50,0)-1,0)-(OFFSET(E11,-MATCH("PROYECTOS",$A$8:$A$50,0),0))</f>
        <v>36.029620999999992</v>
      </c>
      <c r="F11" s="45">
        <f t="shared" ca="1" si="4"/>
        <v>3.8306129240582436</v>
      </c>
      <c r="G11" s="45">
        <f t="shared" ca="1" si="4"/>
        <v>1.2144362740582437</v>
      </c>
      <c r="H11" s="45">
        <f t="shared" ca="1" si="4"/>
        <v>1.2127373200000005</v>
      </c>
      <c r="I11" s="45">
        <f t="shared" ca="1" si="4"/>
        <v>1.4034393299999968</v>
      </c>
      <c r="J11" s="46">
        <f t="shared" ca="1" si="1"/>
        <v>3.3706606962594581E-2</v>
      </c>
      <c r="K11" s="46">
        <f t="shared" ca="1" si="2"/>
        <v>6.7366059555781746E-2</v>
      </c>
      <c r="L11" s="47">
        <f t="shared" ca="1" si="3"/>
        <v>0.10631843515806735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740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ht="38.25" x14ac:dyDescent="0.25">
      <c r="A17" s="17"/>
      <c r="B17" s="19">
        <v>3000525</v>
      </c>
      <c r="C17" s="19" t="s">
        <v>723</v>
      </c>
      <c r="D17" s="23">
        <v>0.2902597507453506</v>
      </c>
    </row>
    <row r="18" spans="1:4" ht="51.75" thickBot="1" x14ac:dyDescent="0.3">
      <c r="A18" s="24"/>
      <c r="B18" s="26">
        <v>3000526</v>
      </c>
      <c r="C18" s="26" t="s">
        <v>724</v>
      </c>
      <c r="D18" s="30">
        <v>0.28632464511175787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E18" sqref="E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40</v>
      </c>
      <c r="B1" s="49" t="s">
        <v>26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721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130.698308</v>
      </c>
      <c r="I6" s="14">
        <v>138.20664099999999</v>
      </c>
      <c r="J6" s="14">
        <v>39.298020843118294</v>
      </c>
      <c r="K6" s="14">
        <v>24.153666283118298</v>
      </c>
      <c r="L6" s="14">
        <v>7.08418656</v>
      </c>
      <c r="M6" s="14">
        <v>8.0601679999999991</v>
      </c>
      <c r="N6" s="15">
        <v>0.17476487459903103</v>
      </c>
      <c r="O6" s="15">
        <v>0.22602280626383431</v>
      </c>
      <c r="P6" s="16">
        <v>0.28434249294227693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SUM(H8:OFFSET(H6,MATCH("PROYECTOS",$A$8:$A$38,0),0))</f>
        <v>97.335851000000019</v>
      </c>
      <c r="I7" s="38">
        <f ca="1">SUM(I8:OFFSET(I6,MATCH("PROYECTOS",$A$8:$A$38,0),0))</f>
        <v>102.17701999999998</v>
      </c>
      <c r="J7" s="38">
        <f ca="1">SUM(J8:OFFSET(J6,MATCH("PROYECTOS",$A$8:$A$38,0),0))</f>
        <v>35.467407919060051</v>
      </c>
      <c r="K7" s="38">
        <f ca="1">SUM(K8:OFFSET(K6,MATCH("PROYECTOS",$A$8:$A$38,0),0))</f>
        <v>22.939230009060054</v>
      </c>
      <c r="L7" s="38">
        <f ca="1">SUM(L8:OFFSET(L6,MATCH("PROYECTOS",$A$8:$A$38,0),0))</f>
        <v>5.8714492400000005</v>
      </c>
      <c r="M7" s="38">
        <f ca="1">SUM(M8:OFFSET(M6,MATCH("PROYECTOS",$A$8:$A$38,0),0))</f>
        <v>6.6567286699999988</v>
      </c>
      <c r="N7" s="39">
        <f ca="1">IFERROR(K7/I7,0)</f>
        <v>0.22450478599845697</v>
      </c>
      <c r="O7" s="39">
        <f ca="1">IFERROR(SUM(K7,L7)/I7,0)</f>
        <v>0.28196828649984174</v>
      </c>
      <c r="P7" s="40">
        <f ca="1">IFERROR(SUM(K7,L7,M7)/I7,0)</f>
        <v>0.34711726686744293</v>
      </c>
      <c r="Q7" s="64"/>
      <c r="R7" s="38"/>
      <c r="S7" s="40"/>
    </row>
    <row r="8" spans="1:19" ht="38.25" x14ac:dyDescent="0.25">
      <c r="A8" s="17"/>
      <c r="B8" s="19">
        <v>5000148</v>
      </c>
      <c r="C8" s="19" t="s">
        <v>725</v>
      </c>
      <c r="D8" s="68">
        <v>3000525</v>
      </c>
      <c r="E8" s="19" t="s">
        <v>723</v>
      </c>
      <c r="F8" s="69">
        <v>46</v>
      </c>
      <c r="G8" s="19" t="s">
        <v>736</v>
      </c>
      <c r="H8" s="20">
        <v>0.44622700000000015</v>
      </c>
      <c r="I8" s="21">
        <v>0.51508900000000002</v>
      </c>
      <c r="J8" s="21">
        <f t="shared" ref="J8:J18" si="0">SUM(K8,L8,M8)</f>
        <v>0.18883753834266834</v>
      </c>
      <c r="K8" s="21">
        <v>0.11488217834266834</v>
      </c>
      <c r="L8" s="21">
        <v>3.8143349999999999E-2</v>
      </c>
      <c r="M8" s="21">
        <v>3.5812009999999998E-2</v>
      </c>
      <c r="N8" s="22">
        <f t="shared" ref="N8:N19" si="1">IFERROR(K8/I8,0)</f>
        <v>0.2230336472777876</v>
      </c>
      <c r="O8" s="22">
        <f t="shared" ref="O8:O19" si="2">IFERROR(SUM(K8,L8)/I8,0)</f>
        <v>0.29708560723033944</v>
      </c>
      <c r="P8" s="23">
        <f t="shared" ref="P8:P19" si="3">IFERROR(SUM(K8,L8,M8)/I8,0)</f>
        <v>0.36661147557542156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5000161</v>
      </c>
      <c r="C9" s="19" t="s">
        <v>726</v>
      </c>
      <c r="D9" s="68">
        <v>3000525</v>
      </c>
      <c r="E9" s="19" t="s">
        <v>723</v>
      </c>
      <c r="F9" s="69">
        <v>529</v>
      </c>
      <c r="G9" s="19" t="s">
        <v>737</v>
      </c>
      <c r="H9" s="20">
        <v>1.6707939999999999</v>
      </c>
      <c r="I9" s="21">
        <v>1.6286340000000001</v>
      </c>
      <c r="J9" s="21">
        <f t="shared" si="0"/>
        <v>0.49824192220200419</v>
      </c>
      <c r="K9" s="21">
        <v>0.31757052220200421</v>
      </c>
      <c r="L9" s="21">
        <v>8.9177999999999993E-2</v>
      </c>
      <c r="M9" s="21">
        <v>9.1493400000000003E-2</v>
      </c>
      <c r="N9" s="22">
        <f t="shared" si="1"/>
        <v>0.19499195166133348</v>
      </c>
      <c r="O9" s="22">
        <f t="shared" si="2"/>
        <v>0.24974826891861779</v>
      </c>
      <c r="P9" s="23">
        <f t="shared" si="3"/>
        <v>0.30592626839547998</v>
      </c>
      <c r="Q9" s="70">
        <v>0</v>
      </c>
      <c r="R9" s="21">
        <v>0</v>
      </c>
      <c r="S9" s="23">
        <f t="shared" ref="S9:S18" si="4">IFERROR(R9/Q9,0)</f>
        <v>0</v>
      </c>
    </row>
    <row r="10" spans="1:19" ht="51" x14ac:dyDescent="0.25">
      <c r="A10" s="17"/>
      <c r="B10" s="19">
        <v>5000183</v>
      </c>
      <c r="C10" s="19" t="s">
        <v>727</v>
      </c>
      <c r="D10" s="68">
        <v>3000526</v>
      </c>
      <c r="E10" s="19" t="s">
        <v>724</v>
      </c>
      <c r="F10" s="69">
        <v>18</v>
      </c>
      <c r="G10" s="19" t="s">
        <v>711</v>
      </c>
      <c r="H10" s="20">
        <v>7.9820390000000003</v>
      </c>
      <c r="I10" s="21">
        <v>7.7725919999999995</v>
      </c>
      <c r="J10" s="21">
        <f t="shared" si="0"/>
        <v>2.1413572592510386</v>
      </c>
      <c r="K10" s="21">
        <v>1.3948947692510387</v>
      </c>
      <c r="L10" s="21">
        <v>0.36423228000000002</v>
      </c>
      <c r="M10" s="21">
        <v>0.38223021000000001</v>
      </c>
      <c r="N10" s="22">
        <f t="shared" si="1"/>
        <v>0.17946326904217266</v>
      </c>
      <c r="O10" s="22">
        <f t="shared" si="2"/>
        <v>0.22632437792322546</v>
      </c>
      <c r="P10" s="23">
        <f t="shared" si="3"/>
        <v>0.27550105026110194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5000189</v>
      </c>
      <c r="C11" s="19" t="s">
        <v>728</v>
      </c>
      <c r="D11" s="68">
        <v>3000380</v>
      </c>
      <c r="E11" s="19" t="s">
        <v>722</v>
      </c>
      <c r="F11" s="69">
        <v>59</v>
      </c>
      <c r="G11" s="19" t="s">
        <v>577</v>
      </c>
      <c r="H11" s="20">
        <v>41.371037999999999</v>
      </c>
      <c r="I11" s="21">
        <v>53.75089899999999</v>
      </c>
      <c r="J11" s="21">
        <f t="shared" si="0"/>
        <v>24.526372261296821</v>
      </c>
      <c r="K11" s="21">
        <v>16.862287091296821</v>
      </c>
      <c r="L11" s="21">
        <v>3.8795796099999995</v>
      </c>
      <c r="M11" s="21">
        <v>3.7845055599999995</v>
      </c>
      <c r="N11" s="22">
        <f t="shared" si="1"/>
        <v>0.31371172212946286</v>
      </c>
      <c r="O11" s="22">
        <f t="shared" si="2"/>
        <v>0.38588874022919739</v>
      </c>
      <c r="P11" s="23">
        <f t="shared" si="3"/>
        <v>0.45629696837808842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5000200</v>
      </c>
      <c r="C12" s="19" t="s">
        <v>729</v>
      </c>
      <c r="D12" s="68">
        <v>3000380</v>
      </c>
      <c r="E12" s="19" t="s">
        <v>722</v>
      </c>
      <c r="F12" s="69">
        <v>30</v>
      </c>
      <c r="G12" s="19" t="s">
        <v>712</v>
      </c>
      <c r="H12" s="20">
        <v>1.0630849999999998</v>
      </c>
      <c r="I12" s="21">
        <v>1.1284429999999996</v>
      </c>
      <c r="J12" s="21">
        <f t="shared" si="0"/>
        <v>0.30293718720349605</v>
      </c>
      <c r="K12" s="21">
        <v>0.16390079720349604</v>
      </c>
      <c r="L12" s="21">
        <v>5.8127470000000007E-2</v>
      </c>
      <c r="M12" s="21">
        <v>8.0908919999999995E-2</v>
      </c>
      <c r="N12" s="22">
        <f t="shared" si="1"/>
        <v>0.14524508300684758</v>
      </c>
      <c r="O12" s="22">
        <f t="shared" si="2"/>
        <v>0.1967562980172646</v>
      </c>
      <c r="P12" s="23">
        <f t="shared" si="3"/>
        <v>0.26845590535232716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5000201</v>
      </c>
      <c r="C13" s="19" t="s">
        <v>730</v>
      </c>
      <c r="D13" s="68">
        <v>3000525</v>
      </c>
      <c r="E13" s="19" t="s">
        <v>723</v>
      </c>
      <c r="F13" s="69">
        <v>30</v>
      </c>
      <c r="G13" s="19" t="s">
        <v>712</v>
      </c>
      <c r="H13" s="20">
        <v>1.0296879999999999</v>
      </c>
      <c r="I13" s="21">
        <v>0.89750599999999991</v>
      </c>
      <c r="J13" s="21">
        <f t="shared" si="0"/>
        <v>0.38340358040178757</v>
      </c>
      <c r="K13" s="21">
        <v>0.19355724040178757</v>
      </c>
      <c r="L13" s="21">
        <v>9.4965770000000005E-2</v>
      </c>
      <c r="M13" s="21">
        <v>9.4880570000000011E-2</v>
      </c>
      <c r="N13" s="22">
        <f t="shared" si="1"/>
        <v>0.21566122165399182</v>
      </c>
      <c r="O13" s="22">
        <f t="shared" si="2"/>
        <v>0.3214719571811081</v>
      </c>
      <c r="P13" s="23">
        <f t="shared" si="3"/>
        <v>0.42718776298073508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5000297</v>
      </c>
      <c r="C14" s="19" t="s">
        <v>731</v>
      </c>
      <c r="D14" s="68">
        <v>3000525</v>
      </c>
      <c r="E14" s="19" t="s">
        <v>723</v>
      </c>
      <c r="F14" s="69">
        <v>63</v>
      </c>
      <c r="G14" s="19" t="s">
        <v>738</v>
      </c>
      <c r="H14" s="20">
        <v>8.7913250000000005</v>
      </c>
      <c r="I14" s="21">
        <v>8.9021129999999999</v>
      </c>
      <c r="J14" s="21">
        <f t="shared" si="0"/>
        <v>2.6787319203665971</v>
      </c>
      <c r="K14" s="21">
        <v>1.5297130703665971</v>
      </c>
      <c r="L14" s="21">
        <v>0.51940439999999999</v>
      </c>
      <c r="M14" s="21">
        <v>0.62961445000000005</v>
      </c>
      <c r="N14" s="22">
        <f t="shared" si="1"/>
        <v>0.17183707624994168</v>
      </c>
      <c r="O14" s="22">
        <f t="shared" si="2"/>
        <v>0.23018326888982393</v>
      </c>
      <c r="P14" s="23">
        <f t="shared" si="3"/>
        <v>0.30090967395792406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5001308</v>
      </c>
      <c r="C15" s="19" t="s">
        <v>732</v>
      </c>
      <c r="D15" s="68">
        <v>3000380</v>
      </c>
      <c r="E15" s="19" t="s">
        <v>722</v>
      </c>
      <c r="F15" s="69">
        <v>59</v>
      </c>
      <c r="G15" s="19" t="s">
        <v>577</v>
      </c>
      <c r="H15" s="20">
        <v>26.599505000000004</v>
      </c>
      <c r="I15" s="21">
        <v>19.610084999999998</v>
      </c>
      <c r="J15" s="21">
        <f t="shared" si="0"/>
        <v>2.6372469481343979</v>
      </c>
      <c r="K15" s="21">
        <v>1.1393260181343976</v>
      </c>
      <c r="L15" s="21">
        <v>0.44823311999999998</v>
      </c>
      <c r="M15" s="21">
        <v>1.04968781</v>
      </c>
      <c r="N15" s="22">
        <f t="shared" si="1"/>
        <v>5.8098984177498349E-2</v>
      </c>
      <c r="O15" s="22">
        <f t="shared" si="2"/>
        <v>8.0956259910877376E-2</v>
      </c>
      <c r="P15" s="23">
        <f t="shared" si="3"/>
        <v>0.13448421810177763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5001309</v>
      </c>
      <c r="C16" s="19" t="s">
        <v>733</v>
      </c>
      <c r="D16" s="68">
        <v>3000525</v>
      </c>
      <c r="E16" s="19" t="s">
        <v>723</v>
      </c>
      <c r="F16" s="69">
        <v>59</v>
      </c>
      <c r="G16" s="19" t="s">
        <v>577</v>
      </c>
      <c r="H16" s="20">
        <v>7.1943669999999997</v>
      </c>
      <c r="I16" s="21">
        <v>6.6613129999999998</v>
      </c>
      <c r="J16" s="21">
        <f t="shared" si="0"/>
        <v>1.6509675616901829</v>
      </c>
      <c r="K16" s="21">
        <v>0.87152039169018281</v>
      </c>
      <c r="L16" s="21">
        <v>0.32763492999999999</v>
      </c>
      <c r="M16" s="21">
        <v>0.45181224000000014</v>
      </c>
      <c r="N16" s="22">
        <f t="shared" si="1"/>
        <v>0.13083312429399171</v>
      </c>
      <c r="O16" s="22">
        <f t="shared" si="2"/>
        <v>0.18001786159728311</v>
      </c>
      <c r="P16" s="23">
        <f t="shared" si="3"/>
        <v>0.24784416551064076</v>
      </c>
      <c r="Q16" s="70">
        <v>0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5003090</v>
      </c>
      <c r="C17" s="19" t="s">
        <v>734</v>
      </c>
      <c r="D17" s="68">
        <v>3000526</v>
      </c>
      <c r="E17" s="19" t="s">
        <v>724</v>
      </c>
      <c r="F17" s="69">
        <v>112</v>
      </c>
      <c r="G17" s="19" t="s">
        <v>715</v>
      </c>
      <c r="H17" s="20">
        <v>0.91033399999999998</v>
      </c>
      <c r="I17" s="21">
        <v>0.98798900000000001</v>
      </c>
      <c r="J17" s="21">
        <f t="shared" si="0"/>
        <v>0.3629931812154738</v>
      </c>
      <c r="K17" s="21">
        <v>0.29658858121547382</v>
      </c>
      <c r="L17" s="21">
        <v>3.0690220000000008E-2</v>
      </c>
      <c r="M17" s="21">
        <v>3.5714380000000004E-2</v>
      </c>
      <c r="N17" s="22">
        <f t="shared" si="1"/>
        <v>0.30019421391885315</v>
      </c>
      <c r="O17" s="22">
        <f t="shared" si="2"/>
        <v>0.33125753547405268</v>
      </c>
      <c r="P17" s="23">
        <f t="shared" si="3"/>
        <v>0.36740609583251815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5004170</v>
      </c>
      <c r="C18" s="19" t="s">
        <v>735</v>
      </c>
      <c r="D18" s="68">
        <v>3000526</v>
      </c>
      <c r="E18" s="19" t="s">
        <v>724</v>
      </c>
      <c r="F18" s="69">
        <v>46</v>
      </c>
      <c r="G18" s="19" t="s">
        <v>736</v>
      </c>
      <c r="H18" s="20">
        <v>0.277449</v>
      </c>
      <c r="I18" s="21">
        <v>0.322357</v>
      </c>
      <c r="J18" s="21">
        <f t="shared" si="0"/>
        <v>9.6318558955587052E-2</v>
      </c>
      <c r="K18" s="21">
        <v>5.4989348955587047E-2</v>
      </c>
      <c r="L18" s="21">
        <v>2.1260090000000002E-2</v>
      </c>
      <c r="M18" s="21">
        <v>2.0069119999999999E-2</v>
      </c>
      <c r="N18" s="22">
        <f t="shared" si="1"/>
        <v>0.17058524851511536</v>
      </c>
      <c r="O18" s="22">
        <f t="shared" si="2"/>
        <v>0.23653725203915862</v>
      </c>
      <c r="P18" s="23">
        <f t="shared" si="3"/>
        <v>0.29879468711889939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293</v>
      </c>
      <c r="B19" s="43"/>
      <c r="C19" s="43"/>
      <c r="D19" s="65"/>
      <c r="E19" s="43"/>
      <c r="F19" s="66"/>
      <c r="G19" s="43"/>
      <c r="H19" s="44">
        <f t="shared" ref="H19:M19" ca="1" si="5">OFFSET(H19,-MATCH("PROYECTOS",$A$8:$A$38,0)-1,0)-(OFFSET(H19,-MATCH("PROYECTOS",$A$8:$A$38,0),0))</f>
        <v>33.362456999999978</v>
      </c>
      <c r="I19" s="45">
        <f t="shared" ca="1" si="5"/>
        <v>36.029621000000006</v>
      </c>
      <c r="J19" s="45">
        <f t="shared" ca="1" si="5"/>
        <v>3.8306129240582436</v>
      </c>
      <c r="K19" s="45">
        <f t="shared" ca="1" si="5"/>
        <v>1.2144362740582437</v>
      </c>
      <c r="L19" s="45">
        <f t="shared" ca="1" si="5"/>
        <v>1.2127373199999996</v>
      </c>
      <c r="M19" s="45">
        <f t="shared" ca="1" si="5"/>
        <v>1.4034393300000003</v>
      </c>
      <c r="N19" s="46">
        <f t="shared" ca="1" si="1"/>
        <v>3.3706606962594567E-2</v>
      </c>
      <c r="O19" s="46">
        <f t="shared" ca="1" si="2"/>
        <v>6.736605955578169E-2</v>
      </c>
      <c r="P19" s="47">
        <f t="shared" ca="1" si="3"/>
        <v>0.10631843515806738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A19" sqref="A19:L1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41</v>
      </c>
      <c r="B1" s="50" t="s">
        <v>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741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35.326035000000005</v>
      </c>
      <c r="E6" s="14">
        <v>39.219048000000001</v>
      </c>
      <c r="F6" s="14">
        <v>8.3818629457343903</v>
      </c>
      <c r="G6" s="14">
        <v>3.9818058857343885</v>
      </c>
      <c r="H6" s="14">
        <v>2.0385588599999998</v>
      </c>
      <c r="I6" s="14">
        <v>2.3614982000000002</v>
      </c>
      <c r="J6" s="15">
        <v>0.1015273467559536</v>
      </c>
      <c r="K6" s="15">
        <v>0.15350614185572248</v>
      </c>
      <c r="L6" s="16">
        <v>0.213719184252876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15.858108999999999</v>
      </c>
      <c r="E7" s="38">
        <f ca="1">SUM(E8:OFFSET(E6,MATCH("GOBIERNOS REGIONALES",$A$8:$A$50,0),0))</f>
        <v>16.506389000000002</v>
      </c>
      <c r="F7" s="38">
        <f ca="1">SUM(F8:OFFSET(F6,MATCH("GOBIERNOS REGIONALES",$A$8:$A$50,0),0))</f>
        <v>3.8218747828643784</v>
      </c>
      <c r="G7" s="38">
        <f ca="1">SUM(G8:OFFSET(G6,MATCH("GOBIERNOS REGIONALES",$A$8:$A$50,0),0))</f>
        <v>2.0714389828643789</v>
      </c>
      <c r="H7" s="38">
        <f ca="1">SUM(H8:OFFSET(H6,MATCH("GOBIERNOS REGIONALES",$A$8:$A$50,0),0))</f>
        <v>0.84528579999999975</v>
      </c>
      <c r="I7" s="38">
        <f ca="1">SUM(I8:OFFSET(I6,MATCH("GOBIERNOS REGIONALES",$A$8:$A$50,0),0))</f>
        <v>0.9051499999999999</v>
      </c>
      <c r="J7" s="39">
        <f ca="1">IFERROR(G7/E7,0)</f>
        <v>0.12549316406298061</v>
      </c>
      <c r="K7" s="39">
        <f ca="1">IFERROR(SUM(G7,H7)/E7,0)</f>
        <v>0.17670277750417598</v>
      </c>
      <c r="L7" s="40">
        <f ca="1">IFERROR(SUM(G7,H7,I7)/E7,0)</f>
        <v>0.23153911996526788</v>
      </c>
      <c r="M7" s="4"/>
    </row>
    <row r="8" spans="1:13" ht="25.5" x14ac:dyDescent="0.25">
      <c r="A8" s="17"/>
      <c r="B8" s="18">
        <v>160</v>
      </c>
      <c r="C8" s="19" t="s">
        <v>147</v>
      </c>
      <c r="D8" s="20">
        <v>15.858108999999999</v>
      </c>
      <c r="E8" s="21">
        <v>16.506389000000002</v>
      </c>
      <c r="F8" s="21">
        <f t="shared" ref="F8:F20" si="0">SUM(G8,H8,I8)</f>
        <v>3.8218747828643784</v>
      </c>
      <c r="G8" s="21">
        <v>2.0714389828643789</v>
      </c>
      <c r="H8" s="21">
        <v>0.84528579999999975</v>
      </c>
      <c r="I8" s="21">
        <v>0.9051499999999999</v>
      </c>
      <c r="J8" s="22">
        <f t="shared" ref="J8:J20" si="1">IFERROR(G8/E8,0)</f>
        <v>0.12549316406298061</v>
      </c>
      <c r="K8" s="22">
        <f t="shared" ref="K8:K20" si="2">IFERROR(SUM(G8,H8)/E8,0)</f>
        <v>0.17670277750417598</v>
      </c>
      <c r="L8" s="23">
        <f t="shared" ref="L8:L20" si="3">IFERROR(SUM(G8,H8,I8)/E8,0)</f>
        <v>0.23153911996526788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11.55298</v>
      </c>
      <c r="E9" s="38">
        <f ca="1">SUM(E10:OFFSET(E8,(MATCH("GOBIERNOS LOCALES",$A$8:$A$50,0)-MATCH("GOBIERNOS REGIONALES",$A$8:$A$50,0)),0))</f>
        <v>14.236949000000001</v>
      </c>
      <c r="F9" s="38">
        <f ca="1">SUM(F10:OFFSET(F8,(MATCH("GOBIERNOS LOCALES",$A$8:$A$50,0)-MATCH("GOBIERNOS REGIONALES",$A$8:$A$50,0)),0))</f>
        <v>3.2003376160119945</v>
      </c>
      <c r="G9" s="38">
        <f ca="1">SUM(G10:OFFSET(G8,(MATCH("GOBIERNOS LOCALES",$A$8:$A$50,0)-MATCH("GOBIERNOS REGIONALES",$A$8:$A$50,0)),0))</f>
        <v>1.4479963160119951</v>
      </c>
      <c r="H9" s="38">
        <f ca="1">SUM(H10:OFFSET(H8,(MATCH("GOBIERNOS LOCALES",$A$8:$A$50,0)-MATCH("GOBIERNOS REGIONALES",$A$8:$A$50,0)),0))</f>
        <v>0.90008743000000013</v>
      </c>
      <c r="I9" s="38">
        <f ca="1">SUM(I10:OFFSET(I8,(MATCH("GOBIERNOS LOCALES",$A$8:$A$50,0)-MATCH("GOBIERNOS REGIONALES",$A$8:$A$50,0)),0))</f>
        <v>0.85225387000000008</v>
      </c>
      <c r="J9" s="39">
        <f t="shared" ca="1" si="1"/>
        <v>0.10170692583165079</v>
      </c>
      <c r="K9" s="39">
        <f t="shared" ca="1" si="2"/>
        <v>0.16492885842409039</v>
      </c>
      <c r="L9" s="40">
        <f t="shared" ca="1" si="3"/>
        <v>0.22479097284200394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0.620058</v>
      </c>
      <c r="E10" s="21">
        <v>0.53069100000000002</v>
      </c>
      <c r="F10" s="21">
        <f t="shared" si="0"/>
        <v>0.31065334992445109</v>
      </c>
      <c r="G10" s="21">
        <v>7.9567499924451113E-2</v>
      </c>
      <c r="H10" s="21">
        <v>0.17985899</v>
      </c>
      <c r="I10" s="21">
        <v>5.1226859999999999E-2</v>
      </c>
      <c r="J10" s="22">
        <f t="shared" si="1"/>
        <v>0.14993188112187905</v>
      </c>
      <c r="K10" s="22">
        <f t="shared" si="2"/>
        <v>0.48884659797217422</v>
      </c>
      <c r="L10" s="23">
        <f t="shared" si="3"/>
        <v>0.58537519936168336</v>
      </c>
      <c r="M10" s="4"/>
    </row>
    <row r="11" spans="1:13" x14ac:dyDescent="0.25">
      <c r="A11" s="17"/>
      <c r="B11" s="18">
        <v>442</v>
      </c>
      <c r="C11" s="19" t="s">
        <v>208</v>
      </c>
      <c r="D11" s="20">
        <v>0.2</v>
      </c>
      <c r="E11" s="21">
        <v>1.003393</v>
      </c>
      <c r="F11" s="21">
        <f t="shared" si="0"/>
        <v>0.13337983028357209</v>
      </c>
      <c r="G11" s="21">
        <v>3.8885700283572078E-2</v>
      </c>
      <c r="H11" s="21">
        <v>2.4463200000000001E-2</v>
      </c>
      <c r="I11" s="21">
        <v>7.0030930000000005E-2</v>
      </c>
      <c r="J11" s="22">
        <f t="shared" si="1"/>
        <v>3.8754207258344518E-2</v>
      </c>
      <c r="K11" s="22">
        <f t="shared" si="2"/>
        <v>6.313468429974306E-2</v>
      </c>
      <c r="L11" s="23">
        <f t="shared" si="3"/>
        <v>0.13292880285548345</v>
      </c>
      <c r="M11" s="4"/>
    </row>
    <row r="12" spans="1:13" x14ac:dyDescent="0.25">
      <c r="A12" s="17"/>
      <c r="B12" s="18">
        <v>444</v>
      </c>
      <c r="C12" s="19" t="s">
        <v>210</v>
      </c>
      <c r="D12" s="20">
        <v>1.5774409999999999</v>
      </c>
      <c r="E12" s="21">
        <v>1.5774409999999999</v>
      </c>
      <c r="F12" s="21">
        <f t="shared" si="0"/>
        <v>0.28860609735432508</v>
      </c>
      <c r="G12" s="21">
        <v>0.13692015735432506</v>
      </c>
      <c r="H12" s="21">
        <v>2.9351800000000001E-2</v>
      </c>
      <c r="I12" s="21">
        <v>0.12233414000000001</v>
      </c>
      <c r="J12" s="22">
        <f t="shared" si="1"/>
        <v>8.6798908709945458E-2</v>
      </c>
      <c r="K12" s="22">
        <f t="shared" si="2"/>
        <v>0.10540613395640476</v>
      </c>
      <c r="L12" s="23">
        <f t="shared" si="3"/>
        <v>0.18295841007956881</v>
      </c>
      <c r="M12" s="4"/>
    </row>
    <row r="13" spans="1:13" x14ac:dyDescent="0.25">
      <c r="A13" s="17"/>
      <c r="B13" s="18">
        <v>446</v>
      </c>
      <c r="C13" s="19" t="s">
        <v>212</v>
      </c>
      <c r="D13" s="20">
        <v>3.3416410000000001</v>
      </c>
      <c r="E13" s="21">
        <v>4.0476700000000001</v>
      </c>
      <c r="F13" s="21">
        <f t="shared" si="0"/>
        <v>0.76592851448283727</v>
      </c>
      <c r="G13" s="21">
        <v>0.30789517448283732</v>
      </c>
      <c r="H13" s="21">
        <v>0.22270902999999997</v>
      </c>
      <c r="I13" s="21">
        <v>0.23532430999999998</v>
      </c>
      <c r="J13" s="22">
        <f t="shared" si="1"/>
        <v>7.6067262025520194E-2</v>
      </c>
      <c r="K13" s="22">
        <f t="shared" si="2"/>
        <v>0.13108880034262607</v>
      </c>
      <c r="L13" s="23">
        <f t="shared" si="3"/>
        <v>0.18922701566156264</v>
      </c>
      <c r="M13" s="4"/>
    </row>
    <row r="14" spans="1:13" x14ac:dyDescent="0.25">
      <c r="A14" s="17"/>
      <c r="B14" s="18">
        <v>447</v>
      </c>
      <c r="C14" s="19" t="s">
        <v>213</v>
      </c>
      <c r="D14" s="20">
        <v>0</v>
      </c>
      <c r="E14" s="21">
        <v>0.4</v>
      </c>
      <c r="F14" s="21">
        <f t="shared" si="0"/>
        <v>0.11759011044577181</v>
      </c>
      <c r="G14" s="21">
        <v>3.8289340445771813E-2</v>
      </c>
      <c r="H14" s="21">
        <v>4.4089370000000003E-2</v>
      </c>
      <c r="I14" s="21">
        <v>3.5211399999999997E-2</v>
      </c>
      <c r="J14" s="22">
        <f t="shared" si="1"/>
        <v>9.5723351114429533E-2</v>
      </c>
      <c r="K14" s="22">
        <f t="shared" si="2"/>
        <v>0.20594677611442952</v>
      </c>
      <c r="L14" s="23">
        <f t="shared" si="3"/>
        <v>0.29397527611442947</v>
      </c>
      <c r="M14" s="4"/>
    </row>
    <row r="15" spans="1:13" x14ac:dyDescent="0.25">
      <c r="A15" s="17"/>
      <c r="B15" s="18">
        <v>449</v>
      </c>
      <c r="C15" s="19" t="s">
        <v>215</v>
      </c>
      <c r="D15" s="20">
        <v>2.5920000000000002E-2</v>
      </c>
      <c r="E15" s="21">
        <v>2.5920000000000006E-2</v>
      </c>
      <c r="F15" s="21">
        <f t="shared" si="0"/>
        <v>1.2213549817929863E-2</v>
      </c>
      <c r="G15" s="21">
        <v>8.1509298179298639E-3</v>
      </c>
      <c r="H15" s="21">
        <v>1.8623099999999998E-3</v>
      </c>
      <c r="I15" s="21">
        <v>2.2003099999999996E-3</v>
      </c>
      <c r="J15" s="22">
        <f t="shared" si="1"/>
        <v>0.31446488495099778</v>
      </c>
      <c r="K15" s="22">
        <f t="shared" si="2"/>
        <v>0.38631326458062737</v>
      </c>
      <c r="L15" s="23">
        <f t="shared" si="3"/>
        <v>0.47120176766704708</v>
      </c>
      <c r="M15" s="4"/>
    </row>
    <row r="16" spans="1:13" x14ac:dyDescent="0.25">
      <c r="A16" s="17"/>
      <c r="B16" s="18">
        <v>453</v>
      </c>
      <c r="C16" s="19" t="s">
        <v>219</v>
      </c>
      <c r="D16" s="20">
        <v>0.32536199999999998</v>
      </c>
      <c r="E16" s="21">
        <v>0.36792399999999997</v>
      </c>
      <c r="F16" s="21">
        <f t="shared" si="0"/>
        <v>0.18356408005438923</v>
      </c>
      <c r="G16" s="21">
        <v>1.3400000054389238E-2</v>
      </c>
      <c r="H16" s="21">
        <v>0.14349742999999998</v>
      </c>
      <c r="I16" s="21">
        <v>2.666665E-2</v>
      </c>
      <c r="J16" s="22">
        <f t="shared" si="1"/>
        <v>3.6420565264536263E-2</v>
      </c>
      <c r="K16" s="22">
        <f t="shared" si="2"/>
        <v>0.42643978118956422</v>
      </c>
      <c r="L16" s="23">
        <f t="shared" si="3"/>
        <v>0.49891847244101839</v>
      </c>
      <c r="M16" s="4"/>
    </row>
    <row r="17" spans="1:13" x14ac:dyDescent="0.25">
      <c r="A17" s="17"/>
      <c r="B17" s="18">
        <v>456</v>
      </c>
      <c r="C17" s="19" t="s">
        <v>222</v>
      </c>
      <c r="D17" s="20">
        <v>3.5</v>
      </c>
      <c r="E17" s="21">
        <v>3.5</v>
      </c>
      <c r="F17" s="21">
        <f t="shared" si="0"/>
        <v>0.49928457707794188</v>
      </c>
      <c r="G17" s="21">
        <v>0.34410774707794189</v>
      </c>
      <c r="H17" s="21">
        <v>7.6133950000000006E-2</v>
      </c>
      <c r="I17" s="21">
        <v>7.9042879999999996E-2</v>
      </c>
      <c r="J17" s="22">
        <f t="shared" si="1"/>
        <v>9.8316499165126262E-2</v>
      </c>
      <c r="K17" s="22">
        <f t="shared" si="2"/>
        <v>0.1200690563079834</v>
      </c>
      <c r="L17" s="23">
        <f t="shared" si="3"/>
        <v>0.14265273630798339</v>
      </c>
      <c r="M17" s="4"/>
    </row>
    <row r="18" spans="1:13" x14ac:dyDescent="0.25">
      <c r="A18" s="17"/>
      <c r="B18" s="18">
        <v>459</v>
      </c>
      <c r="C18" s="19" t="s">
        <v>225</v>
      </c>
      <c r="D18" s="20">
        <v>1.5</v>
      </c>
      <c r="E18" s="21">
        <v>1.7707900000000001</v>
      </c>
      <c r="F18" s="21">
        <f t="shared" si="0"/>
        <v>0.64918283586830505</v>
      </c>
      <c r="G18" s="21">
        <v>0.31846423586830497</v>
      </c>
      <c r="H18" s="21">
        <v>0.14137096000000002</v>
      </c>
      <c r="I18" s="21">
        <v>0.18934764000000001</v>
      </c>
      <c r="J18" s="22">
        <f t="shared" si="1"/>
        <v>0.17984302817855588</v>
      </c>
      <c r="K18" s="22">
        <f t="shared" si="2"/>
        <v>0.2596779944930257</v>
      </c>
      <c r="L18" s="23">
        <f t="shared" si="3"/>
        <v>0.36660633721011809</v>
      </c>
      <c r="M18" s="4"/>
    </row>
    <row r="19" spans="1:13" x14ac:dyDescent="0.25">
      <c r="A19" s="17"/>
      <c r="B19" s="18">
        <v>460</v>
      </c>
      <c r="C19" s="19" t="s">
        <v>226</v>
      </c>
      <c r="D19" s="20">
        <v>0.46255799999999997</v>
      </c>
      <c r="E19" s="21">
        <v>1.01312</v>
      </c>
      <c r="F19" s="21">
        <f t="shared" si="0"/>
        <v>0.23993467070247174</v>
      </c>
      <c r="G19" s="21">
        <v>0.16231553070247173</v>
      </c>
      <c r="H19" s="21">
        <v>3.6750390000000001E-2</v>
      </c>
      <c r="I19" s="21">
        <v>4.0868750000000002E-2</v>
      </c>
      <c r="J19" s="22">
        <f t="shared" si="1"/>
        <v>0.16021352919937593</v>
      </c>
      <c r="K19" s="22">
        <f t="shared" si="2"/>
        <v>0.1964879981665269</v>
      </c>
      <c r="L19" s="23">
        <f t="shared" si="3"/>
        <v>0.23682749398143529</v>
      </c>
      <c r="M19" s="4"/>
    </row>
    <row r="20" spans="1:13" ht="15.75" thickBot="1" x14ac:dyDescent="0.3">
      <c r="A20" s="41" t="s">
        <v>232</v>
      </c>
      <c r="B20" s="58"/>
      <c r="C20" s="43"/>
      <c r="D20" s="44">
        <v>7.9149460000000005</v>
      </c>
      <c r="E20" s="45">
        <v>8.4757100000000012</v>
      </c>
      <c r="F20" s="45">
        <f t="shared" si="0"/>
        <v>1.3596505468580147</v>
      </c>
      <c r="G20" s="45">
        <v>0.46237058685801458</v>
      </c>
      <c r="H20" s="45">
        <v>0.29318563000000003</v>
      </c>
      <c r="I20" s="45">
        <v>0.60409433000000001</v>
      </c>
      <c r="J20" s="46">
        <f t="shared" si="1"/>
        <v>5.455243122499643E-2</v>
      </c>
      <c r="K20" s="46">
        <f t="shared" si="2"/>
        <v>8.9143707943996953E-2</v>
      </c>
      <c r="L20" s="47">
        <f t="shared" si="3"/>
        <v>0.16041730390232967</v>
      </c>
      <c r="M20" s="4"/>
    </row>
    <row r="21" spans="1:13" x14ac:dyDescent="0.25">
      <c r="D21" s="5"/>
      <c r="E21" s="5"/>
      <c r="F21" s="5"/>
      <c r="G21" s="5"/>
      <c r="H21" s="5"/>
      <c r="I21" s="5"/>
      <c r="J21" s="4"/>
      <c r="K21" s="4"/>
      <c r="L21" s="4"/>
      <c r="M2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opLeftCell="A7" workbookViewId="0">
      <selection activeCell="I13" sqref="I1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</v>
      </c>
      <c r="B1" s="49" t="s">
        <v>13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245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1626.886438</v>
      </c>
      <c r="I6" s="14">
        <v>1994.9742959999992</v>
      </c>
      <c r="J6" s="14">
        <v>908.61302874762737</v>
      </c>
      <c r="K6" s="14">
        <v>610.71586101762728</v>
      </c>
      <c r="L6" s="14">
        <v>125.54655109999999</v>
      </c>
      <c r="M6" s="14">
        <v>172.35061662999993</v>
      </c>
      <c r="N6" s="15">
        <v>0.30612718281239826</v>
      </c>
      <c r="O6" s="15">
        <v>0.36905859568910837</v>
      </c>
      <c r="P6" s="16">
        <v>0.45545099531830135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1475.4691979999998</v>
      </c>
      <c r="I7" s="38">
        <f ca="1">SUM(I8:OFFSET(I6,MATCH("PROYECTOS",$A$8:$A$50,0),0))</f>
        <v>1845.1083729999971</v>
      </c>
      <c r="J7" s="38">
        <f ca="1">SUM(J8:OFFSET(J6,MATCH("PROYECTOS",$A$8:$A$50,0),0))</f>
        <v>885.6933784819596</v>
      </c>
      <c r="K7" s="38">
        <f ca="1">SUM(K8:OFFSET(K6,MATCH("PROYECTOS",$A$8:$A$50,0),0))</f>
        <v>601.99751743195941</v>
      </c>
      <c r="L7" s="38">
        <f ca="1">SUM(L8:OFFSET(L6,MATCH("PROYECTOS",$A$8:$A$50,0),0))</f>
        <v>117.41793478000001</v>
      </c>
      <c r="M7" s="38">
        <f ca="1">SUM(M8:OFFSET(M6,MATCH("PROYECTOS",$A$8:$A$50,0),0))</f>
        <v>166.27792627000002</v>
      </c>
      <c r="N7" s="39">
        <f ca="1">IFERROR(K7/I7,0)</f>
        <v>0.32626675280496403</v>
      </c>
      <c r="O7" s="39">
        <f ca="1">IFERROR(SUM(K7,L7)/I7,0)</f>
        <v>0.38990417188462922</v>
      </c>
      <c r="P7" s="40">
        <f ca="1">IFERROR(SUM(K7,L7,M7)/I7,0)</f>
        <v>0.4800224157250414</v>
      </c>
      <c r="Q7" s="64"/>
      <c r="R7" s="38"/>
      <c r="S7" s="40"/>
    </row>
    <row r="8" spans="1:19" ht="25.5" x14ac:dyDescent="0.25">
      <c r="A8" s="17"/>
      <c r="B8" s="19">
        <v>5000017</v>
      </c>
      <c r="C8" s="19" t="s">
        <v>295</v>
      </c>
      <c r="D8" s="68">
        <v>3033254</v>
      </c>
      <c r="E8" s="19" t="s">
        <v>283</v>
      </c>
      <c r="F8" s="69">
        <v>218</v>
      </c>
      <c r="G8" s="19" t="s">
        <v>305</v>
      </c>
      <c r="H8" s="20">
        <v>387.01441400000004</v>
      </c>
      <c r="I8" s="21">
        <v>416.4993579999998</v>
      </c>
      <c r="J8" s="21">
        <f t="shared" ref="J8:J16" si="0">SUM(K8,L8,M8)</f>
        <v>232.19303725664048</v>
      </c>
      <c r="K8" s="21">
        <v>143.00279401664045</v>
      </c>
      <c r="L8" s="21">
        <v>24.285079480000007</v>
      </c>
      <c r="M8" s="21">
        <v>64.905163760000008</v>
      </c>
      <c r="N8" s="22">
        <f t="shared" ref="N8:N17" si="1">IFERROR(K8/I8,0)</f>
        <v>0.34334457249425226</v>
      </c>
      <c r="O8" s="22">
        <f t="shared" ref="O8:O17" si="2">IFERROR(SUM(K8,L8)/I8,0)</f>
        <v>0.40165217612806148</v>
      </c>
      <c r="P8" s="23">
        <f t="shared" ref="P8:P17" si="3">IFERROR(SUM(K8,L8,M8)/I8,0)</f>
        <v>0.5574871432494275</v>
      </c>
      <c r="Q8" s="70">
        <v>243469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5000018</v>
      </c>
      <c r="C9" s="19" t="s">
        <v>296</v>
      </c>
      <c r="D9" s="68">
        <v>3033255</v>
      </c>
      <c r="E9" s="19" t="s">
        <v>284</v>
      </c>
      <c r="F9" s="69">
        <v>219</v>
      </c>
      <c r="G9" s="19" t="s">
        <v>306</v>
      </c>
      <c r="H9" s="20">
        <v>273.77885399999991</v>
      </c>
      <c r="I9" s="21">
        <v>385.25800599999963</v>
      </c>
      <c r="J9" s="21">
        <f t="shared" si="0"/>
        <v>193.63646154414232</v>
      </c>
      <c r="K9" s="21">
        <v>141.8830198541423</v>
      </c>
      <c r="L9" s="21">
        <v>24.896410350000004</v>
      </c>
      <c r="M9" s="21">
        <v>26.857031340000006</v>
      </c>
      <c r="N9" s="22">
        <f t="shared" si="1"/>
        <v>0.3682805227781365</v>
      </c>
      <c r="O9" s="22">
        <f t="shared" si="2"/>
        <v>0.432903217082379</v>
      </c>
      <c r="P9" s="23">
        <f t="shared" si="3"/>
        <v>0.50261502299355854</v>
      </c>
      <c r="Q9" s="70">
        <v>151243.33900000001</v>
      </c>
      <c r="R9" s="21">
        <v>0</v>
      </c>
      <c r="S9" s="23">
        <f t="shared" ref="S9:S16" si="4">IFERROR(R9/Q9,0)</f>
        <v>0</v>
      </c>
    </row>
    <row r="10" spans="1:19" ht="38.25" x14ac:dyDescent="0.25">
      <c r="A10" s="17"/>
      <c r="B10" s="19">
        <v>5000019</v>
      </c>
      <c r="C10" s="19" t="s">
        <v>297</v>
      </c>
      <c r="D10" s="68">
        <v>3033256</v>
      </c>
      <c r="E10" s="19" t="s">
        <v>285</v>
      </c>
      <c r="F10" s="69">
        <v>220</v>
      </c>
      <c r="G10" s="19" t="s">
        <v>307</v>
      </c>
      <c r="H10" s="20">
        <v>89.556607999999983</v>
      </c>
      <c r="I10" s="21">
        <v>128.12289499999994</v>
      </c>
      <c r="J10" s="21">
        <f t="shared" si="0"/>
        <v>80.823612023742939</v>
      </c>
      <c r="K10" s="21">
        <v>65.983454463742945</v>
      </c>
      <c r="L10" s="21">
        <v>6.8608064500000001</v>
      </c>
      <c r="M10" s="21">
        <v>7.9793511100000014</v>
      </c>
      <c r="N10" s="22">
        <f t="shared" si="1"/>
        <v>0.51500127642091587</v>
      </c>
      <c r="O10" s="22">
        <f t="shared" si="2"/>
        <v>0.56854991384438336</v>
      </c>
      <c r="P10" s="23">
        <f t="shared" si="3"/>
        <v>0.63082879936285374</v>
      </c>
      <c r="Q10" s="70">
        <v>152195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5000027</v>
      </c>
      <c r="C11" s="19" t="s">
        <v>298</v>
      </c>
      <c r="D11" s="68">
        <v>3033311</v>
      </c>
      <c r="E11" s="19" t="s">
        <v>286</v>
      </c>
      <c r="F11" s="69">
        <v>16</v>
      </c>
      <c r="G11" s="19" t="s">
        <v>308</v>
      </c>
      <c r="H11" s="20">
        <v>165.67291699999996</v>
      </c>
      <c r="I11" s="21">
        <v>179.10863800000004</v>
      </c>
      <c r="J11" s="21">
        <f t="shared" si="0"/>
        <v>95.302307146960672</v>
      </c>
      <c r="K11" s="21">
        <v>68.25614691696066</v>
      </c>
      <c r="L11" s="21">
        <v>13.277172160000003</v>
      </c>
      <c r="M11" s="21">
        <v>13.768988070000004</v>
      </c>
      <c r="N11" s="22">
        <f t="shared" si="1"/>
        <v>0.38108796805746825</v>
      </c>
      <c r="O11" s="22">
        <f t="shared" si="2"/>
        <v>0.45521712401699266</v>
      </c>
      <c r="P11" s="23">
        <f t="shared" si="3"/>
        <v>0.53209218835643568</v>
      </c>
      <c r="Q11" s="70">
        <v>317950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5000029</v>
      </c>
      <c r="C12" s="19" t="s">
        <v>299</v>
      </c>
      <c r="D12" s="68">
        <v>3033313</v>
      </c>
      <c r="E12" s="19" t="s">
        <v>288</v>
      </c>
      <c r="F12" s="69">
        <v>16</v>
      </c>
      <c r="G12" s="19" t="s">
        <v>308</v>
      </c>
      <c r="H12" s="20">
        <v>96.324109999999976</v>
      </c>
      <c r="I12" s="21">
        <v>110.26886099999999</v>
      </c>
      <c r="J12" s="21">
        <f t="shared" si="0"/>
        <v>44.725977411221351</v>
      </c>
      <c r="K12" s="21">
        <v>28.247062221221352</v>
      </c>
      <c r="L12" s="21">
        <v>8.3850710899999985</v>
      </c>
      <c r="M12" s="21">
        <v>8.0938440999999983</v>
      </c>
      <c r="N12" s="22">
        <f t="shared" si="1"/>
        <v>0.25616535769986193</v>
      </c>
      <c r="O12" s="22">
        <f t="shared" si="2"/>
        <v>0.33220741539373799</v>
      </c>
      <c r="P12" s="23">
        <f t="shared" si="3"/>
        <v>0.40560841025846234</v>
      </c>
      <c r="Q12" s="70">
        <v>24549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5004424</v>
      </c>
      <c r="C13" s="19" t="s">
        <v>300</v>
      </c>
      <c r="D13" s="68">
        <v>3000001</v>
      </c>
      <c r="E13" s="19" t="s">
        <v>275</v>
      </c>
      <c r="F13" s="69">
        <v>60</v>
      </c>
      <c r="G13" s="19" t="s">
        <v>309</v>
      </c>
      <c r="H13" s="20">
        <v>11.269782000000001</v>
      </c>
      <c r="I13" s="21">
        <v>12.160159</v>
      </c>
      <c r="J13" s="21">
        <f t="shared" si="0"/>
        <v>4.0164699876547783</v>
      </c>
      <c r="K13" s="21">
        <v>2.5201158476547789</v>
      </c>
      <c r="L13" s="21">
        <v>0.70111224999999977</v>
      </c>
      <c r="M13" s="21">
        <v>0.79524189000000012</v>
      </c>
      <c r="N13" s="22">
        <f t="shared" si="1"/>
        <v>0.20724365920336887</v>
      </c>
      <c r="O13" s="22">
        <f t="shared" si="2"/>
        <v>0.2649001627079694</v>
      </c>
      <c r="P13" s="23">
        <f t="shared" si="3"/>
        <v>0.3302974893383202</v>
      </c>
      <c r="Q13" s="70">
        <v>408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5004425</v>
      </c>
      <c r="C14" s="19" t="s">
        <v>301</v>
      </c>
      <c r="D14" s="68">
        <v>3000001</v>
      </c>
      <c r="E14" s="19" t="s">
        <v>275</v>
      </c>
      <c r="F14" s="69">
        <v>80</v>
      </c>
      <c r="G14" s="19" t="s">
        <v>310</v>
      </c>
      <c r="H14" s="20">
        <v>5.5496769999999991</v>
      </c>
      <c r="I14" s="21">
        <v>7.9804699999999995</v>
      </c>
      <c r="J14" s="21">
        <f t="shared" si="0"/>
        <v>2.4825508154889873</v>
      </c>
      <c r="K14" s="21">
        <v>1.2449993754889874</v>
      </c>
      <c r="L14" s="21">
        <v>0.55939962999999993</v>
      </c>
      <c r="M14" s="21">
        <v>0.67815181000000002</v>
      </c>
      <c r="N14" s="22">
        <f t="shared" si="1"/>
        <v>0.15600577102463734</v>
      </c>
      <c r="O14" s="22">
        <f t="shared" si="2"/>
        <v>0.22610184681967196</v>
      </c>
      <c r="P14" s="23">
        <f t="shared" si="3"/>
        <v>0.31107827176707481</v>
      </c>
      <c r="Q14" s="70">
        <v>36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5004426</v>
      </c>
      <c r="C15" s="19" t="s">
        <v>302</v>
      </c>
      <c r="D15" s="68">
        <v>3000001</v>
      </c>
      <c r="E15" s="19" t="s">
        <v>275</v>
      </c>
      <c r="F15" s="69">
        <v>60</v>
      </c>
      <c r="G15" s="19" t="s">
        <v>309</v>
      </c>
      <c r="H15" s="20">
        <v>42.323930999999988</v>
      </c>
      <c r="I15" s="21">
        <v>71.607255999999992</v>
      </c>
      <c r="J15" s="21">
        <f t="shared" si="0"/>
        <v>19.060531916367744</v>
      </c>
      <c r="K15" s="21">
        <v>10.163611396367742</v>
      </c>
      <c r="L15" s="21">
        <v>3.7894385600000007</v>
      </c>
      <c r="M15" s="21">
        <v>5.107481960000003</v>
      </c>
      <c r="N15" s="22">
        <f t="shared" si="1"/>
        <v>0.14193549598336436</v>
      </c>
      <c r="O15" s="22">
        <f t="shared" si="2"/>
        <v>0.194855252606911</v>
      </c>
      <c r="P15" s="23">
        <f t="shared" si="3"/>
        <v>0.26618157126936615</v>
      </c>
      <c r="Q15" s="70">
        <v>470</v>
      </c>
      <c r="R15" s="21">
        <v>0</v>
      </c>
      <c r="S15" s="23">
        <f t="shared" si="4"/>
        <v>0</v>
      </c>
    </row>
    <row r="16" spans="1:19" x14ac:dyDescent="0.25">
      <c r="A16" s="17"/>
      <c r="B16" s="19">
        <v>9000000</v>
      </c>
      <c r="C16" s="19" t="s">
        <v>303</v>
      </c>
      <c r="D16" s="68">
        <v>9000000</v>
      </c>
      <c r="E16" s="19" t="s">
        <v>304</v>
      </c>
      <c r="F16" s="69"/>
      <c r="G16" s="19" t="s">
        <v>311</v>
      </c>
      <c r="H16" s="20">
        <v>403.97890499999983</v>
      </c>
      <c r="I16" s="21">
        <v>534.10272999999779</v>
      </c>
      <c r="J16" s="21">
        <f t="shared" si="0"/>
        <v>213.45243037974029</v>
      </c>
      <c r="K16" s="21">
        <v>140.69631333974027</v>
      </c>
      <c r="L16" s="21">
        <v>34.663444810000001</v>
      </c>
      <c r="M16" s="21">
        <v>38.092672230000005</v>
      </c>
      <c r="N16" s="22">
        <f t="shared" si="1"/>
        <v>0.26342556485292795</v>
      </c>
      <c r="O16" s="22">
        <f t="shared" si="2"/>
        <v>0.32832589743501406</v>
      </c>
      <c r="P16" s="23">
        <f t="shared" si="3"/>
        <v>0.39964676903962121</v>
      </c>
      <c r="Q16" s="70"/>
      <c r="R16" s="21"/>
      <c r="S16" s="23">
        <f t="shared" si="4"/>
        <v>0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ca="1">OFFSET(H17,-MATCH("PROYECTOS",$A$8:$A$50,0)-1,0)-(OFFSET(H17,-MATCH("PROYECTOS",$A$8:$A$50,0),0))</f>
        <v>151.41724000000022</v>
      </c>
      <c r="I17" s="45">
        <f t="shared" ref="I17:M17" ca="1" si="5">OFFSET(I17,-MATCH("PROYECTOS",$A$8:$A$50,0)-1,0)-(OFFSET(I17,-MATCH("PROYECTOS",$A$8:$A$50,0),0))</f>
        <v>149.86592300000211</v>
      </c>
      <c r="J17" s="45">
        <f t="shared" ca="1" si="5"/>
        <v>22.919650265667769</v>
      </c>
      <c r="K17" s="45">
        <f t="shared" ca="1" si="5"/>
        <v>8.718343585667867</v>
      </c>
      <c r="L17" s="45">
        <f t="shared" ca="1" si="5"/>
        <v>8.1286163199999777</v>
      </c>
      <c r="M17" s="45">
        <f t="shared" ca="1" si="5"/>
        <v>6.0726903599999105</v>
      </c>
      <c r="N17" s="46">
        <f t="shared" ca="1" si="1"/>
        <v>5.8174289465843042E-2</v>
      </c>
      <c r="O17" s="46">
        <f t="shared" ca="1" si="2"/>
        <v>0.11241354651162164</v>
      </c>
      <c r="P17" s="47">
        <f t="shared" ca="1" si="3"/>
        <v>0.15293436831311832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41</v>
      </c>
      <c r="B1" s="51" t="s">
        <v>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742</v>
      </c>
      <c r="N2" s="72" t="s">
        <v>757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35.326035000000005</v>
      </c>
      <c r="E6" s="14">
        <f ca="1">SUM(E7:OFFSET(E7,50,0))</f>
        <v>39.219048000000001</v>
      </c>
      <c r="F6" s="14">
        <f ca="1">SUM(F7:OFFSET(F7,50,0))</f>
        <v>8.3818629457343903</v>
      </c>
      <c r="G6" s="14">
        <f ca="1">SUM(G7:OFFSET(G7,50,0))</f>
        <v>3.9818058857343885</v>
      </c>
      <c r="H6" s="14">
        <f ca="1">SUM(H7:OFFSET(H7,50,0))</f>
        <v>2.0385588599999998</v>
      </c>
      <c r="I6" s="14">
        <f ca="1">SUM(I7:OFFSET(I7,50,0))</f>
        <v>2.3614982000000002</v>
      </c>
      <c r="J6" s="15">
        <f ca="1">IFERROR(G6/E6,0)</f>
        <v>0.1015273467559536</v>
      </c>
      <c r="K6" s="15">
        <f ca="1">IFERROR(SUM(G6,H6)/E6,0)</f>
        <v>0.15350614185572248</v>
      </c>
      <c r="L6" s="16">
        <f ca="1">IFERROR(SUM(G6,H6,I6)/E6,0)</f>
        <v>0.213719184252876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0.77509799999999995</v>
      </c>
      <c r="E7" s="21">
        <v>0.71944899999999989</v>
      </c>
      <c r="F7" s="21">
        <f t="shared" ref="F7:F31" si="0">SUM(G7,H7,I7)</f>
        <v>0.33820286035838354</v>
      </c>
      <c r="G7" s="21">
        <v>9.5173140358383534E-2</v>
      </c>
      <c r="H7" s="21">
        <v>0.18549494000000002</v>
      </c>
      <c r="I7" s="21">
        <v>5.7534780000000001E-2</v>
      </c>
      <c r="J7" s="22">
        <f t="shared" ref="J7:J31" si="1">IFERROR(G7/E7,0)</f>
        <v>0.13228615281748052</v>
      </c>
      <c r="K7" s="22">
        <f t="shared" ref="K7:K31" si="2">IFERROR(SUM(G7,H7)/E7,0)</f>
        <v>0.39011532486442202</v>
      </c>
      <c r="L7" s="23">
        <f t="shared" ref="L7:L31" si="3">IFERROR(SUM(G7,H7,I7)/E7,0)</f>
        <v>0.47008594126669656</v>
      </c>
      <c r="M7" s="4"/>
      <c r="N7" t="s">
        <v>249</v>
      </c>
      <c r="O7" s="5">
        <v>0.33820286035838354</v>
      </c>
      <c r="P7" s="71">
        <v>0.47008594126669656</v>
      </c>
    </row>
    <row r="8" spans="1:16" x14ac:dyDescent="0.25">
      <c r="A8" s="17"/>
      <c r="B8" s="55">
        <v>2</v>
      </c>
      <c r="C8" s="19" t="s">
        <v>250</v>
      </c>
      <c r="D8" s="20">
        <v>0.23628100000000002</v>
      </c>
      <c r="E8" s="21">
        <v>0.30909500000000006</v>
      </c>
      <c r="F8" s="21">
        <f t="shared" si="0"/>
        <v>6.3578630046707663E-2</v>
      </c>
      <c r="G8" s="21">
        <v>3.287757004670766E-2</v>
      </c>
      <c r="H8" s="21">
        <v>1.393639E-2</v>
      </c>
      <c r="I8" s="21">
        <v>1.6764669999999999E-2</v>
      </c>
      <c r="J8" s="22">
        <f t="shared" si="1"/>
        <v>0.1063672011734504</v>
      </c>
      <c r="K8" s="22">
        <f t="shared" si="2"/>
        <v>0.1514549250123996</v>
      </c>
      <c r="L8" s="23">
        <f t="shared" si="3"/>
        <v>0.20569284539286514</v>
      </c>
      <c r="M8" s="4"/>
      <c r="N8" t="s">
        <v>270</v>
      </c>
      <c r="O8" s="5">
        <v>0.77220836545284288</v>
      </c>
      <c r="P8" s="71">
        <v>0.35574933692895316</v>
      </c>
    </row>
    <row r="9" spans="1:16" x14ac:dyDescent="0.25">
      <c r="A9" s="17"/>
      <c r="B9" s="55">
        <v>3</v>
      </c>
      <c r="C9" s="19" t="s">
        <v>251</v>
      </c>
      <c r="D9" s="20">
        <v>0.27149099999999998</v>
      </c>
      <c r="E9" s="21">
        <v>1.0755019999999997</v>
      </c>
      <c r="F9" s="21">
        <f t="shared" si="0"/>
        <v>0.13600583027549845</v>
      </c>
      <c r="G9" s="21">
        <v>3.9291700275498442E-2</v>
      </c>
      <c r="H9" s="21">
        <v>2.5178200000000001E-2</v>
      </c>
      <c r="I9" s="21">
        <v>7.1535929999999998E-2</v>
      </c>
      <c r="J9" s="22">
        <f t="shared" si="1"/>
        <v>3.6533358632060614E-2</v>
      </c>
      <c r="K9" s="22">
        <f t="shared" si="2"/>
        <v>5.9944007798682343E-2</v>
      </c>
      <c r="L9" s="23">
        <f t="shared" si="3"/>
        <v>0.12645799847466438</v>
      </c>
      <c r="M9" s="4"/>
      <c r="N9" t="s">
        <v>264</v>
      </c>
      <c r="O9" s="5">
        <v>0.21008674002900951</v>
      </c>
      <c r="P9" s="71">
        <v>0.28847052915096916</v>
      </c>
    </row>
    <row r="10" spans="1:16" x14ac:dyDescent="0.25">
      <c r="A10" s="17"/>
      <c r="B10" s="55">
        <v>4</v>
      </c>
      <c r="C10" s="19" t="s">
        <v>252</v>
      </c>
      <c r="D10" s="20">
        <v>0.36280000000000001</v>
      </c>
      <c r="E10" s="21">
        <v>0.38658500000000007</v>
      </c>
      <c r="F10" s="21">
        <f t="shared" si="0"/>
        <v>7.8749069763334206E-2</v>
      </c>
      <c r="G10" s="21">
        <v>4.7705529763334198E-2</v>
      </c>
      <c r="H10" s="21">
        <v>1.5951409999999999E-2</v>
      </c>
      <c r="I10" s="21">
        <v>1.5092130000000002E-2</v>
      </c>
      <c r="J10" s="22">
        <f t="shared" si="1"/>
        <v>0.12340243352259966</v>
      </c>
      <c r="K10" s="22">
        <f t="shared" si="2"/>
        <v>0.16466479496962941</v>
      </c>
      <c r="L10" s="23">
        <f t="shared" si="3"/>
        <v>0.20370441109544909</v>
      </c>
      <c r="M10" s="4"/>
      <c r="N10" t="s">
        <v>255</v>
      </c>
      <c r="O10" s="5">
        <v>0.3965998555248143</v>
      </c>
      <c r="P10" s="71">
        <v>0.28314100693204136</v>
      </c>
    </row>
    <row r="11" spans="1:16" x14ac:dyDescent="0.25">
      <c r="A11" s="17"/>
      <c r="B11" s="55">
        <v>5</v>
      </c>
      <c r="C11" s="19" t="s">
        <v>253</v>
      </c>
      <c r="D11" s="20">
        <v>1.961274</v>
      </c>
      <c r="E11" s="21">
        <v>2.0406120000000003</v>
      </c>
      <c r="F11" s="21">
        <f t="shared" si="0"/>
        <v>0.38986369673081389</v>
      </c>
      <c r="G11" s="21">
        <v>0.19542842673081395</v>
      </c>
      <c r="H11" s="21">
        <v>5.0043020000000001E-2</v>
      </c>
      <c r="I11" s="21">
        <v>0.14439224999999997</v>
      </c>
      <c r="J11" s="22">
        <f t="shared" si="1"/>
        <v>9.5769517542195148E-2</v>
      </c>
      <c r="K11" s="22">
        <f t="shared" si="2"/>
        <v>0.12029305263852899</v>
      </c>
      <c r="L11" s="23">
        <f t="shared" si="3"/>
        <v>0.19105233955833537</v>
      </c>
      <c r="M11" s="4"/>
      <c r="N11" t="s">
        <v>257</v>
      </c>
      <c r="O11" s="5">
        <v>0.16753782078989679</v>
      </c>
      <c r="P11" s="71">
        <v>0.27490949854683117</v>
      </c>
    </row>
    <row r="12" spans="1:16" x14ac:dyDescent="0.25">
      <c r="A12" s="17"/>
      <c r="B12" s="55">
        <v>6</v>
      </c>
      <c r="C12" s="19" t="s">
        <v>254</v>
      </c>
      <c r="D12" s="20">
        <v>0.39671600000000001</v>
      </c>
      <c r="E12" s="21">
        <v>0.40910799999999986</v>
      </c>
      <c r="F12" s="21">
        <f t="shared" si="0"/>
        <v>9.5255060238755795E-2</v>
      </c>
      <c r="G12" s="21">
        <v>5.4711450238755788E-2</v>
      </c>
      <c r="H12" s="21">
        <v>2.1051810000000001E-2</v>
      </c>
      <c r="I12" s="21">
        <v>1.9491799999999997E-2</v>
      </c>
      <c r="J12" s="22">
        <f t="shared" si="1"/>
        <v>0.1337335134946171</v>
      </c>
      <c r="K12" s="22">
        <f t="shared" si="2"/>
        <v>0.18519134370082183</v>
      </c>
      <c r="L12" s="23">
        <f t="shared" si="3"/>
        <v>0.23283597543620713</v>
      </c>
      <c r="M12" s="4"/>
      <c r="N12" t="s">
        <v>268</v>
      </c>
      <c r="O12" s="5">
        <v>0.10633195018818825</v>
      </c>
      <c r="P12" s="71">
        <v>0.26576675586595244</v>
      </c>
    </row>
    <row r="13" spans="1:16" x14ac:dyDescent="0.25">
      <c r="A13" s="17"/>
      <c r="B13" s="55">
        <v>7</v>
      </c>
      <c r="C13" s="19" t="s">
        <v>255</v>
      </c>
      <c r="D13" s="20">
        <v>1.3395209999999997</v>
      </c>
      <c r="E13" s="21">
        <v>1.4007149999999999</v>
      </c>
      <c r="F13" s="21">
        <f t="shared" si="0"/>
        <v>0.3965998555248143</v>
      </c>
      <c r="G13" s="21">
        <v>0.22899447552481433</v>
      </c>
      <c r="H13" s="21">
        <v>8.8890170000000004E-2</v>
      </c>
      <c r="I13" s="21">
        <v>7.8715209999999994E-2</v>
      </c>
      <c r="J13" s="22">
        <f t="shared" si="1"/>
        <v>0.1634839889091031</v>
      </c>
      <c r="K13" s="22">
        <f t="shared" si="2"/>
        <v>0.22694455726169444</v>
      </c>
      <c r="L13" s="23">
        <f t="shared" si="3"/>
        <v>0.28314100693204136</v>
      </c>
      <c r="M13" s="4"/>
      <c r="N13" t="s">
        <v>259</v>
      </c>
      <c r="O13" s="5">
        <v>0.10271252933348976</v>
      </c>
      <c r="P13" s="71">
        <v>0.2654578119162056</v>
      </c>
    </row>
    <row r="14" spans="1:16" x14ac:dyDescent="0.25">
      <c r="A14" s="17"/>
      <c r="B14" s="55">
        <v>8</v>
      </c>
      <c r="C14" s="19" t="s">
        <v>256</v>
      </c>
      <c r="D14" s="20">
        <v>7.9539359999999979</v>
      </c>
      <c r="E14" s="21">
        <v>8.2236080000000005</v>
      </c>
      <c r="F14" s="21">
        <f t="shared" si="0"/>
        <v>1.6077161216546632</v>
      </c>
      <c r="G14" s="21">
        <v>0.7267083316546632</v>
      </c>
      <c r="H14" s="21">
        <v>0.36153422999999996</v>
      </c>
      <c r="I14" s="21">
        <v>0.51947356</v>
      </c>
      <c r="J14" s="22">
        <f t="shared" si="1"/>
        <v>8.836855205825267E-2</v>
      </c>
      <c r="K14" s="22">
        <f t="shared" si="2"/>
        <v>0.13233152183988622</v>
      </c>
      <c r="L14" s="23">
        <f t="shared" si="3"/>
        <v>0.19550009213166084</v>
      </c>
      <c r="M14" s="4"/>
      <c r="N14" t="s">
        <v>260</v>
      </c>
      <c r="O14" s="5">
        <v>8.4238899545888798E-2</v>
      </c>
      <c r="P14" s="71">
        <v>0.23831575424042592</v>
      </c>
    </row>
    <row r="15" spans="1:16" x14ac:dyDescent="0.25">
      <c r="A15" s="17"/>
      <c r="B15" s="55">
        <v>9</v>
      </c>
      <c r="C15" s="19" t="s">
        <v>257</v>
      </c>
      <c r="D15" s="20">
        <v>0.16416799999999998</v>
      </c>
      <c r="E15" s="21">
        <v>0.60942900000000011</v>
      </c>
      <c r="F15" s="21">
        <f t="shared" si="0"/>
        <v>0.16753782078989679</v>
      </c>
      <c r="G15" s="21">
        <v>6.4547210789896781E-2</v>
      </c>
      <c r="H15" s="21">
        <v>5.8762830000000002E-2</v>
      </c>
      <c r="I15" s="21">
        <v>4.4227780000000001E-2</v>
      </c>
      <c r="J15" s="22">
        <f t="shared" si="1"/>
        <v>0.10591424233158706</v>
      </c>
      <c r="K15" s="22">
        <f t="shared" si="2"/>
        <v>0.20233700856030279</v>
      </c>
      <c r="L15" s="23">
        <f t="shared" si="3"/>
        <v>0.27490949854683117</v>
      </c>
      <c r="M15" s="4"/>
      <c r="N15" t="s">
        <v>263</v>
      </c>
      <c r="O15" s="5">
        <v>2.1020168592468593</v>
      </c>
      <c r="P15" s="71">
        <v>0.23622424302614306</v>
      </c>
    </row>
    <row r="16" spans="1:16" x14ac:dyDescent="0.25">
      <c r="A16" s="17"/>
      <c r="B16" s="55">
        <v>10</v>
      </c>
      <c r="C16" s="19" t="s">
        <v>258</v>
      </c>
      <c r="D16" s="20">
        <v>0.15027300000000002</v>
      </c>
      <c r="E16" s="21">
        <v>0.15700000000000003</v>
      </c>
      <c r="F16" s="21">
        <f t="shared" si="0"/>
        <v>3.1862930143756192E-2</v>
      </c>
      <c r="G16" s="21">
        <v>1.7870910143756191E-2</v>
      </c>
      <c r="H16" s="21">
        <v>5.9513800000000009E-3</v>
      </c>
      <c r="I16" s="21">
        <v>8.0406399999999999E-3</v>
      </c>
      <c r="J16" s="22">
        <f t="shared" si="1"/>
        <v>0.11382745314494387</v>
      </c>
      <c r="K16" s="22">
        <f t="shared" si="2"/>
        <v>0.15173433212583559</v>
      </c>
      <c r="L16" s="23">
        <f t="shared" si="3"/>
        <v>0.20294859964175915</v>
      </c>
      <c r="M16" s="4"/>
      <c r="N16" t="s">
        <v>273</v>
      </c>
      <c r="O16" s="5">
        <v>5.5393519818893469E-2</v>
      </c>
      <c r="P16" s="71">
        <v>0.23341769301937704</v>
      </c>
    </row>
    <row r="17" spans="1:16" x14ac:dyDescent="0.25">
      <c r="A17" s="17"/>
      <c r="B17" s="55">
        <v>11</v>
      </c>
      <c r="C17" s="19" t="s">
        <v>259</v>
      </c>
      <c r="D17" s="20">
        <v>0.35368400000000005</v>
      </c>
      <c r="E17" s="21">
        <v>0.38692599999999999</v>
      </c>
      <c r="F17" s="21">
        <f t="shared" si="0"/>
        <v>0.10271252933348976</v>
      </c>
      <c r="G17" s="21">
        <v>5.7539449333489756E-2</v>
      </c>
      <c r="H17" s="21">
        <v>2.2606599999999998E-2</v>
      </c>
      <c r="I17" s="21">
        <v>2.256648E-2</v>
      </c>
      <c r="J17" s="22">
        <f t="shared" si="1"/>
        <v>0.1487091829794063</v>
      </c>
      <c r="K17" s="22">
        <f t="shared" si="2"/>
        <v>0.20713534198655495</v>
      </c>
      <c r="L17" s="23">
        <f t="shared" si="3"/>
        <v>0.2654578119162056</v>
      </c>
      <c r="M17" s="4"/>
      <c r="N17" t="s">
        <v>254</v>
      </c>
      <c r="O17" s="5">
        <v>9.5255060238755795E-2</v>
      </c>
      <c r="P17" s="71">
        <v>0.23283597543620713</v>
      </c>
    </row>
    <row r="18" spans="1:16" x14ac:dyDescent="0.25">
      <c r="A18" s="17"/>
      <c r="B18" s="55">
        <v>12</v>
      </c>
      <c r="C18" s="19" t="s">
        <v>260</v>
      </c>
      <c r="D18" s="20">
        <v>0.30334500000000003</v>
      </c>
      <c r="E18" s="21">
        <v>0.35347600000000001</v>
      </c>
      <c r="F18" s="21">
        <f t="shared" si="0"/>
        <v>8.4238899545888798E-2</v>
      </c>
      <c r="G18" s="21">
        <v>4.7598809545888798E-2</v>
      </c>
      <c r="H18" s="21">
        <v>1.6474850000000003E-2</v>
      </c>
      <c r="I18" s="21">
        <v>2.0165240000000001E-2</v>
      </c>
      <c r="J18" s="22">
        <f t="shared" si="1"/>
        <v>0.13465924007821972</v>
      </c>
      <c r="K18" s="22">
        <f t="shared" si="2"/>
        <v>0.18126735491487059</v>
      </c>
      <c r="L18" s="23">
        <f t="shared" si="3"/>
        <v>0.23831575424042592</v>
      </c>
      <c r="M18" s="4"/>
      <c r="N18" t="s">
        <v>271</v>
      </c>
      <c r="O18" s="5">
        <v>0.28487001081126784</v>
      </c>
      <c r="P18" s="71">
        <v>0.21763744981455532</v>
      </c>
    </row>
    <row r="19" spans="1:16" x14ac:dyDescent="0.25">
      <c r="A19" s="17"/>
      <c r="B19" s="55">
        <v>13</v>
      </c>
      <c r="C19" s="19" t="s">
        <v>261</v>
      </c>
      <c r="D19" s="20">
        <v>0.27620600000000001</v>
      </c>
      <c r="E19" s="21">
        <v>1.268669</v>
      </c>
      <c r="F19" s="21">
        <f t="shared" si="0"/>
        <v>0.22469203960617884</v>
      </c>
      <c r="G19" s="21">
        <v>3.0988729606178822E-2</v>
      </c>
      <c r="H19" s="21">
        <v>5.7922350000000004E-2</v>
      </c>
      <c r="I19" s="21">
        <v>0.13578096000000001</v>
      </c>
      <c r="J19" s="22">
        <f t="shared" si="1"/>
        <v>2.4426173892621968E-2</v>
      </c>
      <c r="K19" s="22">
        <f t="shared" si="2"/>
        <v>7.0082172423365618E-2</v>
      </c>
      <c r="L19" s="23">
        <f t="shared" si="3"/>
        <v>0.1771084810980475</v>
      </c>
      <c r="M19" s="4"/>
      <c r="N19" t="s">
        <v>262</v>
      </c>
      <c r="O19" s="5">
        <v>6.740171954875343E-2</v>
      </c>
      <c r="P19" s="71">
        <v>0.20779334507537225</v>
      </c>
    </row>
    <row r="20" spans="1:16" x14ac:dyDescent="0.25">
      <c r="A20" s="17"/>
      <c r="B20" s="55">
        <v>14</v>
      </c>
      <c r="C20" s="19" t="s">
        <v>262</v>
      </c>
      <c r="D20" s="20">
        <v>0.28863299999999997</v>
      </c>
      <c r="E20" s="21">
        <v>0.32436900000000002</v>
      </c>
      <c r="F20" s="21">
        <f t="shared" si="0"/>
        <v>6.740171954875343E-2</v>
      </c>
      <c r="G20" s="21">
        <v>3.8621069548753439E-2</v>
      </c>
      <c r="H20" s="21">
        <v>1.5447220000000001E-2</v>
      </c>
      <c r="I20" s="21">
        <v>1.333343E-2</v>
      </c>
      <c r="J20" s="22">
        <f t="shared" si="1"/>
        <v>0.11906522987324139</v>
      </c>
      <c r="K20" s="22">
        <f t="shared" si="2"/>
        <v>0.16668759822533422</v>
      </c>
      <c r="L20" s="23">
        <f t="shared" si="3"/>
        <v>0.20779334507537225</v>
      </c>
      <c r="M20" s="4"/>
      <c r="N20" t="s">
        <v>250</v>
      </c>
      <c r="O20" s="5">
        <v>6.3578630046707663E-2</v>
      </c>
      <c r="P20" s="71">
        <v>0.20569284539286514</v>
      </c>
    </row>
    <row r="21" spans="1:16" x14ac:dyDescent="0.25">
      <c r="A21" s="17"/>
      <c r="B21" s="55">
        <v>15</v>
      </c>
      <c r="C21" s="19" t="s">
        <v>263</v>
      </c>
      <c r="D21" s="20">
        <v>9.0002870000000019</v>
      </c>
      <c r="E21" s="21">
        <v>8.898396</v>
      </c>
      <c r="F21" s="21">
        <f t="shared" si="0"/>
        <v>2.1020168592468593</v>
      </c>
      <c r="G21" s="21">
        <v>1.085981109246859</v>
      </c>
      <c r="H21" s="21">
        <v>0.46975018999999996</v>
      </c>
      <c r="I21" s="21">
        <v>0.54628556000000006</v>
      </c>
      <c r="J21" s="22">
        <f t="shared" si="1"/>
        <v>0.12204234440081774</v>
      </c>
      <c r="K21" s="22">
        <f t="shared" si="2"/>
        <v>0.17483277876674166</v>
      </c>
      <c r="L21" s="23">
        <f t="shared" si="3"/>
        <v>0.23622424302614306</v>
      </c>
      <c r="M21" s="4"/>
      <c r="N21" t="s">
        <v>252</v>
      </c>
      <c r="O21" s="5">
        <v>7.8749069763334206E-2</v>
      </c>
      <c r="P21" s="71">
        <v>0.20370441109544909</v>
      </c>
    </row>
    <row r="22" spans="1:16" x14ac:dyDescent="0.25">
      <c r="A22" s="17"/>
      <c r="B22" s="55">
        <v>16</v>
      </c>
      <c r="C22" s="19" t="s">
        <v>264</v>
      </c>
      <c r="D22" s="20">
        <v>0.43090400000000001</v>
      </c>
      <c r="E22" s="21">
        <v>0.72827799999999998</v>
      </c>
      <c r="F22" s="21">
        <f t="shared" si="0"/>
        <v>0.21008674002900951</v>
      </c>
      <c r="G22" s="21">
        <v>1.7851660029009508E-2</v>
      </c>
      <c r="H22" s="21">
        <v>0.14735061999999999</v>
      </c>
      <c r="I22" s="21">
        <v>4.4884460000000001E-2</v>
      </c>
      <c r="J22" s="22">
        <f t="shared" si="1"/>
        <v>2.4512150619694004E-2</v>
      </c>
      <c r="K22" s="22">
        <f t="shared" si="2"/>
        <v>0.22683958602210899</v>
      </c>
      <c r="L22" s="23">
        <f t="shared" si="3"/>
        <v>0.28847052915096916</v>
      </c>
      <c r="M22" s="4"/>
      <c r="N22" t="s">
        <v>258</v>
      </c>
      <c r="O22" s="5">
        <v>3.1862930143756192E-2</v>
      </c>
      <c r="P22" s="71">
        <v>0.20294859964175915</v>
      </c>
    </row>
    <row r="23" spans="1:16" x14ac:dyDescent="0.25">
      <c r="A23" s="17"/>
      <c r="B23" s="55">
        <v>17</v>
      </c>
      <c r="C23" s="19" t="s">
        <v>265</v>
      </c>
      <c r="D23" s="20">
        <v>0.11472200000000002</v>
      </c>
      <c r="E23" s="21">
        <v>0.11354500000000002</v>
      </c>
      <c r="F23" s="21">
        <f t="shared" si="0"/>
        <v>1.9210559851144917E-2</v>
      </c>
      <c r="G23" s="21">
        <v>1.1058319851144915E-2</v>
      </c>
      <c r="H23" s="21">
        <v>3.0719100000000002E-3</v>
      </c>
      <c r="I23" s="21">
        <v>5.080330000000001E-3</v>
      </c>
      <c r="J23" s="22">
        <f t="shared" si="1"/>
        <v>9.7391517470121217E-2</v>
      </c>
      <c r="K23" s="22">
        <f t="shared" si="2"/>
        <v>0.12444607733625358</v>
      </c>
      <c r="L23" s="23">
        <f t="shared" si="3"/>
        <v>0.16918895460958133</v>
      </c>
      <c r="M23" s="4"/>
      <c r="N23" t="s">
        <v>269</v>
      </c>
      <c r="O23" s="5">
        <v>0.34866580929442553</v>
      </c>
      <c r="P23" s="71">
        <v>0.20192926471568473</v>
      </c>
    </row>
    <row r="24" spans="1:16" x14ac:dyDescent="0.25">
      <c r="A24" s="17"/>
      <c r="B24" s="55">
        <v>18</v>
      </c>
      <c r="C24" s="19" t="s">
        <v>266</v>
      </c>
      <c r="D24" s="20">
        <v>2.3904460000000003</v>
      </c>
      <c r="E24" s="21">
        <v>2.0333040000000002</v>
      </c>
      <c r="F24" s="21">
        <f t="shared" si="0"/>
        <v>3.8984079932475067E-2</v>
      </c>
      <c r="G24" s="21">
        <v>2.1216029932475067E-2</v>
      </c>
      <c r="H24" s="21">
        <v>6.7058699999999983E-3</v>
      </c>
      <c r="I24" s="21">
        <v>1.1062180000000001E-2</v>
      </c>
      <c r="J24" s="22">
        <f t="shared" si="1"/>
        <v>1.0434263608626681E-2</v>
      </c>
      <c r="K24" s="22">
        <f t="shared" si="2"/>
        <v>1.3732280039027643E-2</v>
      </c>
      <c r="L24" s="23">
        <f t="shared" si="3"/>
        <v>1.9172774918298031E-2</v>
      </c>
      <c r="M24" s="4"/>
      <c r="N24" t="s">
        <v>256</v>
      </c>
      <c r="O24" s="5">
        <v>1.6077161216546632</v>
      </c>
      <c r="P24" s="71">
        <v>0.19550009213166084</v>
      </c>
    </row>
    <row r="25" spans="1:16" x14ac:dyDescent="0.25">
      <c r="A25" s="17"/>
      <c r="B25" s="55">
        <v>19</v>
      </c>
      <c r="C25" s="19" t="s">
        <v>267</v>
      </c>
      <c r="D25" s="20">
        <v>3.6816399999999998</v>
      </c>
      <c r="E25" s="21">
        <v>3.8325469999999999</v>
      </c>
      <c r="F25" s="21">
        <f t="shared" si="0"/>
        <v>0.64136616743477315</v>
      </c>
      <c r="G25" s="21">
        <v>0.42154552743477325</v>
      </c>
      <c r="H25" s="21">
        <v>0.12613016999999999</v>
      </c>
      <c r="I25" s="21">
        <v>9.3690469999999998E-2</v>
      </c>
      <c r="J25" s="22">
        <f t="shared" si="1"/>
        <v>0.10999096095488803</v>
      </c>
      <c r="K25" s="22">
        <f t="shared" si="2"/>
        <v>0.14290123446229705</v>
      </c>
      <c r="L25" s="23">
        <f t="shared" si="3"/>
        <v>0.16734724125621242</v>
      </c>
      <c r="M25" s="4"/>
      <c r="N25" t="s">
        <v>253</v>
      </c>
      <c r="O25" s="5">
        <v>0.38986369673081389</v>
      </c>
      <c r="P25" s="71">
        <v>0.19105233955833537</v>
      </c>
    </row>
    <row r="26" spans="1:16" x14ac:dyDescent="0.25">
      <c r="A26" s="17"/>
      <c r="B26" s="55">
        <v>20</v>
      </c>
      <c r="C26" s="19" t="s">
        <v>268</v>
      </c>
      <c r="D26" s="20">
        <v>0.39255600000000002</v>
      </c>
      <c r="E26" s="21">
        <v>0.40009500000000003</v>
      </c>
      <c r="F26" s="21">
        <f t="shared" si="0"/>
        <v>0.10633195018818825</v>
      </c>
      <c r="G26" s="21">
        <v>6.0254350188188255E-2</v>
      </c>
      <c r="H26" s="21">
        <v>2.5877410000000003E-2</v>
      </c>
      <c r="I26" s="21">
        <v>2.020019E-2</v>
      </c>
      <c r="J26" s="22">
        <f t="shared" si="1"/>
        <v>0.15060010794483372</v>
      </c>
      <c r="K26" s="22">
        <f t="shared" si="2"/>
        <v>0.2152782718808989</v>
      </c>
      <c r="L26" s="23">
        <f t="shared" si="3"/>
        <v>0.26576675586595244</v>
      </c>
      <c r="M26" s="4"/>
      <c r="N26" t="s">
        <v>261</v>
      </c>
      <c r="O26" s="5">
        <v>0.22469203960617884</v>
      </c>
      <c r="P26" s="71">
        <v>0.1771084810980475</v>
      </c>
    </row>
    <row r="27" spans="1:16" x14ac:dyDescent="0.25">
      <c r="A27" s="17"/>
      <c r="B27" s="55">
        <v>21</v>
      </c>
      <c r="C27" s="19" t="s">
        <v>269</v>
      </c>
      <c r="D27" s="20">
        <v>1.654191</v>
      </c>
      <c r="E27" s="21">
        <v>1.7266730000000001</v>
      </c>
      <c r="F27" s="21">
        <f t="shared" si="0"/>
        <v>0.34866580929442553</v>
      </c>
      <c r="G27" s="21">
        <v>5.631160929442558E-2</v>
      </c>
      <c r="H27" s="21">
        <v>8.4640359999999998E-2</v>
      </c>
      <c r="I27" s="21">
        <v>0.20771383999999996</v>
      </c>
      <c r="J27" s="22">
        <f t="shared" si="1"/>
        <v>3.2612781513596131E-2</v>
      </c>
      <c r="K27" s="22">
        <f t="shared" si="2"/>
        <v>8.1632115226464755E-2</v>
      </c>
      <c r="L27" s="23">
        <f t="shared" si="3"/>
        <v>0.20192926471568473</v>
      </c>
      <c r="M27" s="4"/>
      <c r="N27" t="s">
        <v>272</v>
      </c>
      <c r="O27" s="5">
        <v>1.8311820113573934E-2</v>
      </c>
      <c r="P27" s="71">
        <v>0.17476612788415552</v>
      </c>
    </row>
    <row r="28" spans="1:16" x14ac:dyDescent="0.25">
      <c r="A28" s="17"/>
      <c r="B28" s="55">
        <v>22</v>
      </c>
      <c r="C28" s="19" t="s">
        <v>270</v>
      </c>
      <c r="D28" s="20">
        <v>1.806446</v>
      </c>
      <c r="E28" s="21">
        <v>2.1706529999999997</v>
      </c>
      <c r="F28" s="21">
        <f t="shared" si="0"/>
        <v>0.77220836545284288</v>
      </c>
      <c r="G28" s="21">
        <v>0.40109317545284284</v>
      </c>
      <c r="H28" s="21">
        <v>0.16711518000000003</v>
      </c>
      <c r="I28" s="21">
        <v>0.20400001000000001</v>
      </c>
      <c r="J28" s="22">
        <f t="shared" si="1"/>
        <v>0.18477996043257164</v>
      </c>
      <c r="K28" s="22">
        <f t="shared" si="2"/>
        <v>0.26176839663126394</v>
      </c>
      <c r="L28" s="23">
        <f t="shared" si="3"/>
        <v>0.35574933692895316</v>
      </c>
      <c r="M28" s="4"/>
      <c r="N28" t="s">
        <v>265</v>
      </c>
      <c r="O28" s="5">
        <v>1.9210559851144917E-2</v>
      </c>
      <c r="P28" s="71">
        <v>0.16918895460958133</v>
      </c>
    </row>
    <row r="29" spans="1:16" x14ac:dyDescent="0.25">
      <c r="A29" s="17"/>
      <c r="B29" s="55">
        <v>23</v>
      </c>
      <c r="C29" s="19" t="s">
        <v>271</v>
      </c>
      <c r="D29" s="20">
        <v>0.74412300000000009</v>
      </c>
      <c r="E29" s="21">
        <v>1.3089200000000003</v>
      </c>
      <c r="F29" s="21">
        <f t="shared" si="0"/>
        <v>0.28487001081126784</v>
      </c>
      <c r="G29" s="21">
        <v>0.19139421081126784</v>
      </c>
      <c r="H29" s="21">
        <v>4.6813420000000008E-2</v>
      </c>
      <c r="I29" s="21">
        <v>4.6662380000000003E-2</v>
      </c>
      <c r="J29" s="22">
        <f t="shared" si="1"/>
        <v>0.14622300126154983</v>
      </c>
      <c r="K29" s="22">
        <f t="shared" si="2"/>
        <v>0.18198792195952981</v>
      </c>
      <c r="L29" s="23">
        <f t="shared" si="3"/>
        <v>0.21763744981455532</v>
      </c>
      <c r="M29" s="4"/>
      <c r="N29" t="s">
        <v>267</v>
      </c>
      <c r="O29" s="5">
        <v>0.64136616743477315</v>
      </c>
      <c r="P29" s="71">
        <v>0.16734724125621242</v>
      </c>
    </row>
    <row r="30" spans="1:16" x14ac:dyDescent="0.25">
      <c r="A30" s="17"/>
      <c r="B30" s="55">
        <v>24</v>
      </c>
      <c r="C30" s="19" t="s">
        <v>272</v>
      </c>
      <c r="D30" s="20">
        <v>9.5994999999999997E-2</v>
      </c>
      <c r="E30" s="21">
        <v>0.10477900000000001</v>
      </c>
      <c r="F30" s="21">
        <f t="shared" si="0"/>
        <v>1.8311820113573934E-2</v>
      </c>
      <c r="G30" s="21">
        <v>1.0859740113573935E-2</v>
      </c>
      <c r="H30" s="21">
        <v>3.6939299999999998E-3</v>
      </c>
      <c r="I30" s="21">
        <v>3.75815E-3</v>
      </c>
      <c r="J30" s="22">
        <f t="shared" si="1"/>
        <v>0.1036442427735895</v>
      </c>
      <c r="K30" s="22">
        <f t="shared" si="2"/>
        <v>0.13889873079122661</v>
      </c>
      <c r="L30" s="23">
        <f t="shared" si="3"/>
        <v>0.17476612788415552</v>
      </c>
      <c r="M30" s="4"/>
      <c r="N30" t="s">
        <v>251</v>
      </c>
      <c r="O30" s="5">
        <v>0.13600583027549845</v>
      </c>
      <c r="P30" s="71">
        <v>0.12645799847466438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0.18129900000000002</v>
      </c>
      <c r="E31" s="28">
        <v>0.23731500000000003</v>
      </c>
      <c r="F31" s="28">
        <f t="shared" si="0"/>
        <v>5.5393519818893469E-2</v>
      </c>
      <c r="G31" s="28">
        <v>2.6183349818893475E-2</v>
      </c>
      <c r="H31" s="28">
        <v>1.8164400000000001E-2</v>
      </c>
      <c r="I31" s="28">
        <v>1.104577E-2</v>
      </c>
      <c r="J31" s="29">
        <f t="shared" si="1"/>
        <v>0.11033162597768145</v>
      </c>
      <c r="K31" s="29">
        <f t="shared" si="2"/>
        <v>0.18687293183698236</v>
      </c>
      <c r="L31" s="30">
        <f t="shared" si="3"/>
        <v>0.23341769301937704</v>
      </c>
      <c r="M31" s="4"/>
      <c r="N31" t="s">
        <v>266</v>
      </c>
      <c r="O31" s="5">
        <v>3.8984079932475067E-2</v>
      </c>
      <c r="P31" s="71">
        <v>1.9172774918298031E-2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opLeftCell="A10"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140625" customWidth="1"/>
    <col min="6" max="6" width="13.5703125" customWidth="1"/>
    <col min="7" max="9" width="0" hidden="1" customWidth="1"/>
  </cols>
  <sheetData>
    <row r="1" spans="1:13" ht="15.75" x14ac:dyDescent="0.25">
      <c r="A1" s="50">
        <v>41</v>
      </c>
      <c r="B1" s="49" t="s">
        <v>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743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35.326035000000005</v>
      </c>
      <c r="E6" s="14">
        <v>39.219048000000001</v>
      </c>
      <c r="F6" s="14">
        <v>8.3818629457343903</v>
      </c>
      <c r="G6" s="14">
        <v>3.9818058857343885</v>
      </c>
      <c r="H6" s="14">
        <v>2.0385588599999998</v>
      </c>
      <c r="I6" s="14">
        <v>2.3614982000000002</v>
      </c>
      <c r="J6" s="15">
        <v>0.1015273467559536</v>
      </c>
      <c r="K6" s="15">
        <v>0.15350614185572248</v>
      </c>
      <c r="L6" s="16">
        <v>0.213719184252876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15.884028999999998</v>
      </c>
      <c r="E7" s="38">
        <f ca="1">SUM(E8:OFFSET(E6,MATCH("PROYECTOS",$A$8:$A$50,0),0))</f>
        <v>16.670379999999998</v>
      </c>
      <c r="F7" s="38">
        <f ca="1">SUM(F8:OFFSET(F6,MATCH("PROYECTOS",$A$8:$A$50,0),0))</f>
        <v>3.8549773326418895</v>
      </c>
      <c r="G7" s="38">
        <f ca="1">SUM(G8:OFFSET(G6,MATCH("PROYECTOS",$A$8:$A$50,0),0))</f>
        <v>2.0811899126418894</v>
      </c>
      <c r="H7" s="38">
        <f ca="1">SUM(H8:OFFSET(H6,MATCH("PROYECTOS",$A$8:$A$50,0),0))</f>
        <v>0.84874811000000017</v>
      </c>
      <c r="I7" s="38">
        <f ca="1">SUM(I8:OFFSET(I6,MATCH("PROYECTOS",$A$8:$A$50,0),0))</f>
        <v>0.92503930999999995</v>
      </c>
      <c r="J7" s="39">
        <f ca="1">IFERROR(G7/E7,0)</f>
        <v>0.12484357960897649</v>
      </c>
      <c r="K7" s="39">
        <f ca="1">IFERROR(SUM(G7,H7)/E7,0)</f>
        <v>0.17575712267158217</v>
      </c>
      <c r="L7" s="40">
        <f ca="1">IFERROR(SUM(G7,H7,I7)/E7,0)</f>
        <v>0.23124711810060058</v>
      </c>
      <c r="M7" s="4"/>
    </row>
    <row r="8" spans="1:13" ht="51" x14ac:dyDescent="0.25">
      <c r="A8" s="17"/>
      <c r="B8" s="19">
        <v>3000065</v>
      </c>
      <c r="C8" s="19" t="s">
        <v>745</v>
      </c>
      <c r="D8" s="20">
        <v>15.241844999999998</v>
      </c>
      <c r="E8" s="21">
        <v>15.887329999999999</v>
      </c>
      <c r="F8" s="21">
        <f t="shared" ref="F8:F9" si="0">SUM(G8,H8,I8)</f>
        <v>3.7461579528343001</v>
      </c>
      <c r="G8" s="21">
        <v>2.0312051128343001</v>
      </c>
      <c r="H8" s="21">
        <v>0.82674786000000011</v>
      </c>
      <c r="I8" s="21">
        <v>0.88820497999999992</v>
      </c>
      <c r="J8" s="22">
        <f t="shared" ref="J8:J10" si="1">IFERROR(G8/E8,0)</f>
        <v>0.12785062769101543</v>
      </c>
      <c r="K8" s="22">
        <f t="shared" ref="K8:K10" si="2">IFERROR(SUM(G8,H8)/E8,0)</f>
        <v>0.17988881535376305</v>
      </c>
      <c r="L8" s="23">
        <f t="shared" ref="L8:L10" si="3">IFERROR(SUM(G8,H8,I8)/E8,0)</f>
        <v>0.23579531317309457</v>
      </c>
      <c r="M8" s="4"/>
    </row>
    <row r="9" spans="1:13" ht="51" x14ac:dyDescent="0.25">
      <c r="A9" s="17"/>
      <c r="B9" s="19">
        <v>3000527</v>
      </c>
      <c r="C9" s="19" t="s">
        <v>746</v>
      </c>
      <c r="D9" s="20">
        <v>0.64218399999999998</v>
      </c>
      <c r="E9" s="21">
        <v>0.78305000000000013</v>
      </c>
      <c r="F9" s="21">
        <f t="shared" si="0"/>
        <v>0.10881937980758929</v>
      </c>
      <c r="G9" s="21">
        <v>4.9984799807589297E-2</v>
      </c>
      <c r="H9" s="21">
        <v>2.2000250000000002E-2</v>
      </c>
      <c r="I9" s="21">
        <v>3.6834329999999992E-2</v>
      </c>
      <c r="J9" s="22">
        <f t="shared" si="1"/>
        <v>6.383347143552684E-2</v>
      </c>
      <c r="K9" s="22">
        <f t="shared" si="2"/>
        <v>9.1929059201314459E-2</v>
      </c>
      <c r="L9" s="23">
        <f t="shared" si="3"/>
        <v>0.138968622447595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19.442006000000006</v>
      </c>
      <c r="E10" s="45">
        <f t="shared" ref="E10:I10" ca="1" si="4">OFFSET(E10,-MATCH("PROYECTOS",$A$8:$A$50,0)-1,0)-(OFFSET(E10,-MATCH("PROYECTOS",$A$8:$A$50,0),0))</f>
        <v>22.548668000000003</v>
      </c>
      <c r="F10" s="45">
        <f t="shared" ca="1" si="4"/>
        <v>4.5268856130925013</v>
      </c>
      <c r="G10" s="45">
        <f t="shared" ca="1" si="4"/>
        <v>1.9006159730924992</v>
      </c>
      <c r="H10" s="45">
        <f t="shared" ca="1" si="4"/>
        <v>1.1898107499999995</v>
      </c>
      <c r="I10" s="45">
        <f t="shared" ca="1" si="4"/>
        <v>1.4364588900000004</v>
      </c>
      <c r="J10" s="46">
        <f t="shared" ca="1" si="1"/>
        <v>8.4289500962651046E-2</v>
      </c>
      <c r="K10" s="46">
        <f t="shared" ca="1" si="2"/>
        <v>0.137055843967923</v>
      </c>
      <c r="L10" s="47">
        <f t="shared" ca="1" si="3"/>
        <v>0.20076066635477088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758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</row>
    <row r="15" spans="1:13" ht="15.75" thickBot="1" x14ac:dyDescent="0.3">
      <c r="A15" s="90"/>
      <c r="B15" s="91"/>
      <c r="C15" s="91"/>
      <c r="D15" s="93"/>
    </row>
    <row r="16" spans="1:13" ht="51" x14ac:dyDescent="0.25">
      <c r="A16" s="17"/>
      <c r="B16" s="19">
        <v>3000065</v>
      </c>
      <c r="C16" s="19" t="s">
        <v>745</v>
      </c>
      <c r="D16" s="23">
        <v>0.23579531317309457</v>
      </c>
    </row>
    <row r="17" spans="1:4" ht="51.75" thickBot="1" x14ac:dyDescent="0.3">
      <c r="A17" s="24"/>
      <c r="B17" s="26">
        <v>3000527</v>
      </c>
      <c r="C17" s="26" t="s">
        <v>746</v>
      </c>
      <c r="D17" s="30">
        <v>0.138968622447595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H9" sqref="H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41</v>
      </c>
      <c r="B1" s="49" t="s">
        <v>27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744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35.326035000000005</v>
      </c>
      <c r="I6" s="14">
        <v>39.219048000000001</v>
      </c>
      <c r="J6" s="14">
        <v>8.3818629457343903</v>
      </c>
      <c r="K6" s="14">
        <v>3.9818058857343885</v>
      </c>
      <c r="L6" s="14">
        <v>2.0385588599999998</v>
      </c>
      <c r="M6" s="14">
        <v>2.3614982000000002</v>
      </c>
      <c r="N6" s="15">
        <v>0.1015273467559536</v>
      </c>
      <c r="O6" s="15">
        <v>0.15350614185572248</v>
      </c>
      <c r="P6" s="16">
        <v>0.213719184252876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SUM(H8:OFFSET(H6,MATCH("PROYECTOS",$A$8:$A$34,0),0))</f>
        <v>15.884029000000002</v>
      </c>
      <c r="I7" s="38">
        <f ca="1">SUM(I8:OFFSET(I6,MATCH("PROYECTOS",$A$8:$A$34,0),0))</f>
        <v>16.670380000000002</v>
      </c>
      <c r="J7" s="38">
        <f ca="1">SUM(J8:OFFSET(J6,MATCH("PROYECTOS",$A$8:$A$34,0),0))</f>
        <v>3.8549773326418895</v>
      </c>
      <c r="K7" s="38">
        <f ca="1">SUM(K8:OFFSET(K6,MATCH("PROYECTOS",$A$8:$A$34,0),0))</f>
        <v>2.0811899126418894</v>
      </c>
      <c r="L7" s="38">
        <f ca="1">SUM(L8:OFFSET(L6,MATCH("PROYECTOS",$A$8:$A$34,0),0))</f>
        <v>0.84874810999999994</v>
      </c>
      <c r="M7" s="38">
        <f ca="1">SUM(M8:OFFSET(M6,MATCH("PROYECTOS",$A$8:$A$34,0),0))</f>
        <v>0.92503931000000006</v>
      </c>
      <c r="N7" s="39">
        <f ca="1">IFERROR(K7/I7,0)</f>
        <v>0.12484357960897646</v>
      </c>
      <c r="O7" s="39">
        <f ca="1">IFERROR(SUM(K7,L7)/I7,0)</f>
        <v>0.17575712267158211</v>
      </c>
      <c r="P7" s="40">
        <f ca="1">IFERROR(SUM(K7,L7,M7)/I7,0)</f>
        <v>0.2312471181006005</v>
      </c>
      <c r="Q7" s="64"/>
      <c r="R7" s="38"/>
      <c r="S7" s="40"/>
    </row>
    <row r="8" spans="1:19" ht="51" x14ac:dyDescent="0.25">
      <c r="A8" s="17"/>
      <c r="B8" s="19">
        <v>5000162</v>
      </c>
      <c r="C8" s="19" t="s">
        <v>747</v>
      </c>
      <c r="D8" s="68">
        <v>3000065</v>
      </c>
      <c r="E8" s="19" t="s">
        <v>745</v>
      </c>
      <c r="F8" s="69">
        <v>103</v>
      </c>
      <c r="G8" s="19" t="s">
        <v>754</v>
      </c>
      <c r="H8" s="20">
        <v>4.2041759999999995</v>
      </c>
      <c r="I8" s="21">
        <v>5.0619710000000016</v>
      </c>
      <c r="J8" s="21">
        <f t="shared" ref="J8:J14" si="0">SUM(K8,L8,M8)</f>
        <v>1.0945509190587481</v>
      </c>
      <c r="K8" s="21">
        <v>0.63646245905874821</v>
      </c>
      <c r="L8" s="21">
        <v>0.23741612999999998</v>
      </c>
      <c r="M8" s="21">
        <v>0.22067233</v>
      </c>
      <c r="N8" s="22">
        <f t="shared" ref="N8:N15" si="1">IFERROR(K8/I8,0)</f>
        <v>0.12573411800635523</v>
      </c>
      <c r="O8" s="22">
        <f t="shared" ref="O8:O15" si="2">IFERROR(SUM(K8,L8)/I8,0)</f>
        <v>0.17263603230021426</v>
      </c>
      <c r="P8" s="23">
        <f t="shared" ref="P8:P15" si="3">IFERROR(SUM(K8,L8,M8)/I8,0)</f>
        <v>0.21623018366931532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5000164</v>
      </c>
      <c r="C9" s="19" t="s">
        <v>748</v>
      </c>
      <c r="D9" s="68">
        <v>3000527</v>
      </c>
      <c r="E9" s="19" t="s">
        <v>746</v>
      </c>
      <c r="F9" s="69">
        <v>86</v>
      </c>
      <c r="G9" s="19" t="s">
        <v>500</v>
      </c>
      <c r="H9" s="20">
        <v>0.52507100000000007</v>
      </c>
      <c r="I9" s="21">
        <v>0.62466300000000019</v>
      </c>
      <c r="J9" s="21">
        <f t="shared" si="0"/>
        <v>7.4136079769132474E-2</v>
      </c>
      <c r="K9" s="21">
        <v>2.9263879769132473E-2</v>
      </c>
      <c r="L9" s="21">
        <v>1.5061099999999999E-2</v>
      </c>
      <c r="M9" s="21">
        <v>2.9811099999999997E-2</v>
      </c>
      <c r="N9" s="22">
        <f t="shared" si="1"/>
        <v>4.6847467785241743E-2</v>
      </c>
      <c r="O9" s="22">
        <f t="shared" si="2"/>
        <v>7.0958228307315241E-2</v>
      </c>
      <c r="P9" s="23">
        <f t="shared" si="3"/>
        <v>0.11868172081447509</v>
      </c>
      <c r="Q9" s="70">
        <v>0</v>
      </c>
      <c r="R9" s="21">
        <v>0</v>
      </c>
      <c r="S9" s="23">
        <f t="shared" ref="S9:S14" si="4">IFERROR(R9/Q9,0)</f>
        <v>0</v>
      </c>
    </row>
    <row r="10" spans="1:19" ht="51" x14ac:dyDescent="0.25">
      <c r="A10" s="17"/>
      <c r="B10" s="19">
        <v>5000174</v>
      </c>
      <c r="C10" s="19" t="s">
        <v>749</v>
      </c>
      <c r="D10" s="68">
        <v>3000065</v>
      </c>
      <c r="E10" s="19" t="s">
        <v>745</v>
      </c>
      <c r="F10" s="69">
        <v>88</v>
      </c>
      <c r="G10" s="19" t="s">
        <v>755</v>
      </c>
      <c r="H10" s="20">
        <v>2.2042459999999999</v>
      </c>
      <c r="I10" s="21">
        <v>2.3590089999999999</v>
      </c>
      <c r="J10" s="21">
        <f t="shared" si="0"/>
        <v>0.5233083125098571</v>
      </c>
      <c r="K10" s="21">
        <v>0.29839037250985712</v>
      </c>
      <c r="L10" s="21">
        <v>0.12456430000000002</v>
      </c>
      <c r="M10" s="21">
        <v>0.10035363999999999</v>
      </c>
      <c r="N10" s="22">
        <f t="shared" si="1"/>
        <v>0.12648971348132082</v>
      </c>
      <c r="O10" s="22">
        <f t="shared" si="2"/>
        <v>0.179293369592849</v>
      </c>
      <c r="P10" s="23">
        <f t="shared" si="3"/>
        <v>0.22183396185002138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5000294</v>
      </c>
      <c r="C11" s="19" t="s">
        <v>750</v>
      </c>
      <c r="D11" s="68">
        <v>3000065</v>
      </c>
      <c r="E11" s="19" t="s">
        <v>745</v>
      </c>
      <c r="F11" s="69">
        <v>80</v>
      </c>
      <c r="G11" s="19" t="s">
        <v>310</v>
      </c>
      <c r="H11" s="20">
        <v>1.4290300000000002</v>
      </c>
      <c r="I11" s="21">
        <v>2.4343110000000006</v>
      </c>
      <c r="J11" s="21">
        <f t="shared" si="0"/>
        <v>0.72503948013135289</v>
      </c>
      <c r="K11" s="21">
        <v>0.42972840013135283</v>
      </c>
      <c r="L11" s="21">
        <v>0.14860756999999999</v>
      </c>
      <c r="M11" s="21">
        <v>0.14670351000000001</v>
      </c>
      <c r="N11" s="22">
        <f t="shared" si="1"/>
        <v>0.17652978610019537</v>
      </c>
      <c r="O11" s="22">
        <f t="shared" si="2"/>
        <v>0.23757686266518646</v>
      </c>
      <c r="P11" s="23">
        <f t="shared" si="3"/>
        <v>0.29784176308259408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5000370</v>
      </c>
      <c r="C12" s="19" t="s">
        <v>751</v>
      </c>
      <c r="D12" s="68">
        <v>3000527</v>
      </c>
      <c r="E12" s="19" t="s">
        <v>746</v>
      </c>
      <c r="F12" s="69">
        <v>109</v>
      </c>
      <c r="G12" s="19" t="s">
        <v>661</v>
      </c>
      <c r="H12" s="20">
        <v>0.11711299999999999</v>
      </c>
      <c r="I12" s="21">
        <v>0.158387</v>
      </c>
      <c r="J12" s="21">
        <f t="shared" si="0"/>
        <v>3.4683300038456821E-2</v>
      </c>
      <c r="K12" s="21">
        <v>2.0720920038456825E-2</v>
      </c>
      <c r="L12" s="21">
        <v>6.9391499999999998E-3</v>
      </c>
      <c r="M12" s="21">
        <v>7.0232299999999992E-3</v>
      </c>
      <c r="N12" s="22">
        <f t="shared" si="1"/>
        <v>0.13082462600123004</v>
      </c>
      <c r="O12" s="22">
        <f t="shared" si="2"/>
        <v>0.17463598678210221</v>
      </c>
      <c r="P12" s="23">
        <f t="shared" si="3"/>
        <v>0.21897819921115255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5001311</v>
      </c>
      <c r="C13" s="19" t="s">
        <v>752</v>
      </c>
      <c r="D13" s="68">
        <v>3000065</v>
      </c>
      <c r="E13" s="19" t="s">
        <v>745</v>
      </c>
      <c r="F13" s="69">
        <v>109</v>
      </c>
      <c r="G13" s="19" t="s">
        <v>661</v>
      </c>
      <c r="H13" s="20">
        <v>2.3838170000000005</v>
      </c>
      <c r="I13" s="21">
        <v>2.6526609999999997</v>
      </c>
      <c r="J13" s="21">
        <f t="shared" si="0"/>
        <v>0.66445063736333088</v>
      </c>
      <c r="K13" s="21">
        <v>0.35951667736333093</v>
      </c>
      <c r="L13" s="21">
        <v>0.14581999999999998</v>
      </c>
      <c r="M13" s="21">
        <v>0.15911396000000003</v>
      </c>
      <c r="N13" s="22">
        <f t="shared" si="1"/>
        <v>0.13553057754584208</v>
      </c>
      <c r="O13" s="22">
        <f t="shared" si="2"/>
        <v>0.19050179324208066</v>
      </c>
      <c r="P13" s="23">
        <f t="shared" si="3"/>
        <v>0.25048456525855772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5004171</v>
      </c>
      <c r="C14" s="19" t="s">
        <v>753</v>
      </c>
      <c r="D14" s="68">
        <v>3000065</v>
      </c>
      <c r="E14" s="19" t="s">
        <v>745</v>
      </c>
      <c r="F14" s="69">
        <v>4</v>
      </c>
      <c r="G14" s="19" t="s">
        <v>756</v>
      </c>
      <c r="H14" s="20">
        <v>5.020576000000001</v>
      </c>
      <c r="I14" s="21">
        <v>3.3793780000000009</v>
      </c>
      <c r="J14" s="21">
        <f t="shared" si="0"/>
        <v>0.73880860377101099</v>
      </c>
      <c r="K14" s="21">
        <v>0.30710720377101097</v>
      </c>
      <c r="L14" s="21">
        <v>0.17033986000000001</v>
      </c>
      <c r="M14" s="21">
        <v>0.26136154</v>
      </c>
      <c r="N14" s="22">
        <f t="shared" si="1"/>
        <v>9.0876842948912753E-2</v>
      </c>
      <c r="O14" s="22">
        <f t="shared" si="2"/>
        <v>0.14128252707184899</v>
      </c>
      <c r="P14" s="23">
        <f t="shared" si="3"/>
        <v>0.2186226588949241</v>
      </c>
      <c r="Q14" s="70">
        <v>0</v>
      </c>
      <c r="R14" s="21">
        <v>0</v>
      </c>
      <c r="S14" s="23">
        <f t="shared" si="4"/>
        <v>0</v>
      </c>
    </row>
    <row r="15" spans="1:19" ht="15.75" thickBot="1" x14ac:dyDescent="0.3">
      <c r="A15" s="41" t="s">
        <v>293</v>
      </c>
      <c r="B15" s="43"/>
      <c r="C15" s="43"/>
      <c r="D15" s="65"/>
      <c r="E15" s="43"/>
      <c r="F15" s="66"/>
      <c r="G15" s="43"/>
      <c r="H15" s="44">
        <f t="shared" ref="H15:M15" ca="1" si="5">OFFSET(H15,-MATCH("PROYECTOS",$A$8:$A$34,0)-1,0)-(OFFSET(H15,-MATCH("PROYECTOS",$A$8:$A$34,0),0))</f>
        <v>19.442006000000003</v>
      </c>
      <c r="I15" s="45">
        <f t="shared" ca="1" si="5"/>
        <v>22.548667999999999</v>
      </c>
      <c r="J15" s="45">
        <f t="shared" ca="1" si="5"/>
        <v>4.5268856130925013</v>
      </c>
      <c r="K15" s="45">
        <f t="shared" ca="1" si="5"/>
        <v>1.9006159730924992</v>
      </c>
      <c r="L15" s="45">
        <f t="shared" ca="1" si="5"/>
        <v>1.1898107499999999</v>
      </c>
      <c r="M15" s="45">
        <f t="shared" ca="1" si="5"/>
        <v>1.4364588900000002</v>
      </c>
      <c r="N15" s="46">
        <f t="shared" ca="1" si="1"/>
        <v>8.4289500962651059E-2</v>
      </c>
      <c r="O15" s="46">
        <f t="shared" ca="1" si="2"/>
        <v>0.13705584396792303</v>
      </c>
      <c r="P15" s="47">
        <f t="shared" ca="1" si="3"/>
        <v>0.20076066635477091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12" workbookViewId="0">
      <selection activeCell="A35" sqref="A35:L3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42</v>
      </c>
      <c r="B1" s="50" t="s">
        <v>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759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1173.7837239999999</v>
      </c>
      <c r="E6" s="14">
        <v>1821.6502479999997</v>
      </c>
      <c r="F6" s="14">
        <v>525.79604315053086</v>
      </c>
      <c r="G6" s="14">
        <v>223.54173980053085</v>
      </c>
      <c r="H6" s="14">
        <v>167.81767966000001</v>
      </c>
      <c r="I6" s="14">
        <v>134.43662369</v>
      </c>
      <c r="J6" s="15">
        <v>0.12271386345757569</v>
      </c>
      <c r="K6" s="15">
        <v>0.21483784820396043</v>
      </c>
      <c r="L6" s="16">
        <v>0.28863720888672528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191.27702300000004</v>
      </c>
      <c r="E7" s="38">
        <f ca="1">SUM(E8:OFFSET(E6,MATCH("GOBIERNOS REGIONALES",$A$8:$A$50,0),0))</f>
        <v>567.8180289999998</v>
      </c>
      <c r="F7" s="38">
        <f ca="1">SUM(F8:OFFSET(F6,MATCH("GOBIERNOS REGIONALES",$A$8:$A$50,0),0))</f>
        <v>186.00073004041849</v>
      </c>
      <c r="G7" s="38">
        <f ca="1">SUM(G8:OFFSET(G6,MATCH("GOBIERNOS REGIONALES",$A$8:$A$50,0),0))</f>
        <v>89.054541030418477</v>
      </c>
      <c r="H7" s="38">
        <f ca="1">SUM(H8:OFFSET(H6,MATCH("GOBIERNOS REGIONALES",$A$8:$A$50,0),0))</f>
        <v>52.052964999999993</v>
      </c>
      <c r="I7" s="38">
        <f ca="1">SUM(I8:OFFSET(I6,MATCH("GOBIERNOS REGIONALES",$A$8:$A$50,0),0))</f>
        <v>44.893224010000012</v>
      </c>
      <c r="J7" s="39">
        <f ca="1">IFERROR(G7/E7,0)</f>
        <v>0.15683640969846435</v>
      </c>
      <c r="K7" s="39">
        <f ca="1">IFERROR(SUM(G7,H7)/E7,0)</f>
        <v>0.2485083227789136</v>
      </c>
      <c r="L7" s="40">
        <f ca="1">IFERROR(SUM(G7,H7,I7)/E7,0)</f>
        <v>0.32757101842643072</v>
      </c>
      <c r="M7" s="4"/>
    </row>
    <row r="8" spans="1:13" x14ac:dyDescent="0.25">
      <c r="A8" s="17"/>
      <c r="B8" s="18">
        <v>13</v>
      </c>
      <c r="C8" s="19" t="s">
        <v>114</v>
      </c>
      <c r="D8" s="20">
        <v>189.96588300000005</v>
      </c>
      <c r="E8" s="21">
        <v>566.50688899999977</v>
      </c>
      <c r="F8" s="21">
        <f t="shared" ref="F8:F36" si="0">SUM(G8,H8,I8)</f>
        <v>185.38164667054934</v>
      </c>
      <c r="G8" s="21">
        <v>89.049361030549335</v>
      </c>
      <c r="H8" s="21">
        <v>51.447268929999993</v>
      </c>
      <c r="I8" s="21">
        <v>44.885016710000009</v>
      </c>
      <c r="J8" s="22">
        <f t="shared" ref="J8:J36" si="1">IFERROR(G8/E8,0)</f>
        <v>0.15719025268649359</v>
      </c>
      <c r="K8" s="22">
        <f t="shared" ref="K8:K36" si="2">IFERROR(SUM(G8,H8)/E8,0)</f>
        <v>0.24800515702210535</v>
      </c>
      <c r="L8" s="23">
        <f t="shared" ref="L8:L36" si="3">IFERROR(SUM(G8,H8,I8)/E8,0)</f>
        <v>0.32723635011356306</v>
      </c>
      <c r="M8" s="4"/>
    </row>
    <row r="9" spans="1:13" x14ac:dyDescent="0.25">
      <c r="A9" s="17"/>
      <c r="B9" s="18">
        <v>164</v>
      </c>
      <c r="C9" s="19" t="s">
        <v>149</v>
      </c>
      <c r="D9" s="20">
        <v>1.31114</v>
      </c>
      <c r="E9" s="21">
        <v>1.3111400000000002</v>
      </c>
      <c r="F9" s="21">
        <f t="shared" si="0"/>
        <v>0.61908336986914225</v>
      </c>
      <c r="G9" s="21">
        <v>5.1799998691421933E-3</v>
      </c>
      <c r="H9" s="21">
        <v>0.60569607000000003</v>
      </c>
      <c r="I9" s="21">
        <v>8.207299999999999E-3</v>
      </c>
      <c r="J9" s="22">
        <f t="shared" si="1"/>
        <v>3.9507603071694802E-3</v>
      </c>
      <c r="K9" s="22">
        <f t="shared" si="2"/>
        <v>0.4659121603102202</v>
      </c>
      <c r="L9" s="23">
        <f t="shared" si="3"/>
        <v>0.47217182747009639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707.80321000000015</v>
      </c>
      <c r="E10" s="38">
        <f ca="1">SUM(E11:OFFSET(E9,(MATCH("GOBIERNOS LOCALES",$A$8:$A$50,0)-MATCH("GOBIERNOS REGIONALES",$A$8:$A$50,0)),0))</f>
        <v>874.2385119999999</v>
      </c>
      <c r="F10" s="38">
        <f ca="1">SUM(F11:OFFSET(F9,(MATCH("GOBIERNOS LOCALES",$A$8:$A$50,0)-MATCH("GOBIERNOS REGIONALES",$A$8:$A$50,0)),0))</f>
        <v>301.19723252279135</v>
      </c>
      <c r="G10" s="38">
        <f ca="1">SUM(G11:OFFSET(G9,(MATCH("GOBIERNOS LOCALES",$A$8:$A$50,0)-MATCH("GOBIERNOS REGIONALES",$A$8:$A$50,0)),0))</f>
        <v>117.91423937279134</v>
      </c>
      <c r="H10" s="38">
        <f ca="1">SUM(H11:OFFSET(H9,(MATCH("GOBIERNOS LOCALES",$A$8:$A$50,0)-MATCH("GOBIERNOS REGIONALES",$A$8:$A$50,0)),0))</f>
        <v>105.59062155999999</v>
      </c>
      <c r="I10" s="38">
        <f ca="1">SUM(I11:OFFSET(I9,(MATCH("GOBIERNOS LOCALES",$A$8:$A$50,0)-MATCH("GOBIERNOS REGIONALES",$A$8:$A$50,0)),0))</f>
        <v>77.692371589999993</v>
      </c>
      <c r="J10" s="39">
        <f t="shared" ca="1" si="1"/>
        <v>0.13487650996183906</v>
      </c>
      <c r="K10" s="39">
        <f t="shared" ca="1" si="2"/>
        <v>0.25565661757622427</v>
      </c>
      <c r="L10" s="40">
        <f t="shared" ca="1" si="3"/>
        <v>0.34452523926650275</v>
      </c>
      <c r="M10" s="4"/>
    </row>
    <row r="11" spans="1:13" x14ac:dyDescent="0.25">
      <c r="A11" s="17"/>
      <c r="B11" s="18">
        <v>440</v>
      </c>
      <c r="C11" s="19" t="s">
        <v>206</v>
      </c>
      <c r="D11" s="20">
        <v>0.204933</v>
      </c>
      <c r="E11" s="21">
        <v>0.35701499999999997</v>
      </c>
      <c r="F11" s="21">
        <f t="shared" si="0"/>
        <v>0.17375103994044305</v>
      </c>
      <c r="G11" s="21">
        <v>2.9866199940443039E-2</v>
      </c>
      <c r="H11" s="21">
        <v>0</v>
      </c>
      <c r="I11" s="21">
        <v>0.14388484000000001</v>
      </c>
      <c r="J11" s="22">
        <f t="shared" si="1"/>
        <v>8.3655308433659772E-2</v>
      </c>
      <c r="K11" s="22">
        <f t="shared" si="2"/>
        <v>8.3655308433659772E-2</v>
      </c>
      <c r="L11" s="23">
        <f t="shared" si="3"/>
        <v>0.48667714225016617</v>
      </c>
      <c r="M11" s="4"/>
    </row>
    <row r="12" spans="1:13" x14ac:dyDescent="0.25">
      <c r="A12" s="17"/>
      <c r="B12" s="18">
        <v>441</v>
      </c>
      <c r="C12" s="19" t="s">
        <v>207</v>
      </c>
      <c r="D12" s="20">
        <v>8.6148009999999999</v>
      </c>
      <c r="E12" s="21">
        <v>10.780308000000002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</row>
    <row r="13" spans="1:13" x14ac:dyDescent="0.25">
      <c r="A13" s="17"/>
      <c r="B13" s="18">
        <v>442</v>
      </c>
      <c r="C13" s="19" t="s">
        <v>208</v>
      </c>
      <c r="D13" s="20">
        <v>82.040066000000024</v>
      </c>
      <c r="E13" s="21">
        <v>85.04715400000002</v>
      </c>
      <c r="F13" s="21">
        <f t="shared" si="0"/>
        <v>12.020575015831554</v>
      </c>
      <c r="G13" s="21">
        <v>6.3551120358315529</v>
      </c>
      <c r="H13" s="21">
        <v>1.9503187200000003</v>
      </c>
      <c r="I13" s="21">
        <v>3.7151442600000002</v>
      </c>
      <c r="J13" s="22">
        <f t="shared" si="1"/>
        <v>7.4724570275820773E-2</v>
      </c>
      <c r="K13" s="22">
        <f t="shared" si="2"/>
        <v>9.7656774685623823E-2</v>
      </c>
      <c r="L13" s="23">
        <f t="shared" si="3"/>
        <v>0.14134012075032576</v>
      </c>
      <c r="M13" s="4"/>
    </row>
    <row r="14" spans="1:13" x14ac:dyDescent="0.25">
      <c r="A14" s="17"/>
      <c r="B14" s="18">
        <v>443</v>
      </c>
      <c r="C14" s="19" t="s">
        <v>209</v>
      </c>
      <c r="D14" s="20">
        <v>112.53170600000001</v>
      </c>
      <c r="E14" s="21">
        <v>102.77070599999999</v>
      </c>
      <c r="F14" s="21">
        <f t="shared" si="0"/>
        <v>0.39480937358511115</v>
      </c>
      <c r="G14" s="21">
        <v>0.1655668435851112</v>
      </c>
      <c r="H14" s="21">
        <v>0.12582182</v>
      </c>
      <c r="I14" s="21">
        <v>0.10342071</v>
      </c>
      <c r="J14" s="22">
        <f t="shared" si="1"/>
        <v>1.6110314897039941E-3</v>
      </c>
      <c r="K14" s="22">
        <f t="shared" si="2"/>
        <v>2.8353280319501862E-3</v>
      </c>
      <c r="L14" s="23">
        <f t="shared" si="3"/>
        <v>3.8416528303805873E-3</v>
      </c>
      <c r="M14" s="4"/>
    </row>
    <row r="15" spans="1:13" x14ac:dyDescent="0.25">
      <c r="A15" s="17"/>
      <c r="B15" s="18">
        <v>444</v>
      </c>
      <c r="C15" s="19" t="s">
        <v>210</v>
      </c>
      <c r="D15" s="20">
        <v>25.223832999999999</v>
      </c>
      <c r="E15" s="21">
        <v>27.950358000000001</v>
      </c>
      <c r="F15" s="21">
        <f t="shared" si="0"/>
        <v>6.3891899772756462</v>
      </c>
      <c r="G15" s="21">
        <v>3.8105927072756458</v>
      </c>
      <c r="H15" s="21">
        <v>1.3074320000000004</v>
      </c>
      <c r="I15" s="21">
        <v>1.27116527</v>
      </c>
      <c r="J15" s="22">
        <f t="shared" si="1"/>
        <v>0.13633430767776375</v>
      </c>
      <c r="K15" s="22">
        <f t="shared" si="2"/>
        <v>0.18311123983727315</v>
      </c>
      <c r="L15" s="23">
        <f t="shared" si="3"/>
        <v>0.22859063119247511</v>
      </c>
      <c r="M15" s="4"/>
    </row>
    <row r="16" spans="1:13" x14ac:dyDescent="0.25">
      <c r="A16" s="17"/>
      <c r="B16" s="18">
        <v>445</v>
      </c>
      <c r="C16" s="19" t="s">
        <v>211</v>
      </c>
      <c r="D16" s="20">
        <v>6.1649010000000004</v>
      </c>
      <c r="E16" s="21">
        <v>6.5961749999999997</v>
      </c>
      <c r="F16" s="21">
        <f t="shared" si="0"/>
        <v>1.5014982693377044</v>
      </c>
      <c r="G16" s="21">
        <v>0.48283559933770448</v>
      </c>
      <c r="H16" s="21">
        <v>0.64500036999999999</v>
      </c>
      <c r="I16" s="21">
        <v>0.3736623</v>
      </c>
      <c r="J16" s="22">
        <f t="shared" si="1"/>
        <v>7.3199331330309536E-2</v>
      </c>
      <c r="K16" s="22">
        <f t="shared" si="2"/>
        <v>0.17098333039037086</v>
      </c>
      <c r="L16" s="23">
        <f t="shared" si="3"/>
        <v>0.22763166067269355</v>
      </c>
      <c r="M16" s="4"/>
    </row>
    <row r="17" spans="1:13" x14ac:dyDescent="0.25">
      <c r="A17" s="17"/>
      <c r="B17" s="18">
        <v>446</v>
      </c>
      <c r="C17" s="19" t="s">
        <v>212</v>
      </c>
      <c r="D17" s="20">
        <v>30.933619</v>
      </c>
      <c r="E17" s="21">
        <v>35.235818999999992</v>
      </c>
      <c r="F17" s="21">
        <f t="shared" si="0"/>
        <v>6.0504601761485439</v>
      </c>
      <c r="G17" s="21">
        <v>2.138847136148545</v>
      </c>
      <c r="H17" s="21">
        <v>1.6710520399999997</v>
      </c>
      <c r="I17" s="21">
        <v>2.2405609999999996</v>
      </c>
      <c r="J17" s="22">
        <f t="shared" si="1"/>
        <v>6.0700934357409017E-2</v>
      </c>
      <c r="K17" s="22">
        <f t="shared" si="2"/>
        <v>0.1081257448889877</v>
      </c>
      <c r="L17" s="23">
        <f t="shared" si="3"/>
        <v>0.17171334022769685</v>
      </c>
      <c r="M17" s="4"/>
    </row>
    <row r="18" spans="1:13" x14ac:dyDescent="0.25">
      <c r="A18" s="17"/>
      <c r="B18" s="18">
        <v>447</v>
      </c>
      <c r="C18" s="19" t="s">
        <v>213</v>
      </c>
      <c r="D18" s="20">
        <v>0.10836999999999999</v>
      </c>
      <c r="E18" s="21">
        <v>0.65056400000000003</v>
      </c>
      <c r="F18" s="21">
        <f t="shared" si="0"/>
        <v>0.16395083632877827</v>
      </c>
      <c r="G18" s="21">
        <v>0.16269667632877827</v>
      </c>
      <c r="H18" s="21">
        <v>9.7541599999999996E-3</v>
      </c>
      <c r="I18" s="21">
        <v>-8.5000000000000006E-3</v>
      </c>
      <c r="J18" s="22">
        <f t="shared" si="1"/>
        <v>0.25008558163190442</v>
      </c>
      <c r="K18" s="22">
        <f t="shared" si="2"/>
        <v>0.26507897198243102</v>
      </c>
      <c r="L18" s="23">
        <f t="shared" si="3"/>
        <v>0.25201338581412169</v>
      </c>
      <c r="M18" s="4"/>
    </row>
    <row r="19" spans="1:13" x14ac:dyDescent="0.25">
      <c r="A19" s="17"/>
      <c r="B19" s="18">
        <v>448</v>
      </c>
      <c r="C19" s="19" t="s">
        <v>214</v>
      </c>
      <c r="D19" s="20">
        <v>1.7152750000000001</v>
      </c>
      <c r="E19" s="21">
        <v>2.3195700000000001</v>
      </c>
      <c r="F19" s="21">
        <f t="shared" si="0"/>
        <v>0.41560749953671083</v>
      </c>
      <c r="G19" s="21">
        <v>0.39668878953671083</v>
      </c>
      <c r="H19" s="21">
        <v>7.9006800000000002E-3</v>
      </c>
      <c r="I19" s="21">
        <v>1.1018030000000002E-2</v>
      </c>
      <c r="J19" s="22">
        <f t="shared" si="1"/>
        <v>0.17101824456115178</v>
      </c>
      <c r="K19" s="22">
        <f t="shared" si="2"/>
        <v>0.17442434138082094</v>
      </c>
      <c r="L19" s="23">
        <f t="shared" si="3"/>
        <v>0.17917437263661404</v>
      </c>
      <c r="M19" s="4"/>
    </row>
    <row r="20" spans="1:13" x14ac:dyDescent="0.25">
      <c r="A20" s="17"/>
      <c r="B20" s="18">
        <v>449</v>
      </c>
      <c r="C20" s="19" t="s">
        <v>215</v>
      </c>
      <c r="D20" s="20">
        <v>16.511958999999997</v>
      </c>
      <c r="E20" s="21">
        <v>21.226478</v>
      </c>
      <c r="F20" s="21">
        <f t="shared" si="0"/>
        <v>2.2008501534513365</v>
      </c>
      <c r="G20" s="21">
        <v>1.4122411934513366</v>
      </c>
      <c r="H20" s="21">
        <v>0.31541985</v>
      </c>
      <c r="I20" s="21">
        <v>0.47318910999999997</v>
      </c>
      <c r="J20" s="22">
        <f t="shared" si="1"/>
        <v>6.6532054608934021E-2</v>
      </c>
      <c r="K20" s="22">
        <f t="shared" si="2"/>
        <v>8.1391790171282147E-2</v>
      </c>
      <c r="L20" s="23">
        <f t="shared" si="3"/>
        <v>0.10368418884429798</v>
      </c>
      <c r="M20" s="4"/>
    </row>
    <row r="21" spans="1:13" x14ac:dyDescent="0.25">
      <c r="A21" s="17"/>
      <c r="B21" s="18">
        <v>450</v>
      </c>
      <c r="C21" s="19" t="s">
        <v>216</v>
      </c>
      <c r="D21" s="20">
        <v>0</v>
      </c>
      <c r="E21" s="21">
        <v>4.9099719999999998</v>
      </c>
      <c r="F21" s="21">
        <f t="shared" si="0"/>
        <v>8.0000000000000002E-3</v>
      </c>
      <c r="G21" s="21">
        <v>0</v>
      </c>
      <c r="H21" s="21">
        <v>0</v>
      </c>
      <c r="I21" s="21">
        <v>8.0000000000000002E-3</v>
      </c>
      <c r="J21" s="22">
        <f t="shared" si="1"/>
        <v>0</v>
      </c>
      <c r="K21" s="22">
        <f t="shared" si="2"/>
        <v>0</v>
      </c>
      <c r="L21" s="23">
        <f t="shared" si="3"/>
        <v>1.6293371937762579E-3</v>
      </c>
      <c r="M21" s="4"/>
    </row>
    <row r="22" spans="1:13" x14ac:dyDescent="0.25">
      <c r="A22" s="17"/>
      <c r="B22" s="18">
        <v>451</v>
      </c>
      <c r="C22" s="19" t="s">
        <v>217</v>
      </c>
      <c r="D22" s="20">
        <v>287.15226399999995</v>
      </c>
      <c r="E22" s="21">
        <v>313.53381100000001</v>
      </c>
      <c r="F22" s="21">
        <f t="shared" si="0"/>
        <v>132.89338244637241</v>
      </c>
      <c r="G22" s="21">
        <v>89.308837436372414</v>
      </c>
      <c r="H22" s="21">
        <v>0.94484685999999996</v>
      </c>
      <c r="I22" s="21">
        <v>42.639698150000001</v>
      </c>
      <c r="J22" s="22">
        <f t="shared" si="1"/>
        <v>0.2848459537793594</v>
      </c>
      <c r="K22" s="22">
        <f t="shared" si="2"/>
        <v>0.28785949435090563</v>
      </c>
      <c r="L22" s="23">
        <f t="shared" si="3"/>
        <v>0.42385662338143304</v>
      </c>
      <c r="M22" s="4"/>
    </row>
    <row r="23" spans="1:13" x14ac:dyDescent="0.25">
      <c r="A23" s="17"/>
      <c r="B23" s="18">
        <v>452</v>
      </c>
      <c r="C23" s="19" t="s">
        <v>218</v>
      </c>
      <c r="D23" s="20">
        <v>5.0978899999999996</v>
      </c>
      <c r="E23" s="21">
        <v>125.28053499999999</v>
      </c>
      <c r="F23" s="21">
        <f t="shared" si="0"/>
        <v>117.12352048493386</v>
      </c>
      <c r="G23" s="21">
        <v>0.54509359493386</v>
      </c>
      <c r="H23" s="21">
        <v>93.059071410000001</v>
      </c>
      <c r="I23" s="21">
        <v>23.519355480000002</v>
      </c>
      <c r="J23" s="22">
        <f t="shared" si="1"/>
        <v>4.3509839332491682E-3</v>
      </c>
      <c r="K23" s="22">
        <f t="shared" si="2"/>
        <v>0.74715649166834952</v>
      </c>
      <c r="L23" s="23">
        <f t="shared" si="3"/>
        <v>0.93489000893022911</v>
      </c>
      <c r="M23" s="4"/>
    </row>
    <row r="24" spans="1:13" x14ac:dyDescent="0.25">
      <c r="A24" s="17"/>
      <c r="B24" s="18">
        <v>453</v>
      </c>
      <c r="C24" s="19" t="s">
        <v>219</v>
      </c>
      <c r="D24" s="20">
        <v>3.682191</v>
      </c>
      <c r="E24" s="21">
        <v>3.682191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</row>
    <row r="25" spans="1:13" x14ac:dyDescent="0.25">
      <c r="A25" s="17"/>
      <c r="B25" s="18">
        <v>454</v>
      </c>
      <c r="C25" s="19" t="s">
        <v>220</v>
      </c>
      <c r="D25" s="20">
        <v>3.3915540000000002</v>
      </c>
      <c r="E25" s="21">
        <v>2.90713</v>
      </c>
      <c r="F25" s="21">
        <f t="shared" si="0"/>
        <v>0.47438834264401314</v>
      </c>
      <c r="G25" s="21">
        <v>0.14778027264401317</v>
      </c>
      <c r="H25" s="21">
        <v>0.13586304999999999</v>
      </c>
      <c r="I25" s="21">
        <v>0.19074501999999999</v>
      </c>
      <c r="J25" s="22">
        <f t="shared" si="1"/>
        <v>5.0833733835092744E-2</v>
      </c>
      <c r="K25" s="22">
        <f t="shared" si="2"/>
        <v>9.7568159196187706E-2</v>
      </c>
      <c r="L25" s="23">
        <f t="shared" si="3"/>
        <v>0.16318098696790756</v>
      </c>
      <c r="M25" s="4"/>
    </row>
    <row r="26" spans="1:13" x14ac:dyDescent="0.25">
      <c r="A26" s="17"/>
      <c r="B26" s="18">
        <v>455</v>
      </c>
      <c r="C26" s="19" t="s">
        <v>221</v>
      </c>
      <c r="D26" s="20">
        <v>10.038427</v>
      </c>
      <c r="E26" s="21">
        <v>11.721913000000001</v>
      </c>
      <c r="F26" s="21">
        <f t="shared" si="0"/>
        <v>8.084632708019921</v>
      </c>
      <c r="G26" s="21">
        <v>5.1626182080199214</v>
      </c>
      <c r="H26" s="21">
        <v>2.3821608199999997</v>
      </c>
      <c r="I26" s="21">
        <v>0.53985367999999989</v>
      </c>
      <c r="J26" s="22">
        <f t="shared" si="1"/>
        <v>0.44042454572218043</v>
      </c>
      <c r="K26" s="22">
        <f t="shared" si="2"/>
        <v>0.64364741727906705</v>
      </c>
      <c r="L26" s="23">
        <f t="shared" si="3"/>
        <v>0.68970250060889549</v>
      </c>
      <c r="M26" s="4"/>
    </row>
    <row r="27" spans="1:13" x14ac:dyDescent="0.25">
      <c r="A27" s="17"/>
      <c r="B27" s="18">
        <v>456</v>
      </c>
      <c r="C27" s="19" t="s">
        <v>222</v>
      </c>
      <c r="D27" s="20">
        <v>0.36027399999999998</v>
      </c>
      <c r="E27" s="21">
        <v>0.13049800000000003</v>
      </c>
      <c r="F27" s="21">
        <f t="shared" si="0"/>
        <v>9.7903199142190447E-3</v>
      </c>
      <c r="G27" s="21">
        <v>5.0358999142190441E-3</v>
      </c>
      <c r="H27" s="21">
        <v>2.3139499999999999E-3</v>
      </c>
      <c r="I27" s="21">
        <v>2.4404700000000001E-3</v>
      </c>
      <c r="J27" s="22">
        <f t="shared" si="1"/>
        <v>3.858986278884767E-2</v>
      </c>
      <c r="K27" s="22">
        <f t="shared" si="2"/>
        <v>5.6321552163397466E-2</v>
      </c>
      <c r="L27" s="23">
        <f t="shared" si="3"/>
        <v>7.5022758312150703E-2</v>
      </c>
      <c r="M27" s="4"/>
    </row>
    <row r="28" spans="1:13" x14ac:dyDescent="0.25">
      <c r="A28" s="17"/>
      <c r="B28" s="18">
        <v>457</v>
      </c>
      <c r="C28" s="19" t="s">
        <v>223</v>
      </c>
      <c r="D28" s="20">
        <v>90.351302999999987</v>
      </c>
      <c r="E28" s="21">
        <v>86.943067999999982</v>
      </c>
      <c r="F28" s="21">
        <f t="shared" si="0"/>
        <v>2.5792747166484657</v>
      </c>
      <c r="G28" s="21">
        <v>1.9589507066484657</v>
      </c>
      <c r="H28" s="21">
        <v>0.49474543999999998</v>
      </c>
      <c r="I28" s="21">
        <v>0.12557857</v>
      </c>
      <c r="J28" s="22">
        <f t="shared" si="1"/>
        <v>2.2531419142564259E-2</v>
      </c>
      <c r="K28" s="22">
        <f t="shared" si="2"/>
        <v>2.8221872118067724E-2</v>
      </c>
      <c r="L28" s="23">
        <f t="shared" si="3"/>
        <v>2.9666249144192452E-2</v>
      </c>
      <c r="M28" s="4"/>
    </row>
    <row r="29" spans="1:13" x14ac:dyDescent="0.25">
      <c r="A29" s="17"/>
      <c r="B29" s="18">
        <v>458</v>
      </c>
      <c r="C29" s="19" t="s">
        <v>224</v>
      </c>
      <c r="D29" s="20">
        <v>0.66701500000000002</v>
      </c>
      <c r="E29" s="21">
        <v>5.6620959999999991</v>
      </c>
      <c r="F29" s="21">
        <f t="shared" si="0"/>
        <v>2.3182383797523864</v>
      </c>
      <c r="G29" s="21">
        <v>0.32014911975238647</v>
      </c>
      <c r="H29" s="21">
        <v>0.76901630999999993</v>
      </c>
      <c r="I29" s="21">
        <v>1.2290729499999999</v>
      </c>
      <c r="J29" s="22">
        <f t="shared" si="1"/>
        <v>5.6542510009082593E-2</v>
      </c>
      <c r="K29" s="22">
        <f t="shared" si="2"/>
        <v>0.1923608200483331</v>
      </c>
      <c r="L29" s="23">
        <f t="shared" si="3"/>
        <v>0.40943113287948257</v>
      </c>
      <c r="M29" s="4"/>
    </row>
    <row r="30" spans="1:13" x14ac:dyDescent="0.25">
      <c r="A30" s="17"/>
      <c r="B30" s="18">
        <v>459</v>
      </c>
      <c r="C30" s="19" t="s">
        <v>225</v>
      </c>
      <c r="D30" s="20">
        <v>6.665432</v>
      </c>
      <c r="E30" s="21">
        <v>11.933075000000001</v>
      </c>
      <c r="F30" s="21">
        <f t="shared" si="0"/>
        <v>2.4869217045317029</v>
      </c>
      <c r="G30" s="21">
        <v>1.9975802245317027</v>
      </c>
      <c r="H30" s="21">
        <v>7.2911350000000014E-2</v>
      </c>
      <c r="I30" s="21">
        <v>0.41643013000000001</v>
      </c>
      <c r="J30" s="22">
        <f t="shared" si="1"/>
        <v>0.1673986147352382</v>
      </c>
      <c r="K30" s="22">
        <f t="shared" si="2"/>
        <v>0.1735086366700706</v>
      </c>
      <c r="L30" s="23">
        <f t="shared" si="3"/>
        <v>0.20840577173374866</v>
      </c>
      <c r="M30" s="4"/>
    </row>
    <row r="31" spans="1:13" x14ac:dyDescent="0.25">
      <c r="A31" s="17"/>
      <c r="B31" s="18">
        <v>460</v>
      </c>
      <c r="C31" s="19" t="s">
        <v>226</v>
      </c>
      <c r="D31" s="20">
        <v>6.5170000000000003</v>
      </c>
      <c r="E31" s="21">
        <v>4.1819999999999995</v>
      </c>
      <c r="F31" s="21">
        <f t="shared" si="0"/>
        <v>0.13559730931763619</v>
      </c>
      <c r="G31" s="21">
        <v>2.0689189317636192E-2</v>
      </c>
      <c r="H31" s="21">
        <v>8.0604519999999999E-2</v>
      </c>
      <c r="I31" s="21">
        <v>3.4303599999999997E-2</v>
      </c>
      <c r="J31" s="22">
        <f t="shared" si="1"/>
        <v>4.9471997411851256E-3</v>
      </c>
      <c r="K31" s="22">
        <f t="shared" si="2"/>
        <v>2.4221355647450073E-2</v>
      </c>
      <c r="L31" s="23">
        <f t="shared" si="3"/>
        <v>3.2424033791878575E-2</v>
      </c>
      <c r="M31" s="4"/>
    </row>
    <row r="32" spans="1:13" x14ac:dyDescent="0.25">
      <c r="A32" s="17"/>
      <c r="B32" s="18">
        <v>461</v>
      </c>
      <c r="C32" s="19" t="s">
        <v>227</v>
      </c>
      <c r="D32" s="20">
        <v>7.3724150000000002</v>
      </c>
      <c r="E32" s="21">
        <v>0.1</v>
      </c>
      <c r="F32" s="21">
        <f t="shared" si="0"/>
        <v>8.817066865825654E-2</v>
      </c>
      <c r="G32" s="21">
        <v>4.0786668658256531E-2</v>
      </c>
      <c r="H32" s="21">
        <v>2.6700000000000002E-2</v>
      </c>
      <c r="I32" s="21">
        <v>2.0684000000000001E-2</v>
      </c>
      <c r="J32" s="22">
        <f t="shared" si="1"/>
        <v>0.40786668658256531</v>
      </c>
      <c r="K32" s="22">
        <f t="shared" si="2"/>
        <v>0.67486668658256532</v>
      </c>
      <c r="L32" s="23">
        <f t="shared" si="3"/>
        <v>0.88170668658256535</v>
      </c>
      <c r="M32" s="4"/>
    </row>
    <row r="33" spans="1:13" x14ac:dyDescent="0.25">
      <c r="A33" s="17"/>
      <c r="B33" s="18">
        <v>462</v>
      </c>
      <c r="C33" s="19" t="s">
        <v>228</v>
      </c>
      <c r="D33" s="20">
        <v>0</v>
      </c>
      <c r="E33" s="21">
        <v>0.347028</v>
      </c>
      <c r="F33" s="21">
        <f t="shared" si="0"/>
        <v>0.15814390946234702</v>
      </c>
      <c r="G33" s="21">
        <v>7.6048519462347031E-2</v>
      </c>
      <c r="H33" s="21">
        <v>2.6277879999999997E-2</v>
      </c>
      <c r="I33" s="21">
        <v>5.5817509999999994E-2</v>
      </c>
      <c r="J33" s="22">
        <f t="shared" si="1"/>
        <v>0.21914231549715593</v>
      </c>
      <c r="K33" s="22">
        <f t="shared" si="2"/>
        <v>0.29486496611900781</v>
      </c>
      <c r="L33" s="23">
        <f t="shared" si="3"/>
        <v>0.45570936484187735</v>
      </c>
      <c r="M33" s="4"/>
    </row>
    <row r="34" spans="1:13" x14ac:dyDescent="0.25">
      <c r="A34" s="17"/>
      <c r="B34" s="18">
        <v>463</v>
      </c>
      <c r="C34" s="19" t="s">
        <v>229</v>
      </c>
      <c r="D34" s="20">
        <v>2.4579819999999999</v>
      </c>
      <c r="E34" s="21">
        <v>9.9351869999999991</v>
      </c>
      <c r="F34" s="21">
        <f t="shared" si="0"/>
        <v>5.5264791911002957</v>
      </c>
      <c r="G34" s="21">
        <v>3.3762223511002958</v>
      </c>
      <c r="H34" s="21">
        <v>1.56341033</v>
      </c>
      <c r="I34" s="21">
        <v>0.58684650999999977</v>
      </c>
      <c r="J34" s="22">
        <f t="shared" si="1"/>
        <v>0.3398247412052029</v>
      </c>
      <c r="K34" s="22">
        <f t="shared" si="2"/>
        <v>0.49718567764253419</v>
      </c>
      <c r="L34" s="23">
        <f t="shared" si="3"/>
        <v>0.55625316273365522</v>
      </c>
      <c r="M34" s="4"/>
    </row>
    <row r="35" spans="1:13" x14ac:dyDescent="0.25">
      <c r="A35" s="17"/>
      <c r="B35" s="18">
        <v>465</v>
      </c>
      <c r="C35" s="19" t="s">
        <v>231</v>
      </c>
      <c r="D35" s="20">
        <v>0</v>
      </c>
      <c r="E35" s="21">
        <v>3.5861000000000004E-2</v>
      </c>
      <c r="F35" s="21">
        <f t="shared" si="0"/>
        <v>0</v>
      </c>
      <c r="G35" s="21">
        <v>0</v>
      </c>
      <c r="H35" s="21">
        <v>0</v>
      </c>
      <c r="I35" s="21">
        <v>0</v>
      </c>
      <c r="J35" s="22">
        <f t="shared" si="1"/>
        <v>0</v>
      </c>
      <c r="K35" s="22">
        <f t="shared" si="2"/>
        <v>0</v>
      </c>
      <c r="L35" s="23">
        <f t="shared" si="3"/>
        <v>0</v>
      </c>
      <c r="M35" s="4"/>
    </row>
    <row r="36" spans="1:13" ht="15.75" thickBot="1" x14ac:dyDescent="0.3">
      <c r="A36" s="41" t="s">
        <v>232</v>
      </c>
      <c r="B36" s="58"/>
      <c r="C36" s="43"/>
      <c r="D36" s="44">
        <v>274.70349099999976</v>
      </c>
      <c r="E36" s="45">
        <v>379.59370699999914</v>
      </c>
      <c r="F36" s="45">
        <f t="shared" si="0"/>
        <v>38.598080587321036</v>
      </c>
      <c r="G36" s="45">
        <v>16.572959397321029</v>
      </c>
      <c r="H36" s="45">
        <v>10.174093100000004</v>
      </c>
      <c r="I36" s="45">
        <v>11.851028090000005</v>
      </c>
      <c r="J36" s="46">
        <f t="shared" si="1"/>
        <v>4.3659731686018353E-2</v>
      </c>
      <c r="K36" s="46">
        <f t="shared" si="2"/>
        <v>7.0462318010243233E-2</v>
      </c>
      <c r="L36" s="47">
        <f t="shared" si="3"/>
        <v>0.10168261453112321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42</v>
      </c>
      <c r="B1" s="51" t="s">
        <v>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760</v>
      </c>
      <c r="N2" s="72" t="s">
        <v>775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1173.7837239999999</v>
      </c>
      <c r="E6" s="14">
        <f ca="1">SUM(E7:OFFSET(E7,50,0))</f>
        <v>1821.6502479999997</v>
      </c>
      <c r="F6" s="14">
        <f ca="1">SUM(F7:OFFSET(F7,50,0))</f>
        <v>525.79604315053086</v>
      </c>
      <c r="G6" s="14">
        <f ca="1">SUM(G7:OFFSET(G7,50,0))</f>
        <v>223.54173980053085</v>
      </c>
      <c r="H6" s="14">
        <f ca="1">SUM(H7:OFFSET(H7,50,0))</f>
        <v>167.81767966000001</v>
      </c>
      <c r="I6" s="14">
        <f ca="1">SUM(I7:OFFSET(I7,50,0))</f>
        <v>134.43662369</v>
      </c>
      <c r="J6" s="15">
        <f ca="1">IFERROR(G6/E6,0)</f>
        <v>0.12271386345757569</v>
      </c>
      <c r="K6" s="15">
        <f ca="1">IFERROR(SUM(G6,H6)/E6,0)</f>
        <v>0.21483784820396043</v>
      </c>
      <c r="L6" s="16">
        <f ca="1">IFERROR(SUM(G6,H6,I6)/E6,0)</f>
        <v>0.28863720888672528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9.1942730000000008</v>
      </c>
      <c r="E7" s="21">
        <v>21.038802000000004</v>
      </c>
      <c r="F7" s="21">
        <f t="shared" ref="F7:F30" si="0">SUM(G7,H7,I7)</f>
        <v>7.9077854273871377</v>
      </c>
      <c r="G7" s="21">
        <v>5.7309022673871368</v>
      </c>
      <c r="H7" s="21">
        <v>1.2605224800000001</v>
      </c>
      <c r="I7" s="21">
        <v>0.91636067999999993</v>
      </c>
      <c r="J7" s="22">
        <f t="shared" ref="J7:J30" si="1">IFERROR(G7/E7,0)</f>
        <v>0.27239679651850596</v>
      </c>
      <c r="K7" s="22">
        <f t="shared" ref="K7:K30" si="2">IFERROR(SUM(G7,H7)/E7,0)</f>
        <v>0.33231097224010836</v>
      </c>
      <c r="L7" s="23">
        <f t="shared" ref="L7:L30" si="3">IFERROR(SUM(G7,H7,I7)/E7,0)</f>
        <v>0.37586671652630871</v>
      </c>
      <c r="M7" s="4"/>
      <c r="N7" t="s">
        <v>262</v>
      </c>
      <c r="O7" s="5">
        <v>116.98091370873755</v>
      </c>
      <c r="P7" s="71">
        <v>0.89176490894938387</v>
      </c>
    </row>
    <row r="8" spans="1:16" x14ac:dyDescent="0.25">
      <c r="A8" s="17"/>
      <c r="B8" s="55">
        <v>2</v>
      </c>
      <c r="C8" s="19" t="s">
        <v>250</v>
      </c>
      <c r="D8" s="20">
        <v>26.247761000000008</v>
      </c>
      <c r="E8" s="21">
        <v>95.991697000000016</v>
      </c>
      <c r="F8" s="21">
        <f t="shared" si="0"/>
        <v>28.831827959722684</v>
      </c>
      <c r="G8" s="21">
        <v>15.411735649722687</v>
      </c>
      <c r="H8" s="21">
        <v>5.7038650499999983</v>
      </c>
      <c r="I8" s="21">
        <v>7.7162272600000001</v>
      </c>
      <c r="J8" s="22">
        <f t="shared" si="1"/>
        <v>0.1605527991626472</v>
      </c>
      <c r="K8" s="22">
        <f t="shared" si="2"/>
        <v>0.21997319934580051</v>
      </c>
      <c r="L8" s="23">
        <f t="shared" si="3"/>
        <v>0.30035751904378438</v>
      </c>
      <c r="M8" s="4"/>
      <c r="N8" t="s">
        <v>269</v>
      </c>
      <c r="O8" s="5">
        <v>27.679965951264197</v>
      </c>
      <c r="P8" s="71">
        <v>0.44498912373647093</v>
      </c>
    </row>
    <row r="9" spans="1:16" x14ac:dyDescent="0.25">
      <c r="A9" s="17"/>
      <c r="B9" s="55">
        <v>3</v>
      </c>
      <c r="C9" s="19" t="s">
        <v>251</v>
      </c>
      <c r="D9" s="20">
        <v>86.54274300000003</v>
      </c>
      <c r="E9" s="21">
        <v>118.37198099999999</v>
      </c>
      <c r="F9" s="21">
        <f t="shared" si="0"/>
        <v>26.746841299120724</v>
      </c>
      <c r="G9" s="21">
        <v>13.516474239120726</v>
      </c>
      <c r="H9" s="21">
        <v>6.2046159400000001</v>
      </c>
      <c r="I9" s="21">
        <v>7.0257511200000007</v>
      </c>
      <c r="J9" s="22">
        <f t="shared" si="1"/>
        <v>0.1141864326754887</v>
      </c>
      <c r="K9" s="22">
        <f t="shared" si="2"/>
        <v>0.1666026876674534</v>
      </c>
      <c r="L9" s="23">
        <f t="shared" si="3"/>
        <v>0.22595584760147527</v>
      </c>
      <c r="M9" s="4"/>
      <c r="N9" t="s">
        <v>261</v>
      </c>
      <c r="O9" s="5">
        <v>138.93636617473436</v>
      </c>
      <c r="P9" s="71">
        <v>0.40906986725307448</v>
      </c>
    </row>
    <row r="10" spans="1:16" x14ac:dyDescent="0.25">
      <c r="A10" s="17"/>
      <c r="B10" s="55">
        <v>4</v>
      </c>
      <c r="C10" s="19" t="s">
        <v>252</v>
      </c>
      <c r="D10" s="20">
        <v>118.48829899999998</v>
      </c>
      <c r="E10" s="21">
        <v>170.27169199999994</v>
      </c>
      <c r="F10" s="21">
        <f t="shared" si="0"/>
        <v>6.5974950819428617</v>
      </c>
      <c r="G10" s="21">
        <v>1.8992573319428629</v>
      </c>
      <c r="H10" s="21">
        <v>3.7304179499999988</v>
      </c>
      <c r="I10" s="21">
        <v>0.96781980000000001</v>
      </c>
      <c r="J10" s="22">
        <f t="shared" si="1"/>
        <v>1.1154275321013804E-2</v>
      </c>
      <c r="K10" s="22">
        <f t="shared" si="2"/>
        <v>3.3062896220840181E-2</v>
      </c>
      <c r="L10" s="23">
        <f t="shared" si="3"/>
        <v>3.8746869808181997E-2</v>
      </c>
      <c r="M10" s="4"/>
      <c r="N10" t="s">
        <v>249</v>
      </c>
      <c r="O10" s="5">
        <v>7.9077854273871377</v>
      </c>
      <c r="P10" s="71">
        <v>0.37586671652630871</v>
      </c>
    </row>
    <row r="11" spans="1:16" x14ac:dyDescent="0.25">
      <c r="A11" s="17"/>
      <c r="B11" s="55">
        <v>5</v>
      </c>
      <c r="C11" s="19" t="s">
        <v>253</v>
      </c>
      <c r="D11" s="20">
        <v>43.751004999999999</v>
      </c>
      <c r="E11" s="21">
        <v>136.71991399999996</v>
      </c>
      <c r="F11" s="21">
        <f t="shared" si="0"/>
        <v>30.260462247924448</v>
      </c>
      <c r="G11" s="21">
        <v>16.687485127924447</v>
      </c>
      <c r="H11" s="21">
        <v>8.0925945000000006</v>
      </c>
      <c r="I11" s="21">
        <v>5.4803826200000003</v>
      </c>
      <c r="J11" s="22">
        <f t="shared" si="1"/>
        <v>0.12205599491471632</v>
      </c>
      <c r="K11" s="22">
        <f t="shared" si="2"/>
        <v>0.1812470393151685</v>
      </c>
      <c r="L11" s="23">
        <f t="shared" si="3"/>
        <v>0.22133178234682371</v>
      </c>
      <c r="M11" s="4"/>
      <c r="N11" t="s">
        <v>260</v>
      </c>
      <c r="O11" s="5">
        <v>14.620640888454966</v>
      </c>
      <c r="P11" s="71">
        <v>0.33049753609187899</v>
      </c>
    </row>
    <row r="12" spans="1:16" x14ac:dyDescent="0.25">
      <c r="A12" s="17"/>
      <c r="B12" s="55">
        <v>6</v>
      </c>
      <c r="C12" s="19" t="s">
        <v>254</v>
      </c>
      <c r="D12" s="20">
        <v>42.036808000000001</v>
      </c>
      <c r="E12" s="21">
        <v>61.577297000000009</v>
      </c>
      <c r="F12" s="21">
        <f t="shared" si="0"/>
        <v>15.589071743947585</v>
      </c>
      <c r="G12" s="21">
        <v>6.6267531839475851</v>
      </c>
      <c r="H12" s="21">
        <v>4.1093210299999994</v>
      </c>
      <c r="I12" s="21">
        <v>4.8529975300000006</v>
      </c>
      <c r="J12" s="22">
        <f t="shared" si="1"/>
        <v>0.10761682481690588</v>
      </c>
      <c r="K12" s="22">
        <f t="shared" si="2"/>
        <v>0.17435117708962744</v>
      </c>
      <c r="L12" s="23">
        <f t="shared" si="3"/>
        <v>0.25316265090277645</v>
      </c>
      <c r="M12" s="4"/>
      <c r="N12" t="s">
        <v>258</v>
      </c>
      <c r="O12" s="5">
        <v>10.995059840245109</v>
      </c>
      <c r="P12" s="71">
        <v>0.32469494463929971</v>
      </c>
    </row>
    <row r="13" spans="1:16" x14ac:dyDescent="0.25">
      <c r="A13" s="17"/>
      <c r="B13" s="55">
        <v>8</v>
      </c>
      <c r="C13" s="19" t="s">
        <v>256</v>
      </c>
      <c r="D13" s="20">
        <v>158.27391100000014</v>
      </c>
      <c r="E13" s="21">
        <v>182.70325</v>
      </c>
      <c r="F13" s="21">
        <f t="shared" si="0"/>
        <v>30.761196645600037</v>
      </c>
      <c r="G13" s="21">
        <v>6.7633034456000338</v>
      </c>
      <c r="H13" s="21">
        <v>14.38564497</v>
      </c>
      <c r="I13" s="21">
        <v>9.6122482300000041</v>
      </c>
      <c r="J13" s="22">
        <f t="shared" si="1"/>
        <v>3.7017970099601588E-2</v>
      </c>
      <c r="K13" s="22">
        <f t="shared" si="2"/>
        <v>0.11575573185260817</v>
      </c>
      <c r="L13" s="23">
        <f t="shared" si="3"/>
        <v>0.1683669920792325</v>
      </c>
      <c r="M13" s="4"/>
      <c r="N13" t="s">
        <v>266</v>
      </c>
      <c r="O13" s="5">
        <v>10.121281146361891</v>
      </c>
      <c r="P13" s="71">
        <v>0.30575859198596045</v>
      </c>
    </row>
    <row r="14" spans="1:16" x14ac:dyDescent="0.25">
      <c r="A14" s="17"/>
      <c r="B14" s="55">
        <v>9</v>
      </c>
      <c r="C14" s="19" t="s">
        <v>257</v>
      </c>
      <c r="D14" s="20">
        <v>18.737485</v>
      </c>
      <c r="E14" s="21">
        <v>72.433285999999953</v>
      </c>
      <c r="F14" s="21">
        <f t="shared" si="0"/>
        <v>15.101298252000451</v>
      </c>
      <c r="G14" s="21">
        <v>8.0158418520004489</v>
      </c>
      <c r="H14" s="21">
        <v>2.6357281100000001</v>
      </c>
      <c r="I14" s="21">
        <v>4.4497282900000004</v>
      </c>
      <c r="J14" s="22">
        <f t="shared" si="1"/>
        <v>0.11066516921516517</v>
      </c>
      <c r="K14" s="22">
        <f t="shared" si="2"/>
        <v>0.14705352401105282</v>
      </c>
      <c r="L14" s="23">
        <f t="shared" si="3"/>
        <v>0.20848561601913879</v>
      </c>
      <c r="M14" s="4"/>
      <c r="N14" t="s">
        <v>250</v>
      </c>
      <c r="O14" s="5">
        <v>28.831827959722684</v>
      </c>
      <c r="P14" s="71">
        <v>0.30035751904378438</v>
      </c>
    </row>
    <row r="15" spans="1:16" x14ac:dyDescent="0.25">
      <c r="A15" s="17"/>
      <c r="B15" s="55">
        <v>10</v>
      </c>
      <c r="C15" s="19" t="s">
        <v>258</v>
      </c>
      <c r="D15" s="20">
        <v>9.6268970000000014</v>
      </c>
      <c r="E15" s="21">
        <v>33.862737999999993</v>
      </c>
      <c r="F15" s="21">
        <f t="shared" si="0"/>
        <v>10.995059840245109</v>
      </c>
      <c r="G15" s="21">
        <v>8.9766378802451072</v>
      </c>
      <c r="H15" s="21">
        <v>0.79147377999999979</v>
      </c>
      <c r="I15" s="21">
        <v>1.2269481799999999</v>
      </c>
      <c r="J15" s="22">
        <f t="shared" si="1"/>
        <v>0.26508895648795761</v>
      </c>
      <c r="K15" s="22">
        <f t="shared" si="2"/>
        <v>0.28846195662752105</v>
      </c>
      <c r="L15" s="23">
        <f t="shared" si="3"/>
        <v>0.32469494463929971</v>
      </c>
      <c r="M15" s="4"/>
      <c r="N15" t="s">
        <v>270</v>
      </c>
      <c r="O15" s="5">
        <v>8.5381750217998977</v>
      </c>
      <c r="P15" s="71">
        <v>0.28570735973831035</v>
      </c>
    </row>
    <row r="16" spans="1:16" x14ac:dyDescent="0.25">
      <c r="A16" s="17"/>
      <c r="B16" s="55">
        <v>11</v>
      </c>
      <c r="C16" s="19" t="s">
        <v>259</v>
      </c>
      <c r="D16" s="20">
        <v>19.31334</v>
      </c>
      <c r="E16" s="21">
        <v>29.548909999999982</v>
      </c>
      <c r="F16" s="21">
        <f t="shared" si="0"/>
        <v>2.9061149764128573</v>
      </c>
      <c r="G16" s="21">
        <v>1.3173776364128571</v>
      </c>
      <c r="H16" s="21">
        <v>0.21958810000000001</v>
      </c>
      <c r="I16" s="21">
        <v>1.3691492400000003</v>
      </c>
      <c r="J16" s="22">
        <f t="shared" si="1"/>
        <v>4.4582952007801907E-2</v>
      </c>
      <c r="K16" s="22">
        <f t="shared" si="2"/>
        <v>5.2014295498983142E-2</v>
      </c>
      <c r="L16" s="23">
        <f t="shared" si="3"/>
        <v>9.8349312255946467E-2</v>
      </c>
      <c r="M16" s="4"/>
      <c r="N16" t="s">
        <v>271</v>
      </c>
      <c r="O16" s="5">
        <v>7.5003732513689094</v>
      </c>
      <c r="P16" s="71">
        <v>0.27019909733383707</v>
      </c>
    </row>
    <row r="17" spans="1:16" x14ac:dyDescent="0.25">
      <c r="A17" s="17"/>
      <c r="B17" s="55">
        <v>12</v>
      </c>
      <c r="C17" s="19" t="s">
        <v>260</v>
      </c>
      <c r="D17" s="20">
        <v>15.350527999999994</v>
      </c>
      <c r="E17" s="21">
        <v>44.238274999999994</v>
      </c>
      <c r="F17" s="21">
        <f t="shared" si="0"/>
        <v>14.620640888454966</v>
      </c>
      <c r="G17" s="21">
        <v>7.2056637284549652</v>
      </c>
      <c r="H17" s="21">
        <v>4.2434088400000007</v>
      </c>
      <c r="I17" s="21">
        <v>3.17156832</v>
      </c>
      <c r="J17" s="22">
        <f t="shared" si="1"/>
        <v>0.16288301766863572</v>
      </c>
      <c r="K17" s="22">
        <f t="shared" si="2"/>
        <v>0.25880467917103384</v>
      </c>
      <c r="L17" s="23">
        <f t="shared" si="3"/>
        <v>0.33049753609187899</v>
      </c>
      <c r="M17" s="4"/>
      <c r="N17" t="s">
        <v>254</v>
      </c>
      <c r="O17" s="5">
        <v>15.589071743947585</v>
      </c>
      <c r="P17" s="71">
        <v>0.25316265090277645</v>
      </c>
    </row>
    <row r="18" spans="1:16" x14ac:dyDescent="0.25">
      <c r="A18" s="17"/>
      <c r="B18" s="55">
        <v>13</v>
      </c>
      <c r="C18" s="19" t="s">
        <v>261</v>
      </c>
      <c r="D18" s="20">
        <v>309.76101399999999</v>
      </c>
      <c r="E18" s="21">
        <v>339.63969800000012</v>
      </c>
      <c r="F18" s="21">
        <f t="shared" si="0"/>
        <v>138.93636617473436</v>
      </c>
      <c r="G18" s="21">
        <v>93.453459334734362</v>
      </c>
      <c r="H18" s="21">
        <v>2.2118618300000006</v>
      </c>
      <c r="I18" s="21">
        <v>43.271045010000002</v>
      </c>
      <c r="J18" s="22">
        <f t="shared" si="1"/>
        <v>0.27515470036348438</v>
      </c>
      <c r="K18" s="22">
        <f t="shared" si="2"/>
        <v>0.2816670775768218</v>
      </c>
      <c r="L18" s="23">
        <f t="shared" si="3"/>
        <v>0.40906986725307448</v>
      </c>
      <c r="M18" s="4"/>
      <c r="N18" t="s">
        <v>251</v>
      </c>
      <c r="O18" s="5">
        <v>26.746841299120724</v>
      </c>
      <c r="P18" s="71">
        <v>0.22595584760147527</v>
      </c>
    </row>
    <row r="19" spans="1:16" x14ac:dyDescent="0.25">
      <c r="A19" s="17"/>
      <c r="B19" s="55">
        <v>14</v>
      </c>
      <c r="C19" s="19" t="s">
        <v>262</v>
      </c>
      <c r="D19" s="20">
        <v>3.7306100000000004</v>
      </c>
      <c r="E19" s="21">
        <v>131.17909499999996</v>
      </c>
      <c r="F19" s="21">
        <f t="shared" si="0"/>
        <v>116.98091370873755</v>
      </c>
      <c r="G19" s="21">
        <v>0.32575266873755027</v>
      </c>
      <c r="H19" s="21">
        <v>93.003395130000001</v>
      </c>
      <c r="I19" s="21">
        <v>23.651765910000002</v>
      </c>
      <c r="J19" s="22">
        <f t="shared" si="1"/>
        <v>2.4832666267254732E-3</v>
      </c>
      <c r="K19" s="22">
        <f t="shared" si="2"/>
        <v>0.71146357427406848</v>
      </c>
      <c r="L19" s="23">
        <f t="shared" si="3"/>
        <v>0.89176490894938387</v>
      </c>
      <c r="M19" s="4"/>
      <c r="N19" t="s">
        <v>253</v>
      </c>
      <c r="O19" s="5">
        <v>30.260462247924448</v>
      </c>
      <c r="P19" s="71">
        <v>0.22133178234682371</v>
      </c>
    </row>
    <row r="20" spans="1:16" x14ac:dyDescent="0.25">
      <c r="A20" s="17"/>
      <c r="B20" s="55">
        <v>15</v>
      </c>
      <c r="C20" s="19" t="s">
        <v>263</v>
      </c>
      <c r="D20" s="20">
        <v>101.85536800000001</v>
      </c>
      <c r="E20" s="21">
        <v>87.345732999999967</v>
      </c>
      <c r="F20" s="21">
        <f t="shared" si="0"/>
        <v>18.681539759624407</v>
      </c>
      <c r="G20" s="21">
        <v>10.234093859624409</v>
      </c>
      <c r="H20" s="21">
        <v>4.8044040300000015</v>
      </c>
      <c r="I20" s="21">
        <v>3.643041869999998</v>
      </c>
      <c r="J20" s="22">
        <f t="shared" si="1"/>
        <v>0.11716764526579006</v>
      </c>
      <c r="K20" s="22">
        <f t="shared" si="2"/>
        <v>0.17217209556904645</v>
      </c>
      <c r="L20" s="23">
        <f t="shared" si="3"/>
        <v>0.21388039367217188</v>
      </c>
      <c r="M20" s="4"/>
      <c r="N20" t="s">
        <v>263</v>
      </c>
      <c r="O20" s="5">
        <v>18.681539759624407</v>
      </c>
      <c r="P20" s="71">
        <v>0.21388039367217188</v>
      </c>
    </row>
    <row r="21" spans="1:16" x14ac:dyDescent="0.25">
      <c r="A21" s="17"/>
      <c r="B21" s="55">
        <v>16</v>
      </c>
      <c r="C21" s="19" t="s">
        <v>264</v>
      </c>
      <c r="D21" s="20">
        <v>3.682191</v>
      </c>
      <c r="E21" s="21">
        <v>3.682191</v>
      </c>
      <c r="F21" s="21">
        <f t="shared" si="0"/>
        <v>0</v>
      </c>
      <c r="G21" s="21">
        <v>0</v>
      </c>
      <c r="H21" s="21">
        <v>0</v>
      </c>
      <c r="I21" s="21">
        <v>0</v>
      </c>
      <c r="J21" s="22">
        <f t="shared" si="1"/>
        <v>0</v>
      </c>
      <c r="K21" s="22">
        <f t="shared" si="2"/>
        <v>0</v>
      </c>
      <c r="L21" s="23">
        <f t="shared" si="3"/>
        <v>0</v>
      </c>
      <c r="M21" s="4"/>
      <c r="N21" t="s">
        <v>257</v>
      </c>
      <c r="O21" s="5">
        <v>15.101298252000451</v>
      </c>
      <c r="P21" s="71">
        <v>0.20848561601913879</v>
      </c>
    </row>
    <row r="22" spans="1:16" x14ac:dyDescent="0.25">
      <c r="A22" s="17"/>
      <c r="B22" s="55">
        <v>17</v>
      </c>
      <c r="C22" s="19" t="s">
        <v>265</v>
      </c>
      <c r="D22" s="20">
        <v>3.3915540000000002</v>
      </c>
      <c r="E22" s="21">
        <v>2.96713</v>
      </c>
      <c r="F22" s="21">
        <f t="shared" si="0"/>
        <v>0.47438834264401314</v>
      </c>
      <c r="G22" s="21">
        <v>0.14778027264401317</v>
      </c>
      <c r="H22" s="21">
        <v>0.13586304999999999</v>
      </c>
      <c r="I22" s="21">
        <v>0.19074501999999999</v>
      </c>
      <c r="J22" s="22">
        <f t="shared" si="1"/>
        <v>4.9805796390455813E-2</v>
      </c>
      <c r="K22" s="22">
        <f t="shared" si="2"/>
        <v>9.5595178722878052E-2</v>
      </c>
      <c r="L22" s="23">
        <f t="shared" si="3"/>
        <v>0.15988121270184089</v>
      </c>
      <c r="M22" s="4"/>
      <c r="N22" t="s">
        <v>273</v>
      </c>
      <c r="O22" s="5">
        <v>0.28094390946234704</v>
      </c>
      <c r="P22" s="71">
        <v>0.16965939328458349</v>
      </c>
    </row>
    <row r="23" spans="1:16" x14ac:dyDescent="0.25">
      <c r="A23" s="17"/>
      <c r="B23" s="55">
        <v>18</v>
      </c>
      <c r="C23" s="19" t="s">
        <v>266</v>
      </c>
      <c r="D23" s="20">
        <v>23.850686000000007</v>
      </c>
      <c r="E23" s="21">
        <v>33.102197000000025</v>
      </c>
      <c r="F23" s="21">
        <f t="shared" si="0"/>
        <v>10.121281146361891</v>
      </c>
      <c r="G23" s="21">
        <v>5.8366375563618931</v>
      </c>
      <c r="H23" s="21">
        <v>3.0651287299999983</v>
      </c>
      <c r="I23" s="21">
        <v>1.2195148600000001</v>
      </c>
      <c r="J23" s="22">
        <f t="shared" si="1"/>
        <v>0.17632175762720187</v>
      </c>
      <c r="K23" s="22">
        <f t="shared" si="2"/>
        <v>0.26891768804233401</v>
      </c>
      <c r="L23" s="23">
        <f t="shared" si="3"/>
        <v>0.30575859198596045</v>
      </c>
      <c r="M23" s="4"/>
      <c r="N23" t="s">
        <v>256</v>
      </c>
      <c r="O23" s="5">
        <v>30.761196645600037</v>
      </c>
      <c r="P23" s="71">
        <v>0.1683669920792325</v>
      </c>
    </row>
    <row r="24" spans="1:16" x14ac:dyDescent="0.25">
      <c r="A24" s="17"/>
      <c r="B24" s="55">
        <v>19</v>
      </c>
      <c r="C24" s="19" t="s">
        <v>267</v>
      </c>
      <c r="D24" s="20">
        <v>3.7712740000000005</v>
      </c>
      <c r="E24" s="21">
        <v>7.4582990000000002</v>
      </c>
      <c r="F24" s="21">
        <f t="shared" si="0"/>
        <v>9.7903199142190447E-3</v>
      </c>
      <c r="G24" s="21">
        <v>5.0358999142190441E-3</v>
      </c>
      <c r="H24" s="21">
        <v>2.3139499999999999E-3</v>
      </c>
      <c r="I24" s="21">
        <v>2.4404700000000001E-3</v>
      </c>
      <c r="J24" s="22">
        <f t="shared" si="1"/>
        <v>6.7520756599045496E-4</v>
      </c>
      <c r="K24" s="22">
        <f t="shared" si="2"/>
        <v>9.8545927351786845E-4</v>
      </c>
      <c r="L24" s="23">
        <f t="shared" si="3"/>
        <v>1.3126746345539437E-3</v>
      </c>
      <c r="M24" s="4"/>
      <c r="N24" t="s">
        <v>265</v>
      </c>
      <c r="O24" s="5">
        <v>0.47438834264401314</v>
      </c>
      <c r="P24" s="71">
        <v>0.15988121270184089</v>
      </c>
    </row>
    <row r="25" spans="1:16" x14ac:dyDescent="0.25">
      <c r="A25" s="17"/>
      <c r="B25" s="55">
        <v>20</v>
      </c>
      <c r="C25" s="19" t="s">
        <v>268</v>
      </c>
      <c r="D25" s="20">
        <v>129.14844400000001</v>
      </c>
      <c r="E25" s="21">
        <v>125.89082499999992</v>
      </c>
      <c r="F25" s="21">
        <f t="shared" si="0"/>
        <v>5.9437807731206034</v>
      </c>
      <c r="G25" s="21">
        <v>3.3730498331206036</v>
      </c>
      <c r="H25" s="21">
        <v>1.8534070499999999</v>
      </c>
      <c r="I25" s="21">
        <v>0.71732388999999996</v>
      </c>
      <c r="J25" s="22">
        <f t="shared" si="1"/>
        <v>2.6793452446757782E-2</v>
      </c>
      <c r="K25" s="22">
        <f t="shared" si="2"/>
        <v>4.1515788645603097E-2</v>
      </c>
      <c r="L25" s="23">
        <f t="shared" si="3"/>
        <v>4.7213772513768237E-2</v>
      </c>
      <c r="M25" s="4"/>
      <c r="N25" t="s">
        <v>272</v>
      </c>
      <c r="O25" s="5">
        <v>0.33073042873959602</v>
      </c>
      <c r="P25" s="71">
        <v>0.15566788356322681</v>
      </c>
    </row>
    <row r="26" spans="1:16" x14ac:dyDescent="0.25">
      <c r="A26" s="17"/>
      <c r="B26" s="55">
        <v>21</v>
      </c>
      <c r="C26" s="19" t="s">
        <v>269</v>
      </c>
      <c r="D26" s="20">
        <v>5.899935000000001</v>
      </c>
      <c r="E26" s="21">
        <v>62.203690999999985</v>
      </c>
      <c r="F26" s="21">
        <f t="shared" si="0"/>
        <v>27.679965951264197</v>
      </c>
      <c r="G26" s="21">
        <v>8.5699469112641964</v>
      </c>
      <c r="H26" s="21">
        <v>7.0885338199999994</v>
      </c>
      <c r="I26" s="21">
        <v>12.021485220000002</v>
      </c>
      <c r="J26" s="22">
        <f t="shared" si="1"/>
        <v>0.13777232144092863</v>
      </c>
      <c r="K26" s="22">
        <f t="shared" si="2"/>
        <v>0.25172912538685521</v>
      </c>
      <c r="L26" s="23">
        <f t="shared" si="3"/>
        <v>0.44498912373647093</v>
      </c>
      <c r="M26" s="4"/>
      <c r="N26" t="s">
        <v>259</v>
      </c>
      <c r="O26" s="5">
        <v>2.9061149764128573</v>
      </c>
      <c r="P26" s="71">
        <v>9.8349312255946467E-2</v>
      </c>
    </row>
    <row r="27" spans="1:16" x14ac:dyDescent="0.25">
      <c r="A27" s="17"/>
      <c r="B27" s="55">
        <v>22</v>
      </c>
      <c r="C27" s="19" t="s">
        <v>270</v>
      </c>
      <c r="D27" s="20">
        <v>12.768806999999999</v>
      </c>
      <c r="E27" s="21">
        <v>29.884336999999995</v>
      </c>
      <c r="F27" s="21">
        <f t="shared" si="0"/>
        <v>8.5381750217998977</v>
      </c>
      <c r="G27" s="21">
        <v>4.0776615417998983</v>
      </c>
      <c r="H27" s="21">
        <v>3.0250282799999999</v>
      </c>
      <c r="I27" s="21">
        <v>1.4354852000000002</v>
      </c>
      <c r="J27" s="22">
        <f t="shared" si="1"/>
        <v>0.13644811801579868</v>
      </c>
      <c r="K27" s="22">
        <f t="shared" si="2"/>
        <v>0.23767265848326832</v>
      </c>
      <c r="L27" s="23">
        <f t="shared" si="3"/>
        <v>0.28570735973831035</v>
      </c>
      <c r="M27" s="4"/>
      <c r="N27" t="s">
        <v>268</v>
      </c>
      <c r="O27" s="5">
        <v>5.9437807731206034</v>
      </c>
      <c r="P27" s="71">
        <v>4.7213772513768237E-2</v>
      </c>
    </row>
    <row r="28" spans="1:16" x14ac:dyDescent="0.25">
      <c r="A28" s="17"/>
      <c r="B28" s="55">
        <v>23</v>
      </c>
      <c r="C28" s="19" t="s">
        <v>271</v>
      </c>
      <c r="D28" s="20">
        <v>18.479876000000001</v>
      </c>
      <c r="E28" s="21">
        <v>27.75869100000001</v>
      </c>
      <c r="F28" s="21">
        <f t="shared" si="0"/>
        <v>7.5003732513689094</v>
      </c>
      <c r="G28" s="21">
        <v>5.1567217913689092</v>
      </c>
      <c r="H28" s="21">
        <v>1.0871148800000003</v>
      </c>
      <c r="I28" s="21">
        <v>1.2565365799999999</v>
      </c>
      <c r="J28" s="22">
        <f t="shared" si="1"/>
        <v>0.18576963126139151</v>
      </c>
      <c r="K28" s="22">
        <f t="shared" si="2"/>
        <v>0.22493267680990101</v>
      </c>
      <c r="L28" s="23">
        <f t="shared" si="3"/>
        <v>0.27019909733383707</v>
      </c>
      <c r="M28" s="4"/>
      <c r="N28" t="s">
        <v>252</v>
      </c>
      <c r="O28" s="5">
        <v>6.5974950819428617</v>
      </c>
      <c r="P28" s="71">
        <v>3.8746869808181997E-2</v>
      </c>
    </row>
    <row r="29" spans="1:16" x14ac:dyDescent="0.25">
      <c r="A29" s="17"/>
      <c r="B29" s="55">
        <v>24</v>
      </c>
      <c r="C29" s="19" t="s">
        <v>272</v>
      </c>
      <c r="D29" s="20">
        <v>9.8809150000000017</v>
      </c>
      <c r="E29" s="21">
        <v>2.12459</v>
      </c>
      <c r="F29" s="21">
        <f t="shared" si="0"/>
        <v>0.33073042873959602</v>
      </c>
      <c r="G29" s="21">
        <v>0.13411926873959601</v>
      </c>
      <c r="H29" s="21">
        <v>8.8170280000000004E-2</v>
      </c>
      <c r="I29" s="21">
        <v>0.10844088</v>
      </c>
      <c r="J29" s="22">
        <f t="shared" si="1"/>
        <v>6.3127129817798264E-2</v>
      </c>
      <c r="K29" s="22">
        <f t="shared" si="2"/>
        <v>0.10462703332859329</v>
      </c>
      <c r="L29" s="23">
        <f t="shared" si="3"/>
        <v>0.15566788356322681</v>
      </c>
      <c r="M29" s="4"/>
      <c r="N29" t="s">
        <v>267</v>
      </c>
      <c r="O29" s="5">
        <v>9.7903199142190447E-3</v>
      </c>
      <c r="P29" s="71">
        <v>1.3126746345539437E-3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0</v>
      </c>
      <c r="E30" s="28">
        <v>1.655929</v>
      </c>
      <c r="F30" s="28">
        <f t="shared" si="0"/>
        <v>0.28094390946234704</v>
      </c>
      <c r="G30" s="28">
        <v>7.6048519462347031E-2</v>
      </c>
      <c r="H30" s="28">
        <v>7.5277879999999991E-2</v>
      </c>
      <c r="I30" s="28">
        <v>0.12961750999999999</v>
      </c>
      <c r="J30" s="29">
        <f t="shared" si="1"/>
        <v>4.592498800513007E-2</v>
      </c>
      <c r="K30" s="29">
        <f t="shared" si="2"/>
        <v>9.1384594063119273E-2</v>
      </c>
      <c r="L30" s="30">
        <f t="shared" si="3"/>
        <v>0.16965939328458349</v>
      </c>
      <c r="M30" s="4"/>
      <c r="N30" t="s">
        <v>264</v>
      </c>
      <c r="O30" s="5">
        <v>0</v>
      </c>
      <c r="P30" s="71">
        <v>0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9" width="0" hidden="1" customWidth="1"/>
  </cols>
  <sheetData>
    <row r="1" spans="1:13" ht="15.75" x14ac:dyDescent="0.25">
      <c r="A1" s="50">
        <v>42</v>
      </c>
      <c r="B1" s="49" t="s">
        <v>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761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1173.7837239999999</v>
      </c>
      <c r="E6" s="14">
        <v>1821.6502479999997</v>
      </c>
      <c r="F6" s="14">
        <v>525.79604315053086</v>
      </c>
      <c r="G6" s="14">
        <v>223.54173980053085</v>
      </c>
      <c r="H6" s="14">
        <v>167.81767966000001</v>
      </c>
      <c r="I6" s="14">
        <v>134.43662369</v>
      </c>
      <c r="J6" s="15">
        <v>0.12271386345757569</v>
      </c>
      <c r="K6" s="15">
        <v>0.21483784820396043</v>
      </c>
      <c r="L6" s="16">
        <v>0.28863720888672528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9.6134240000000002</v>
      </c>
      <c r="E7" s="38">
        <f ca="1">SUM(E8:OFFSET(E6,MATCH("PROYECTOS",$A$8:$A$50,0),0))</f>
        <v>9.2196829999999999</v>
      </c>
      <c r="F7" s="38">
        <f ca="1">SUM(F8:OFFSET(F6,MATCH("PROYECTOS",$A$8:$A$50,0),0))</f>
        <v>3.7628796489081844</v>
      </c>
      <c r="G7" s="38">
        <f ca="1">SUM(G8:OFFSET(G6,MATCH("PROYECTOS",$A$8:$A$50,0),0))</f>
        <v>2.1379550289081846</v>
      </c>
      <c r="H7" s="38">
        <f ca="1">SUM(H8:OFFSET(H6,MATCH("PROYECTOS",$A$8:$A$50,0),0))</f>
        <v>1.3016389299999997</v>
      </c>
      <c r="I7" s="38">
        <f ca="1">SUM(I8:OFFSET(I6,MATCH("PROYECTOS",$A$8:$A$50,0),0))</f>
        <v>0.32328569000000007</v>
      </c>
      <c r="J7" s="39">
        <f ca="1">IFERROR(G7/E7,0)</f>
        <v>0.23189029697747576</v>
      </c>
      <c r="K7" s="39">
        <f ca="1">IFERROR(SUM(G7,H7)/E7,0)</f>
        <v>0.37307073994932194</v>
      </c>
      <c r="L7" s="40">
        <f ca="1">IFERROR(SUM(G7,H7,I7)/E7,0)</f>
        <v>0.4081354693982629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5.61416</v>
      </c>
      <c r="E8" s="21">
        <v>4.0210699999999999</v>
      </c>
      <c r="F8" s="21">
        <f t="shared" ref="F8:F10" si="0">SUM(G8,H8,I8)</f>
        <v>2.4233971314767935</v>
      </c>
      <c r="G8" s="21">
        <v>1.8436274714767933</v>
      </c>
      <c r="H8" s="21">
        <v>0.45396552000000001</v>
      </c>
      <c r="I8" s="21">
        <v>0.12580414000000001</v>
      </c>
      <c r="J8" s="22">
        <f t="shared" ref="J8:J11" si="1">IFERROR(G8/E8,0)</f>
        <v>0.45849176251017598</v>
      </c>
      <c r="K8" s="22">
        <f t="shared" ref="K8:K11" si="2">IFERROR(SUM(G8,H8)/E8,0)</f>
        <v>0.57138845916057002</v>
      </c>
      <c r="L8" s="23">
        <f t="shared" ref="L8:L11" si="3">IFERROR(SUM(G8,H8,I8)/E8,0)</f>
        <v>0.6026746939189801</v>
      </c>
      <c r="M8" s="4"/>
    </row>
    <row r="9" spans="1:13" ht="51" x14ac:dyDescent="0.25">
      <c r="A9" s="17"/>
      <c r="B9" s="19">
        <v>3000528</v>
      </c>
      <c r="C9" s="19" t="s">
        <v>763</v>
      </c>
      <c r="D9" s="20">
        <v>2.4736220000000002</v>
      </c>
      <c r="E9" s="21">
        <v>3.5484699999999996</v>
      </c>
      <c r="F9" s="21">
        <f t="shared" si="0"/>
        <v>0.82149221658423122</v>
      </c>
      <c r="G9" s="21">
        <v>0.25688595658423125</v>
      </c>
      <c r="H9" s="21">
        <v>0.39343697999999994</v>
      </c>
      <c r="I9" s="21">
        <v>0.17116928000000006</v>
      </c>
      <c r="J9" s="22">
        <f t="shared" si="1"/>
        <v>7.239344184514207E-2</v>
      </c>
      <c r="K9" s="22">
        <f t="shared" si="2"/>
        <v>0.1832685457631687</v>
      </c>
      <c r="L9" s="23">
        <f t="shared" si="3"/>
        <v>0.23150603403276096</v>
      </c>
      <c r="M9" s="4"/>
    </row>
    <row r="10" spans="1:13" ht="38.25" x14ac:dyDescent="0.25">
      <c r="A10" s="17"/>
      <c r="B10" s="19">
        <v>3000529</v>
      </c>
      <c r="C10" s="19" t="s">
        <v>764</v>
      </c>
      <c r="D10" s="20">
        <v>1.5256419999999999</v>
      </c>
      <c r="E10" s="21">
        <v>1.6501429999999997</v>
      </c>
      <c r="F10" s="21">
        <f t="shared" si="0"/>
        <v>0.5179903008471598</v>
      </c>
      <c r="G10" s="21">
        <v>3.7441600847159862E-2</v>
      </c>
      <c r="H10" s="21">
        <v>0.45423642999999991</v>
      </c>
      <c r="I10" s="21">
        <v>2.6312269999999999E-2</v>
      </c>
      <c r="J10" s="22">
        <f t="shared" si="1"/>
        <v>2.2689912842196021E-2</v>
      </c>
      <c r="K10" s="22">
        <f t="shared" si="2"/>
        <v>0.29796086208720085</v>
      </c>
      <c r="L10" s="23">
        <f t="shared" si="3"/>
        <v>0.31390631045137296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1164.1703</v>
      </c>
      <c r="E11" s="45">
        <f t="shared" ref="E11:I11" ca="1" si="4">OFFSET(E11,-MATCH("PROYECTOS",$A$8:$A$50,0)-1,0)-(OFFSET(E11,-MATCH("PROYECTOS",$A$8:$A$50,0),0))</f>
        <v>1812.4305649999997</v>
      </c>
      <c r="F11" s="45">
        <f t="shared" ca="1" si="4"/>
        <v>522.03316350162265</v>
      </c>
      <c r="G11" s="45">
        <f t="shared" ca="1" si="4"/>
        <v>221.40378477162267</v>
      </c>
      <c r="H11" s="45">
        <f t="shared" ca="1" si="4"/>
        <v>166.51604073000001</v>
      </c>
      <c r="I11" s="45">
        <f t="shared" ca="1" si="4"/>
        <v>134.113338</v>
      </c>
      <c r="J11" s="46">
        <f t="shared" ca="1" si="1"/>
        <v>0.12215849205325155</v>
      </c>
      <c r="K11" s="46">
        <f t="shared" ca="1" si="2"/>
        <v>0.21403293069140153</v>
      </c>
      <c r="L11" s="47">
        <f t="shared" ca="1" si="3"/>
        <v>0.28802933121006086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776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83"/>
      <c r="B16" s="84"/>
      <c r="C16" s="84"/>
      <c r="D16" s="103"/>
    </row>
    <row r="17" spans="1:4" ht="51.75" thickBot="1" x14ac:dyDescent="0.3">
      <c r="A17" s="73"/>
      <c r="B17" s="74">
        <v>3000528</v>
      </c>
      <c r="C17" s="74" t="s">
        <v>763</v>
      </c>
      <c r="D17" s="75">
        <v>0.23150603403276096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G6" sqref="G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42</v>
      </c>
      <c r="B1" s="49" t="s">
        <v>28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762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1173.7837239999999</v>
      </c>
      <c r="I6" s="14">
        <v>1821.6502479999997</v>
      </c>
      <c r="J6" s="14">
        <v>525.79604315053086</v>
      </c>
      <c r="K6" s="14">
        <v>223.54173980053085</v>
      </c>
      <c r="L6" s="14">
        <v>167.81767966000001</v>
      </c>
      <c r="M6" s="14">
        <v>134.43662369</v>
      </c>
      <c r="N6" s="15">
        <v>0.12271386345757569</v>
      </c>
      <c r="O6" s="15">
        <v>0.21483784820396043</v>
      </c>
      <c r="P6" s="16">
        <v>0.28863720888672528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SUM(H8:OFFSET(H6,MATCH("PROYECTOS",$A$8:$A$35,0),0))</f>
        <v>9.613424000000002</v>
      </c>
      <c r="I7" s="38">
        <f ca="1">SUM(I8:OFFSET(I6,MATCH("PROYECTOS",$A$8:$A$35,0),0))</f>
        <v>9.2196829999999999</v>
      </c>
      <c r="J7" s="38">
        <f ca="1">SUM(J8:OFFSET(J6,MATCH("PROYECTOS",$A$8:$A$35,0),0))</f>
        <v>3.7628796489081839</v>
      </c>
      <c r="K7" s="38">
        <f ca="1">SUM(K8:OFFSET(K6,MATCH("PROYECTOS",$A$8:$A$35,0),0))</f>
        <v>2.1379550289081846</v>
      </c>
      <c r="L7" s="38">
        <f ca="1">SUM(L8:OFFSET(L6,MATCH("PROYECTOS",$A$8:$A$35,0),0))</f>
        <v>1.30163893</v>
      </c>
      <c r="M7" s="38">
        <f ca="1">SUM(M8:OFFSET(M6,MATCH("PROYECTOS",$A$8:$A$35,0),0))</f>
        <v>0.32328569000000007</v>
      </c>
      <c r="N7" s="39">
        <f ca="1">IFERROR(K7/I7,0)</f>
        <v>0.23189029697747576</v>
      </c>
      <c r="O7" s="39">
        <f ca="1">IFERROR(SUM(K7,L7)/I7,0)</f>
        <v>0.37307073994932194</v>
      </c>
      <c r="P7" s="40">
        <f ca="1">IFERROR(SUM(K7,L7,M7)/I7,0)</f>
        <v>0.4081354693982629</v>
      </c>
      <c r="Q7" s="64"/>
      <c r="R7" s="38"/>
      <c r="S7" s="40"/>
    </row>
    <row r="8" spans="1:19" ht="51" x14ac:dyDescent="0.25">
      <c r="A8" s="17"/>
      <c r="B8" s="19">
        <v>5000155</v>
      </c>
      <c r="C8" s="19" t="s">
        <v>765</v>
      </c>
      <c r="D8" s="68">
        <v>3000528</v>
      </c>
      <c r="E8" s="19" t="s">
        <v>763</v>
      </c>
      <c r="F8" s="69">
        <v>535</v>
      </c>
      <c r="G8" s="19" t="s">
        <v>772</v>
      </c>
      <c r="H8" s="20">
        <v>0.90864700000000009</v>
      </c>
      <c r="I8" s="21">
        <v>0.88564300000000007</v>
      </c>
      <c r="J8" s="21">
        <f t="shared" ref="J8:J15" si="0">SUM(K8,L8,M8)</f>
        <v>4.8144619967772466E-2</v>
      </c>
      <c r="K8" s="21">
        <v>3.2518199677724624E-3</v>
      </c>
      <c r="L8" s="21">
        <v>1.217414E-2</v>
      </c>
      <c r="M8" s="21">
        <v>3.2718660000000004E-2</v>
      </c>
      <c r="N8" s="22">
        <f t="shared" ref="N8:N16" si="1">IFERROR(K8/I8,0)</f>
        <v>3.6717051540772773E-3</v>
      </c>
      <c r="O8" s="22">
        <f t="shared" ref="O8:O16" si="2">IFERROR(SUM(K8,L8)/I8,0)</f>
        <v>1.7417808267860144E-2</v>
      </c>
      <c r="P8" s="23">
        <f t="shared" ref="P8:P16" si="3">IFERROR(SUM(K8,L8,M8)/I8,0)</f>
        <v>5.4361204196016297E-2</v>
      </c>
      <c r="Q8" s="70">
        <v>902</v>
      </c>
      <c r="R8" s="21">
        <v>0</v>
      </c>
      <c r="S8" s="23">
        <f>IFERROR(R8/Q8,0)</f>
        <v>0</v>
      </c>
    </row>
    <row r="9" spans="1:19" x14ac:dyDescent="0.25">
      <c r="A9" s="17"/>
      <c r="B9" s="19">
        <v>5000276</v>
      </c>
      <c r="C9" s="19" t="s">
        <v>512</v>
      </c>
      <c r="D9" s="68">
        <v>3000001</v>
      </c>
      <c r="E9" s="19" t="s">
        <v>275</v>
      </c>
      <c r="F9" s="69">
        <v>1</v>
      </c>
      <c r="G9" s="19" t="s">
        <v>531</v>
      </c>
      <c r="H9" s="20">
        <v>5.61416</v>
      </c>
      <c r="I9" s="21">
        <v>4.0210699999999999</v>
      </c>
      <c r="J9" s="21">
        <f t="shared" si="0"/>
        <v>2.4233971314767935</v>
      </c>
      <c r="K9" s="21">
        <v>1.8436274714767933</v>
      </c>
      <c r="L9" s="21">
        <v>0.45396552000000007</v>
      </c>
      <c r="M9" s="21">
        <v>0.12580414000000001</v>
      </c>
      <c r="N9" s="22">
        <f t="shared" si="1"/>
        <v>0.45849176251017598</v>
      </c>
      <c r="O9" s="22">
        <f t="shared" si="2"/>
        <v>0.57138845916057002</v>
      </c>
      <c r="P9" s="23">
        <f t="shared" si="3"/>
        <v>0.6026746939189801</v>
      </c>
      <c r="Q9" s="70">
        <v>8</v>
      </c>
      <c r="R9" s="21">
        <v>0</v>
      </c>
      <c r="S9" s="23">
        <f t="shared" ref="S9:S15" si="4">IFERROR(R9/Q9,0)</f>
        <v>0</v>
      </c>
    </row>
    <row r="10" spans="1:19" ht="38.25" x14ac:dyDescent="0.25">
      <c r="A10" s="17"/>
      <c r="B10" s="19">
        <v>5001070</v>
      </c>
      <c r="C10" s="19" t="s">
        <v>766</v>
      </c>
      <c r="D10" s="68">
        <v>3000529</v>
      </c>
      <c r="E10" s="19" t="s">
        <v>764</v>
      </c>
      <c r="F10" s="69">
        <v>60</v>
      </c>
      <c r="G10" s="19" t="s">
        <v>309</v>
      </c>
      <c r="H10" s="20">
        <v>0.13914799999999999</v>
      </c>
      <c r="I10" s="21">
        <v>0.13914799999999999</v>
      </c>
      <c r="J10" s="21">
        <f t="shared" si="0"/>
        <v>4.7894480749143216E-2</v>
      </c>
      <c r="K10" s="21">
        <v>3.0316400749143213E-2</v>
      </c>
      <c r="L10" s="21">
        <v>7.9006800000000002E-3</v>
      </c>
      <c r="M10" s="21">
        <v>9.6774000000000009E-3</v>
      </c>
      <c r="N10" s="22">
        <f t="shared" si="1"/>
        <v>0.21787162409192526</v>
      </c>
      <c r="O10" s="22">
        <f t="shared" si="2"/>
        <v>0.27465059324706942</v>
      </c>
      <c r="P10" s="23">
        <f t="shared" si="3"/>
        <v>0.34419812537113875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5002217</v>
      </c>
      <c r="C11" s="19" t="s">
        <v>767</v>
      </c>
      <c r="D11" s="68">
        <v>3000528</v>
      </c>
      <c r="E11" s="19" t="s">
        <v>763</v>
      </c>
      <c r="F11" s="69">
        <v>88</v>
      </c>
      <c r="G11" s="19" t="s">
        <v>755</v>
      </c>
      <c r="H11" s="20">
        <v>2.5000000000000001E-3</v>
      </c>
      <c r="I11" s="21">
        <v>0.84806000000000004</v>
      </c>
      <c r="J11" s="21">
        <f t="shared" si="0"/>
        <v>0.34222868776398807</v>
      </c>
      <c r="K11" s="21">
        <v>0.19133370776398806</v>
      </c>
      <c r="L11" s="21">
        <v>7.8404909999999994E-2</v>
      </c>
      <c r="M11" s="21">
        <v>7.2490070000000004E-2</v>
      </c>
      <c r="N11" s="22">
        <f t="shared" si="1"/>
        <v>0.22561340915028189</v>
      </c>
      <c r="O11" s="22">
        <f t="shared" si="2"/>
        <v>0.31806548801262652</v>
      </c>
      <c r="P11" s="23">
        <f t="shared" si="3"/>
        <v>0.40354301318773206</v>
      </c>
      <c r="Q11" s="70">
        <v>730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5004172</v>
      </c>
      <c r="C12" s="19" t="s">
        <v>768</v>
      </c>
      <c r="D12" s="68">
        <v>3000528</v>
      </c>
      <c r="E12" s="19" t="s">
        <v>763</v>
      </c>
      <c r="F12" s="69">
        <v>486</v>
      </c>
      <c r="G12" s="19" t="s">
        <v>773</v>
      </c>
      <c r="H12" s="20">
        <v>1.2970050000000002</v>
      </c>
      <c r="I12" s="21">
        <v>1.4843750000000004</v>
      </c>
      <c r="J12" s="21">
        <f t="shared" si="0"/>
        <v>0.39657602885434795</v>
      </c>
      <c r="K12" s="21">
        <v>5.1070588854347967E-2</v>
      </c>
      <c r="L12" s="21">
        <v>0.29683147999999998</v>
      </c>
      <c r="M12" s="21">
        <v>4.8673959999999995E-2</v>
      </c>
      <c r="N12" s="22">
        <f t="shared" si="1"/>
        <v>3.4405449333455462E-2</v>
      </c>
      <c r="O12" s="22">
        <f t="shared" si="2"/>
        <v>0.23437613059661327</v>
      </c>
      <c r="P12" s="23">
        <f t="shared" si="3"/>
        <v>0.26716700891240275</v>
      </c>
      <c r="Q12" s="70">
        <v>40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5004173</v>
      </c>
      <c r="C13" s="19" t="s">
        <v>769</v>
      </c>
      <c r="D13" s="68">
        <v>3000528</v>
      </c>
      <c r="E13" s="19" t="s">
        <v>763</v>
      </c>
      <c r="F13" s="69">
        <v>227</v>
      </c>
      <c r="G13" s="19" t="s">
        <v>774</v>
      </c>
      <c r="H13" s="20">
        <v>0.26547000000000004</v>
      </c>
      <c r="I13" s="21">
        <v>0.33039200000000002</v>
      </c>
      <c r="J13" s="21">
        <f t="shared" si="0"/>
        <v>3.4542879998122764E-2</v>
      </c>
      <c r="K13" s="21">
        <v>1.122983999812277E-2</v>
      </c>
      <c r="L13" s="21">
        <v>6.02645E-3</v>
      </c>
      <c r="M13" s="21">
        <v>1.7286589999999998E-2</v>
      </c>
      <c r="N13" s="22">
        <f t="shared" si="1"/>
        <v>3.3989442837970563E-2</v>
      </c>
      <c r="O13" s="22">
        <f t="shared" si="2"/>
        <v>5.2229745266600791E-2</v>
      </c>
      <c r="P13" s="23">
        <f t="shared" si="3"/>
        <v>0.10455119978123793</v>
      </c>
      <c r="Q13" s="70">
        <v>120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5004174</v>
      </c>
      <c r="C14" s="19" t="s">
        <v>770</v>
      </c>
      <c r="D14" s="68">
        <v>3000529</v>
      </c>
      <c r="E14" s="19" t="s">
        <v>764</v>
      </c>
      <c r="F14" s="69">
        <v>46</v>
      </c>
      <c r="G14" s="19" t="s">
        <v>736</v>
      </c>
      <c r="H14" s="20">
        <v>1.26145</v>
      </c>
      <c r="I14" s="21">
        <v>1.2560509999999998</v>
      </c>
      <c r="J14" s="21">
        <f t="shared" si="0"/>
        <v>0.44791934</v>
      </c>
      <c r="K14" s="21">
        <v>0</v>
      </c>
      <c r="L14" s="21">
        <v>0.44664946999999999</v>
      </c>
      <c r="M14" s="21">
        <v>1.26987E-3</v>
      </c>
      <c r="N14" s="22">
        <f t="shared" si="1"/>
        <v>0</v>
      </c>
      <c r="O14" s="22">
        <f t="shared" si="2"/>
        <v>0.3555981962515854</v>
      </c>
      <c r="P14" s="23">
        <f t="shared" si="3"/>
        <v>0.35660919819338549</v>
      </c>
      <c r="Q14" s="70">
        <v>0.10000000000000002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5004175</v>
      </c>
      <c r="C15" s="19" t="s">
        <v>771</v>
      </c>
      <c r="D15" s="68">
        <v>3000529</v>
      </c>
      <c r="E15" s="19" t="s">
        <v>764</v>
      </c>
      <c r="F15" s="69">
        <v>14</v>
      </c>
      <c r="G15" s="19" t="s">
        <v>690</v>
      </c>
      <c r="H15" s="20">
        <v>0.12504400000000002</v>
      </c>
      <c r="I15" s="21">
        <v>0.25494399999999995</v>
      </c>
      <c r="J15" s="21">
        <f t="shared" si="0"/>
        <v>2.2176480098016649E-2</v>
      </c>
      <c r="K15" s="21">
        <v>7.1252000980166486E-3</v>
      </c>
      <c r="L15" s="21">
        <v>-3.1371999999999997E-4</v>
      </c>
      <c r="M15" s="21">
        <v>1.5365E-2</v>
      </c>
      <c r="N15" s="22">
        <f t="shared" si="1"/>
        <v>2.7948098790387888E-2</v>
      </c>
      <c r="O15" s="22">
        <f t="shared" si="2"/>
        <v>2.6717554043306176E-2</v>
      </c>
      <c r="P15" s="23">
        <f t="shared" si="3"/>
        <v>8.6985691359736467E-2</v>
      </c>
      <c r="Q15" s="70">
        <v>40</v>
      </c>
      <c r="R15" s="21">
        <v>0</v>
      </c>
      <c r="S15" s="23">
        <f t="shared" si="4"/>
        <v>0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OFFSET(H16,-MATCH("PROYECTOS",$A$8:$A$35,0)-1,0)-(OFFSET(H16,-MATCH("PROYECTOS",$A$8:$A$35,0),0))</f>
        <v>1164.1703</v>
      </c>
      <c r="I16" s="45">
        <f t="shared" ca="1" si="5"/>
        <v>1812.4305649999997</v>
      </c>
      <c r="J16" s="45">
        <f t="shared" ca="1" si="5"/>
        <v>522.03316350162265</v>
      </c>
      <c r="K16" s="45">
        <f t="shared" ca="1" si="5"/>
        <v>221.40378477162267</v>
      </c>
      <c r="L16" s="45">
        <f t="shared" ca="1" si="5"/>
        <v>166.51604073000001</v>
      </c>
      <c r="M16" s="45">
        <f t="shared" ca="1" si="5"/>
        <v>134.113338</v>
      </c>
      <c r="N16" s="46">
        <f t="shared" ca="1" si="1"/>
        <v>0.12215849205325155</v>
      </c>
      <c r="O16" s="46">
        <f t="shared" ca="1" si="2"/>
        <v>0.21403293069140153</v>
      </c>
      <c r="P16" s="47">
        <f t="shared" ca="1" si="3"/>
        <v>0.28802933121006086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workbookViewId="0">
      <selection activeCell="A25" sqref="A25:L2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46</v>
      </c>
      <c r="B1" s="50" t="s">
        <v>29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777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483.08867699999996</v>
      </c>
      <c r="E6" s="14">
        <v>501.62029600000005</v>
      </c>
      <c r="F6" s="14">
        <v>83.240618462261025</v>
      </c>
      <c r="G6" s="14">
        <v>47.718485462261015</v>
      </c>
      <c r="H6" s="14">
        <v>17.545106590000003</v>
      </c>
      <c r="I6" s="14">
        <v>17.977026409999993</v>
      </c>
      <c r="J6" s="15">
        <v>9.5128697628018247E-2</v>
      </c>
      <c r="K6" s="15">
        <v>0.13010556505126142</v>
      </c>
      <c r="L6" s="16">
        <v>0.16594348180493279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279.40610400000008</v>
      </c>
      <c r="E7" s="38">
        <f ca="1">SUM(E8:OFFSET(E6,MATCH("GOBIERNOS REGIONALES",$A$8:$A$50,0),0))</f>
        <v>280.56633800000009</v>
      </c>
      <c r="F7" s="38">
        <f ca="1">SUM(F8:OFFSET(F6,MATCH("GOBIERNOS REGIONALES",$A$8:$A$50,0),0))</f>
        <v>40.642960089933212</v>
      </c>
      <c r="G7" s="38">
        <f ca="1">SUM(G8:OFFSET(G6,MATCH("GOBIERNOS REGIONALES",$A$8:$A$50,0),0))</f>
        <v>27.535189139933209</v>
      </c>
      <c r="H7" s="38">
        <f ca="1">SUM(H8:OFFSET(H6,MATCH("GOBIERNOS REGIONALES",$A$8:$A$50,0),0))</f>
        <v>6.0675497600000012</v>
      </c>
      <c r="I7" s="38">
        <f ca="1">SUM(I8:OFFSET(I6,MATCH("GOBIERNOS REGIONALES",$A$8:$A$50,0),0))</f>
        <v>7.0402211900000005</v>
      </c>
      <c r="J7" s="39">
        <f ca="1">IFERROR(G7/E7,0)</f>
        <v>9.8141456798474525E-2</v>
      </c>
      <c r="K7" s="39">
        <f ca="1">IFERROR(SUM(G7,H7)/E7,0)</f>
        <v>0.11976753569037636</v>
      </c>
      <c r="L7" s="40">
        <f ca="1">IFERROR(SUM(G7,H7,I7)/E7,0)</f>
        <v>0.14486042901530546</v>
      </c>
      <c r="M7" s="4"/>
    </row>
    <row r="8" spans="1:13" x14ac:dyDescent="0.25">
      <c r="A8" s="17"/>
      <c r="B8" s="18">
        <v>16</v>
      </c>
      <c r="C8" s="19" t="s">
        <v>115</v>
      </c>
      <c r="D8" s="20">
        <v>279.40610400000008</v>
      </c>
      <c r="E8" s="21">
        <v>280.56633800000009</v>
      </c>
      <c r="F8" s="21">
        <f t="shared" ref="F8:F26" si="0">SUM(G8,H8,I8)</f>
        <v>40.642960089933212</v>
      </c>
      <c r="G8" s="21">
        <v>27.535189139933209</v>
      </c>
      <c r="H8" s="21">
        <v>6.0675497600000012</v>
      </c>
      <c r="I8" s="21">
        <v>7.0402211900000005</v>
      </c>
      <c r="J8" s="22">
        <f t="shared" ref="J8:J26" si="1">IFERROR(G8/E8,0)</f>
        <v>9.8141456798474525E-2</v>
      </c>
      <c r="K8" s="22">
        <f t="shared" ref="K8:K26" si="2">IFERROR(SUM(G8,H8)/E8,0)</f>
        <v>0.11976753569037636</v>
      </c>
      <c r="L8" s="23">
        <f t="shared" ref="L8:L26" si="3">IFERROR(SUM(G8,H8,I8)/E8,0)</f>
        <v>0.14486042901530546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46.367374999999996</v>
      </c>
      <c r="E9" s="38">
        <f ca="1">SUM(E10:OFFSET(E8,(MATCH("GOBIERNOS LOCALES",$A$8:$A$50,0)-MATCH("GOBIERNOS REGIONALES",$A$8:$A$50,0)),0))</f>
        <v>62.820038999999987</v>
      </c>
      <c r="F9" s="38">
        <f ca="1">SUM(F10:OFFSET(F8,(MATCH("GOBIERNOS LOCALES",$A$8:$A$50,0)-MATCH("GOBIERNOS REGIONALES",$A$8:$A$50,0)),0))</f>
        <v>23.547408629419873</v>
      </c>
      <c r="G9" s="38">
        <f ca="1">SUM(G10:OFFSET(G8,(MATCH("GOBIERNOS LOCALES",$A$8:$A$50,0)-MATCH("GOBIERNOS REGIONALES",$A$8:$A$50,0)),0))</f>
        <v>11.181164639419876</v>
      </c>
      <c r="H9" s="38">
        <f ca="1">SUM(H10:OFFSET(H8,(MATCH("GOBIERNOS LOCALES",$A$8:$A$50,0)-MATCH("GOBIERNOS REGIONALES",$A$8:$A$50,0)),0))</f>
        <v>7.091379869999999</v>
      </c>
      <c r="I9" s="38">
        <f ca="1">SUM(I10:OFFSET(I8,(MATCH("GOBIERNOS LOCALES",$A$8:$A$50,0)-MATCH("GOBIERNOS REGIONALES",$A$8:$A$50,0)),0))</f>
        <v>5.274864120000001</v>
      </c>
      <c r="J9" s="39">
        <f t="shared" ca="1" si="1"/>
        <v>0.17798722855647828</v>
      </c>
      <c r="K9" s="39">
        <f t="shared" ca="1" si="2"/>
        <v>0.29087126974594646</v>
      </c>
      <c r="L9" s="40">
        <f t="shared" ca="1" si="3"/>
        <v>0.37483912783657902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</v>
      </c>
      <c r="E10" s="21">
        <v>3.0245320000000002</v>
      </c>
      <c r="F10" s="21">
        <f t="shared" si="0"/>
        <v>0.60793890621083868</v>
      </c>
      <c r="G10" s="21">
        <v>1.8959936262108386</v>
      </c>
      <c r="H10" s="21">
        <v>5.0515410000000004E-2</v>
      </c>
      <c r="I10" s="21">
        <v>-1.3385701299999999</v>
      </c>
      <c r="J10" s="22">
        <f t="shared" si="1"/>
        <v>0.62687173625897774</v>
      </c>
      <c r="K10" s="22">
        <f t="shared" si="2"/>
        <v>0.64357362931218398</v>
      </c>
      <c r="L10" s="23">
        <f t="shared" si="3"/>
        <v>0.20100263651065309</v>
      </c>
      <c r="M10" s="4"/>
    </row>
    <row r="11" spans="1:13" x14ac:dyDescent="0.25">
      <c r="A11" s="17"/>
      <c r="B11" s="18">
        <v>442</v>
      </c>
      <c r="C11" s="19" t="s">
        <v>208</v>
      </c>
      <c r="D11" s="20">
        <v>0</v>
      </c>
      <c r="E11" s="21">
        <v>0.108156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445</v>
      </c>
      <c r="C12" s="19" t="s">
        <v>211</v>
      </c>
      <c r="D12" s="20">
        <v>0.329208</v>
      </c>
      <c r="E12" s="21">
        <v>12.371610999999994</v>
      </c>
      <c r="F12" s="21">
        <f t="shared" si="0"/>
        <v>4.8867071704333371</v>
      </c>
      <c r="G12" s="21">
        <v>0.61287950043333694</v>
      </c>
      <c r="H12" s="21">
        <v>2.4372886299999998</v>
      </c>
      <c r="I12" s="21">
        <v>1.8365390400000001</v>
      </c>
      <c r="J12" s="22">
        <f t="shared" si="1"/>
        <v>4.9539182927214348E-2</v>
      </c>
      <c r="K12" s="22">
        <f t="shared" si="2"/>
        <v>0.24654575143312688</v>
      </c>
      <c r="L12" s="23">
        <f t="shared" si="3"/>
        <v>0.39499360030260727</v>
      </c>
      <c r="M12" s="4"/>
    </row>
    <row r="13" spans="1:13" x14ac:dyDescent="0.25">
      <c r="A13" s="17"/>
      <c r="B13" s="18">
        <v>446</v>
      </c>
      <c r="C13" s="19" t="s">
        <v>212</v>
      </c>
      <c r="D13" s="20">
        <v>8.6550809999999991</v>
      </c>
      <c r="E13" s="21">
        <v>9.4312160000000009</v>
      </c>
      <c r="F13" s="21">
        <f t="shared" si="0"/>
        <v>1.3008694512030461</v>
      </c>
      <c r="G13" s="21">
        <v>0.21356614120304585</v>
      </c>
      <c r="H13" s="21">
        <v>0.55570243000000008</v>
      </c>
      <c r="I13" s="21">
        <v>0.53160088000000005</v>
      </c>
      <c r="J13" s="22">
        <f t="shared" si="1"/>
        <v>2.2644602902006043E-2</v>
      </c>
      <c r="K13" s="22">
        <f t="shared" si="2"/>
        <v>8.1566212798333301E-2</v>
      </c>
      <c r="L13" s="23">
        <f t="shared" si="3"/>
        <v>0.1379323144759961</v>
      </c>
      <c r="M13" s="4"/>
    </row>
    <row r="14" spans="1:13" x14ac:dyDescent="0.25">
      <c r="A14" s="17"/>
      <c r="B14" s="18">
        <v>447</v>
      </c>
      <c r="C14" s="19" t="s">
        <v>213</v>
      </c>
      <c r="D14" s="20">
        <v>0</v>
      </c>
      <c r="E14" s="21">
        <v>0.89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</row>
    <row r="15" spans="1:13" x14ac:dyDescent="0.25">
      <c r="A15" s="17"/>
      <c r="B15" s="18">
        <v>448</v>
      </c>
      <c r="C15" s="19" t="s">
        <v>214</v>
      </c>
      <c r="D15" s="20">
        <v>10.919308000000001</v>
      </c>
      <c r="E15" s="21">
        <v>10.156206000000001</v>
      </c>
      <c r="F15" s="21">
        <f t="shared" si="0"/>
        <v>7.8321976182984239</v>
      </c>
      <c r="G15" s="21">
        <v>4.4998499182984233</v>
      </c>
      <c r="H15" s="21">
        <v>2.4009160000000002E-2</v>
      </c>
      <c r="I15" s="21">
        <v>3.3083385400000003</v>
      </c>
      <c r="J15" s="22">
        <f t="shared" si="1"/>
        <v>0.44306406529154913</v>
      </c>
      <c r="K15" s="22">
        <f t="shared" si="2"/>
        <v>0.44542805436384642</v>
      </c>
      <c r="L15" s="23">
        <f t="shared" si="3"/>
        <v>0.7711735679936409</v>
      </c>
      <c r="M15" s="4"/>
    </row>
    <row r="16" spans="1:13" x14ac:dyDescent="0.25">
      <c r="A16" s="17"/>
      <c r="B16" s="18">
        <v>450</v>
      </c>
      <c r="C16" s="19" t="s">
        <v>216</v>
      </c>
      <c r="D16" s="20">
        <v>1.4344619999999999</v>
      </c>
      <c r="E16" s="21">
        <v>1.817267</v>
      </c>
      <c r="F16" s="21">
        <f t="shared" si="0"/>
        <v>7.4999999999999997E-3</v>
      </c>
      <c r="G16" s="21">
        <v>0</v>
      </c>
      <c r="H16" s="21">
        <v>0</v>
      </c>
      <c r="I16" s="21">
        <v>7.4999999999999997E-3</v>
      </c>
      <c r="J16" s="22">
        <f t="shared" si="1"/>
        <v>0</v>
      </c>
      <c r="K16" s="22">
        <f t="shared" si="2"/>
        <v>0</v>
      </c>
      <c r="L16" s="23">
        <f t="shared" si="3"/>
        <v>4.1270765385603763E-3</v>
      </c>
      <c r="M16" s="4"/>
    </row>
    <row r="17" spans="1:13" x14ac:dyDescent="0.25">
      <c r="A17" s="17"/>
      <c r="B17" s="18">
        <v>451</v>
      </c>
      <c r="C17" s="19" t="s">
        <v>217</v>
      </c>
      <c r="D17" s="20">
        <v>0</v>
      </c>
      <c r="E17" s="21">
        <v>0.195189</v>
      </c>
      <c r="F17" s="21">
        <f t="shared" si="0"/>
        <v>0.11976661346852779</v>
      </c>
      <c r="G17" s="21">
        <v>0.11976661346852779</v>
      </c>
      <c r="H17" s="21">
        <v>0</v>
      </c>
      <c r="I17" s="21">
        <v>0</v>
      </c>
      <c r="J17" s="22">
        <f t="shared" si="1"/>
        <v>0.61359304811504645</v>
      </c>
      <c r="K17" s="22">
        <f t="shared" si="2"/>
        <v>0.61359304811504645</v>
      </c>
      <c r="L17" s="23">
        <f t="shared" si="3"/>
        <v>0.61359304811504645</v>
      </c>
      <c r="M17" s="4"/>
    </row>
    <row r="18" spans="1:13" x14ac:dyDescent="0.25">
      <c r="A18" s="17"/>
      <c r="B18" s="18">
        <v>452</v>
      </c>
      <c r="C18" s="19" t="s">
        <v>218</v>
      </c>
      <c r="D18" s="20">
        <v>0.81296700000000011</v>
      </c>
      <c r="E18" s="21">
        <v>3.7588069999999996</v>
      </c>
      <c r="F18" s="21">
        <f t="shared" si="0"/>
        <v>0.69983231596023332</v>
      </c>
      <c r="G18" s="21">
        <v>0.29756143596023321</v>
      </c>
      <c r="H18" s="21">
        <v>8.6668239999999994E-2</v>
      </c>
      <c r="I18" s="21">
        <v>0.31560264000000005</v>
      </c>
      <c r="J18" s="22">
        <f t="shared" si="1"/>
        <v>7.9163797438983496E-2</v>
      </c>
      <c r="K18" s="22">
        <f t="shared" si="2"/>
        <v>0.10222117708098162</v>
      </c>
      <c r="L18" s="23">
        <f t="shared" si="3"/>
        <v>0.18618468997217294</v>
      </c>
      <c r="M18" s="4"/>
    </row>
    <row r="19" spans="1:13" x14ac:dyDescent="0.25">
      <c r="A19" s="17"/>
      <c r="B19" s="18">
        <v>453</v>
      </c>
      <c r="C19" s="19" t="s">
        <v>219</v>
      </c>
      <c r="D19" s="20">
        <v>6.1765740000000005</v>
      </c>
      <c r="E19" s="21">
        <v>7.1939809999999991</v>
      </c>
      <c r="F19" s="21">
        <f t="shared" si="0"/>
        <v>1.998769163544019</v>
      </c>
      <c r="G19" s="21">
        <v>1.4218160335440189</v>
      </c>
      <c r="H19" s="21">
        <v>0.34082227000000004</v>
      </c>
      <c r="I19" s="21">
        <v>0.23613085999999997</v>
      </c>
      <c r="J19" s="22">
        <f t="shared" si="1"/>
        <v>0.19763967037778096</v>
      </c>
      <c r="K19" s="22">
        <f t="shared" si="2"/>
        <v>0.24501570181294879</v>
      </c>
      <c r="L19" s="23">
        <f t="shared" si="3"/>
        <v>0.27783909403486323</v>
      </c>
      <c r="M19" s="4"/>
    </row>
    <row r="20" spans="1:13" x14ac:dyDescent="0.25">
      <c r="A20" s="17"/>
      <c r="B20" s="18">
        <v>454</v>
      </c>
      <c r="C20" s="19" t="s">
        <v>220</v>
      </c>
      <c r="D20" s="20">
        <v>7.4043059999999992</v>
      </c>
      <c r="E20" s="21">
        <v>1.6170650000000002</v>
      </c>
      <c r="F20" s="21">
        <f t="shared" si="0"/>
        <v>0.75274381909288934</v>
      </c>
      <c r="G20" s="21">
        <v>0.44330827909288928</v>
      </c>
      <c r="H20" s="21">
        <v>0.16249679</v>
      </c>
      <c r="I20" s="21">
        <v>0.14693875000000001</v>
      </c>
      <c r="J20" s="22">
        <f t="shared" si="1"/>
        <v>0.27414375989393697</v>
      </c>
      <c r="K20" s="22">
        <f t="shared" si="2"/>
        <v>0.37463247865292321</v>
      </c>
      <c r="L20" s="23">
        <f t="shared" si="3"/>
        <v>0.46550003808930951</v>
      </c>
      <c r="M20" s="4"/>
    </row>
    <row r="21" spans="1:13" x14ac:dyDescent="0.25">
      <c r="A21" s="17"/>
      <c r="B21" s="18">
        <v>455</v>
      </c>
      <c r="C21" s="19" t="s">
        <v>221</v>
      </c>
      <c r="D21" s="20">
        <v>2.2054689999999999</v>
      </c>
      <c r="E21" s="21">
        <v>2.3426640000000005</v>
      </c>
      <c r="F21" s="21">
        <f t="shared" si="0"/>
        <v>3.876170993167817E-2</v>
      </c>
      <c r="G21" s="21">
        <v>2.4524999316781759E-3</v>
      </c>
      <c r="H21" s="21">
        <v>1.5719749999999998E-2</v>
      </c>
      <c r="I21" s="21">
        <v>2.058946E-2</v>
      </c>
      <c r="J21" s="22">
        <f t="shared" si="1"/>
        <v>1.0468850555086754E-3</v>
      </c>
      <c r="K21" s="22">
        <f t="shared" si="2"/>
        <v>7.7570876283061373E-3</v>
      </c>
      <c r="L21" s="23">
        <f t="shared" si="3"/>
        <v>1.6545996323705903E-2</v>
      </c>
      <c r="M21" s="4"/>
    </row>
    <row r="22" spans="1:13" x14ac:dyDescent="0.25">
      <c r="A22" s="17"/>
      <c r="B22" s="18">
        <v>456</v>
      </c>
      <c r="C22" s="19" t="s">
        <v>222</v>
      </c>
      <c r="D22" s="20">
        <v>8.4</v>
      </c>
      <c r="E22" s="21">
        <v>9.5921420000000008</v>
      </c>
      <c r="F22" s="21">
        <f t="shared" si="0"/>
        <v>5.0630808850286266</v>
      </c>
      <c r="G22" s="21">
        <v>1.4642137950286269</v>
      </c>
      <c r="H22" s="21">
        <v>3.4091529899999999</v>
      </c>
      <c r="I22" s="21">
        <v>0.1897141</v>
      </c>
      <c r="J22" s="22">
        <f t="shared" si="1"/>
        <v>0.15264721842406281</v>
      </c>
      <c r="K22" s="22">
        <f t="shared" si="2"/>
        <v>0.50805824027924384</v>
      </c>
      <c r="L22" s="23">
        <f t="shared" si="3"/>
        <v>0.5278363148740528</v>
      </c>
      <c r="M22" s="4"/>
    </row>
    <row r="23" spans="1:13" x14ac:dyDescent="0.25">
      <c r="A23" s="17"/>
      <c r="B23" s="18">
        <v>461</v>
      </c>
      <c r="C23" s="19" t="s">
        <v>227</v>
      </c>
      <c r="D23" s="20">
        <v>0.03</v>
      </c>
      <c r="E23" s="21">
        <v>3.703E-2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</row>
    <row r="24" spans="1:13" x14ac:dyDescent="0.25">
      <c r="A24" s="17"/>
      <c r="B24" s="18">
        <v>462</v>
      </c>
      <c r="C24" s="19" t="s">
        <v>228</v>
      </c>
      <c r="D24" s="20">
        <v>0</v>
      </c>
      <c r="E24" s="21">
        <v>0.13928599999999999</v>
      </c>
      <c r="F24" s="21">
        <f t="shared" si="0"/>
        <v>0.12180600315332413</v>
      </c>
      <c r="G24" s="21">
        <v>0.12180600315332413</v>
      </c>
      <c r="H24" s="21">
        <v>0</v>
      </c>
      <c r="I24" s="21">
        <v>0</v>
      </c>
      <c r="J24" s="22">
        <f t="shared" si="1"/>
        <v>0.87450284417187751</v>
      </c>
      <c r="K24" s="22">
        <f t="shared" si="2"/>
        <v>0.87450284417187751</v>
      </c>
      <c r="L24" s="23">
        <f t="shared" si="3"/>
        <v>0.87450284417187751</v>
      </c>
      <c r="M24" s="4"/>
    </row>
    <row r="25" spans="1:13" x14ac:dyDescent="0.25">
      <c r="A25" s="17"/>
      <c r="B25" s="18">
        <v>463</v>
      </c>
      <c r="C25" s="19" t="s">
        <v>229</v>
      </c>
      <c r="D25" s="20">
        <v>0</v>
      </c>
      <c r="E25" s="21">
        <v>0.14488699999999999</v>
      </c>
      <c r="F25" s="21">
        <f t="shared" si="0"/>
        <v>0.11743497309493303</v>
      </c>
      <c r="G25" s="21">
        <v>8.7950793094933033E-2</v>
      </c>
      <c r="H25" s="21">
        <v>9.0041999999999987E-3</v>
      </c>
      <c r="I25" s="21">
        <v>2.0479980000000002E-2</v>
      </c>
      <c r="J25" s="22">
        <f t="shared" si="1"/>
        <v>0.60703025871840155</v>
      </c>
      <c r="K25" s="22">
        <f t="shared" si="2"/>
        <v>0.66917662105594733</v>
      </c>
      <c r="L25" s="23">
        <f t="shared" si="3"/>
        <v>0.81052801904196403</v>
      </c>
      <c r="M25" s="4"/>
    </row>
    <row r="26" spans="1:13" ht="15.75" thickBot="1" x14ac:dyDescent="0.3">
      <c r="A26" s="41" t="s">
        <v>232</v>
      </c>
      <c r="B26" s="58"/>
      <c r="C26" s="43"/>
      <c r="D26" s="44">
        <v>157.31519800000001</v>
      </c>
      <c r="E26" s="45">
        <v>158.23391899999996</v>
      </c>
      <c r="F26" s="45">
        <f t="shared" si="0"/>
        <v>19.05024974290793</v>
      </c>
      <c r="G26" s="45">
        <v>9.0021316829079296</v>
      </c>
      <c r="H26" s="45">
        <v>4.3861769599999993</v>
      </c>
      <c r="I26" s="45">
        <v>5.6619410999999999</v>
      </c>
      <c r="J26" s="46">
        <f t="shared" si="1"/>
        <v>5.6891289426434115E-2</v>
      </c>
      <c r="K26" s="46">
        <f t="shared" si="2"/>
        <v>8.4610864266769087E-2</v>
      </c>
      <c r="L26" s="47">
        <f t="shared" si="3"/>
        <v>0.12039295912849086</v>
      </c>
      <c r="M26" s="4"/>
    </row>
    <row r="27" spans="1:13" x14ac:dyDescent="0.25">
      <c r="D27" s="5"/>
      <c r="E27" s="5"/>
      <c r="F27" s="5"/>
      <c r="G27" s="5"/>
      <c r="H27" s="5"/>
      <c r="I27" s="5"/>
      <c r="J27" s="4"/>
      <c r="K27" s="4"/>
      <c r="L27" s="4"/>
      <c r="M2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46</v>
      </c>
      <c r="B1" s="51" t="s">
        <v>29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778</v>
      </c>
      <c r="N2" s="72" t="s">
        <v>792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483.08867699999996</v>
      </c>
      <c r="E6" s="14">
        <f ca="1">SUM(E7:OFFSET(E7,50,0))</f>
        <v>501.62029600000005</v>
      </c>
      <c r="F6" s="14">
        <f ca="1">SUM(F7:OFFSET(F7,50,0))</f>
        <v>83.240618462261025</v>
      </c>
      <c r="G6" s="14">
        <f ca="1">SUM(G7:OFFSET(G7,50,0))</f>
        <v>47.718485462261015</v>
      </c>
      <c r="H6" s="14">
        <f ca="1">SUM(H7:OFFSET(H7,50,0))</f>
        <v>17.545106590000003</v>
      </c>
      <c r="I6" s="14">
        <f ca="1">SUM(I7:OFFSET(I7,50,0))</f>
        <v>17.977026409999993</v>
      </c>
      <c r="J6" s="15">
        <f ca="1">IFERROR(G6/E6,0)</f>
        <v>9.5128697628018247E-2</v>
      </c>
      <c r="K6" s="15">
        <f ca="1">IFERROR(SUM(G6,H6)/E6,0)</f>
        <v>0.13010556505126142</v>
      </c>
      <c r="L6" s="16">
        <f ca="1">IFERROR(SUM(G6,H6,I6)/E6,0)</f>
        <v>0.16594348180493279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22.371041999999996</v>
      </c>
      <c r="E7" s="21">
        <v>19.241146000000001</v>
      </c>
      <c r="F7" s="21">
        <f t="shared" ref="F7:F30" si="0">SUM(G7,H7,I7)</f>
        <v>2.8080466962575827</v>
      </c>
      <c r="G7" s="21">
        <v>3.4222778962575831</v>
      </c>
      <c r="H7" s="21">
        <v>0.35699729000000002</v>
      </c>
      <c r="I7" s="21">
        <v>-0.97122849</v>
      </c>
      <c r="J7" s="22">
        <f t="shared" ref="J7:J30" si="1">IFERROR(G7/E7,0)</f>
        <v>0.17786247743546996</v>
      </c>
      <c r="K7" s="22">
        <f t="shared" ref="K7:K30" si="2">IFERROR(SUM(G7,H7)/E7,0)</f>
        <v>0.19641632500775072</v>
      </c>
      <c r="L7" s="23">
        <f t="shared" ref="L7:L30" si="3">IFERROR(SUM(G7,H7,I7)/E7,0)</f>
        <v>0.1459396803214103</v>
      </c>
      <c r="M7" s="4"/>
      <c r="N7" t="s">
        <v>272</v>
      </c>
      <c r="O7" s="5">
        <v>0.37382413669587611</v>
      </c>
      <c r="P7" s="71">
        <v>0.3714557349299627</v>
      </c>
    </row>
    <row r="8" spans="1:16" x14ac:dyDescent="0.25">
      <c r="A8" s="17"/>
      <c r="B8" s="55">
        <v>2</v>
      </c>
      <c r="C8" s="19" t="s">
        <v>250</v>
      </c>
      <c r="D8" s="20">
        <v>17.108552</v>
      </c>
      <c r="E8" s="21">
        <v>26.911229000000002</v>
      </c>
      <c r="F8" s="21">
        <f t="shared" si="0"/>
        <v>2.8806852723376521</v>
      </c>
      <c r="G8" s="21">
        <v>1.6856994623376522</v>
      </c>
      <c r="H8" s="21">
        <v>0.96586602999999993</v>
      </c>
      <c r="I8" s="21">
        <v>0.22911978</v>
      </c>
      <c r="J8" s="22">
        <f t="shared" si="1"/>
        <v>6.2639259705963332E-2</v>
      </c>
      <c r="K8" s="22">
        <f t="shared" si="2"/>
        <v>9.8530077995979001E-2</v>
      </c>
      <c r="L8" s="23">
        <f t="shared" si="3"/>
        <v>0.10704398793297965</v>
      </c>
      <c r="M8" s="4"/>
      <c r="N8" t="s">
        <v>267</v>
      </c>
      <c r="O8" s="5">
        <v>5.0630808850286266</v>
      </c>
      <c r="P8" s="71">
        <v>0.34831108182046955</v>
      </c>
    </row>
    <row r="9" spans="1:16" x14ac:dyDescent="0.25">
      <c r="A9" s="17"/>
      <c r="B9" s="55">
        <v>3</v>
      </c>
      <c r="C9" s="19" t="s">
        <v>251</v>
      </c>
      <c r="D9" s="20">
        <v>11.040045999999998</v>
      </c>
      <c r="E9" s="21">
        <v>7.3957369999999969</v>
      </c>
      <c r="F9" s="21">
        <f t="shared" si="0"/>
        <v>0.73011378665112825</v>
      </c>
      <c r="G9" s="21">
        <v>0.27746656665112823</v>
      </c>
      <c r="H9" s="21">
        <v>7.061713E-2</v>
      </c>
      <c r="I9" s="21">
        <v>0.38203008999999999</v>
      </c>
      <c r="J9" s="22">
        <f t="shared" si="1"/>
        <v>3.7517094868453046E-2</v>
      </c>
      <c r="K9" s="22">
        <f t="shared" si="2"/>
        <v>4.7065450901124309E-2</v>
      </c>
      <c r="L9" s="23">
        <f t="shared" si="3"/>
        <v>9.8720896463885682E-2</v>
      </c>
      <c r="M9" s="4"/>
      <c r="N9" t="s">
        <v>273</v>
      </c>
      <c r="O9" s="5">
        <v>2.2673721698106837</v>
      </c>
      <c r="P9" s="71">
        <v>0.32590030378505269</v>
      </c>
    </row>
    <row r="10" spans="1:16" x14ac:dyDescent="0.25">
      <c r="A10" s="17"/>
      <c r="B10" s="55">
        <v>4</v>
      </c>
      <c r="C10" s="19" t="s">
        <v>252</v>
      </c>
      <c r="D10" s="20">
        <v>8.6330189999999973</v>
      </c>
      <c r="E10" s="21">
        <v>12.045515999999996</v>
      </c>
      <c r="F10" s="21">
        <f t="shared" si="0"/>
        <v>1.15346161338274</v>
      </c>
      <c r="G10" s="21">
        <v>0.63149244338274002</v>
      </c>
      <c r="H10" s="21">
        <v>0.31098530000000002</v>
      </c>
      <c r="I10" s="21">
        <v>0.21098386999999999</v>
      </c>
      <c r="J10" s="22">
        <f t="shared" si="1"/>
        <v>5.2425520283459856E-2</v>
      </c>
      <c r="K10" s="22">
        <f t="shared" si="2"/>
        <v>7.824303611258665E-2</v>
      </c>
      <c r="L10" s="23">
        <f t="shared" si="3"/>
        <v>9.5758588787955651E-2</v>
      </c>
      <c r="M10" s="4"/>
      <c r="N10" t="s">
        <v>262</v>
      </c>
      <c r="O10" s="5">
        <v>3.5766381188828595</v>
      </c>
      <c r="P10" s="71">
        <v>0.28342567211113961</v>
      </c>
    </row>
    <row r="11" spans="1:16" x14ac:dyDescent="0.25">
      <c r="A11" s="17"/>
      <c r="B11" s="55">
        <v>5</v>
      </c>
      <c r="C11" s="19" t="s">
        <v>253</v>
      </c>
      <c r="D11" s="20">
        <v>29.798473000000001</v>
      </c>
      <c r="E11" s="21">
        <v>33.264579000000005</v>
      </c>
      <c r="F11" s="21">
        <f t="shared" si="0"/>
        <v>2.3657333571513415</v>
      </c>
      <c r="G11" s="21">
        <v>1.4020369071513414</v>
      </c>
      <c r="H11" s="21">
        <v>0.34018106999999992</v>
      </c>
      <c r="I11" s="21">
        <v>0.62351538000000006</v>
      </c>
      <c r="J11" s="22">
        <f t="shared" si="1"/>
        <v>4.2148043032540446E-2</v>
      </c>
      <c r="K11" s="22">
        <f t="shared" si="2"/>
        <v>5.2374568671118338E-2</v>
      </c>
      <c r="L11" s="23">
        <f t="shared" si="3"/>
        <v>7.111869226276217E-2</v>
      </c>
      <c r="M11" s="4"/>
      <c r="N11" t="s">
        <v>258</v>
      </c>
      <c r="O11" s="5">
        <v>9.867891752921274</v>
      </c>
      <c r="P11" s="71">
        <v>0.27260228707543716</v>
      </c>
    </row>
    <row r="12" spans="1:16" x14ac:dyDescent="0.25">
      <c r="A12" s="17"/>
      <c r="B12" s="55">
        <v>6</v>
      </c>
      <c r="C12" s="19" t="s">
        <v>254</v>
      </c>
      <c r="D12" s="20">
        <v>60.975157999999979</v>
      </c>
      <c r="E12" s="21">
        <v>62.608938000000009</v>
      </c>
      <c r="F12" s="21">
        <f t="shared" si="0"/>
        <v>9.9307775119377997</v>
      </c>
      <c r="G12" s="21">
        <v>4.3631428219377995</v>
      </c>
      <c r="H12" s="21">
        <v>3.1301052400000002</v>
      </c>
      <c r="I12" s="21">
        <v>2.4375294499999995</v>
      </c>
      <c r="J12" s="22">
        <f t="shared" si="1"/>
        <v>6.9688816985488539E-2</v>
      </c>
      <c r="K12" s="22">
        <f t="shared" si="2"/>
        <v>0.11968335993716742</v>
      </c>
      <c r="L12" s="23">
        <f t="shared" si="3"/>
        <v>0.15861597128412877</v>
      </c>
      <c r="M12" s="4"/>
      <c r="N12" t="s">
        <v>265</v>
      </c>
      <c r="O12" s="5">
        <v>0.77117181906076226</v>
      </c>
      <c r="P12" s="71">
        <v>0.25005206443510464</v>
      </c>
    </row>
    <row r="13" spans="1:16" x14ac:dyDescent="0.25">
      <c r="A13" s="17"/>
      <c r="B13" s="55">
        <v>8</v>
      </c>
      <c r="C13" s="19" t="s">
        <v>256</v>
      </c>
      <c r="D13" s="20">
        <v>58.073082000000007</v>
      </c>
      <c r="E13" s="21">
        <v>58.42601299999999</v>
      </c>
      <c r="F13" s="21">
        <f t="shared" si="0"/>
        <v>10.233792399219439</v>
      </c>
      <c r="G13" s="21">
        <v>6.1100674992194399</v>
      </c>
      <c r="H13" s="21">
        <v>1.6340469500000001</v>
      </c>
      <c r="I13" s="21">
        <v>2.4896779499999999</v>
      </c>
      <c r="J13" s="22">
        <f t="shared" si="1"/>
        <v>0.10457786156346902</v>
      </c>
      <c r="K13" s="22">
        <f t="shared" si="2"/>
        <v>0.13254565991383738</v>
      </c>
      <c r="L13" s="23">
        <f t="shared" si="3"/>
        <v>0.17515815086029302</v>
      </c>
      <c r="M13" s="4"/>
      <c r="N13" t="s">
        <v>261</v>
      </c>
      <c r="O13" s="5">
        <v>6.3874521186881443</v>
      </c>
      <c r="P13" s="71">
        <v>0.23320726666833438</v>
      </c>
    </row>
    <row r="14" spans="1:16" x14ac:dyDescent="0.25">
      <c r="A14" s="17"/>
      <c r="B14" s="55">
        <v>9</v>
      </c>
      <c r="C14" s="19" t="s">
        <v>257</v>
      </c>
      <c r="D14" s="20">
        <v>9.9893730000000005</v>
      </c>
      <c r="E14" s="21">
        <v>26.998511999999998</v>
      </c>
      <c r="F14" s="21">
        <f t="shared" si="0"/>
        <v>3.5112273012667705</v>
      </c>
      <c r="G14" s="21">
        <v>0.89695460126677062</v>
      </c>
      <c r="H14" s="21">
        <v>6.8308879999999988E-2</v>
      </c>
      <c r="I14" s="21">
        <v>2.5459638199999999</v>
      </c>
      <c r="J14" s="22">
        <f t="shared" si="1"/>
        <v>3.3222371709476832E-2</v>
      </c>
      <c r="K14" s="22">
        <f t="shared" si="2"/>
        <v>3.575246966450487E-2</v>
      </c>
      <c r="L14" s="23">
        <f t="shared" si="3"/>
        <v>0.13005262294702652</v>
      </c>
      <c r="M14" s="4"/>
      <c r="N14" t="s">
        <v>268</v>
      </c>
      <c r="O14" s="5">
        <v>2.4705371130482763</v>
      </c>
      <c r="P14" s="71">
        <v>0.22833112951261683</v>
      </c>
    </row>
    <row r="15" spans="1:16" x14ac:dyDescent="0.25">
      <c r="A15" s="17"/>
      <c r="B15" s="55">
        <v>10</v>
      </c>
      <c r="C15" s="19" t="s">
        <v>258</v>
      </c>
      <c r="D15" s="20">
        <v>35.897447999999997</v>
      </c>
      <c r="E15" s="21">
        <v>36.198859000000006</v>
      </c>
      <c r="F15" s="21">
        <f t="shared" si="0"/>
        <v>9.867891752921274</v>
      </c>
      <c r="G15" s="21">
        <v>5.7221057629212737</v>
      </c>
      <c r="H15" s="21">
        <v>0.33977259999999998</v>
      </c>
      <c r="I15" s="21">
        <v>3.8060133899999999</v>
      </c>
      <c r="J15" s="22">
        <f t="shared" si="1"/>
        <v>0.15807420236425884</v>
      </c>
      <c r="K15" s="22">
        <f t="shared" si="2"/>
        <v>0.16746048163897301</v>
      </c>
      <c r="L15" s="23">
        <f t="shared" si="3"/>
        <v>0.27260228707543716</v>
      </c>
      <c r="M15" s="4"/>
      <c r="N15" t="s">
        <v>256</v>
      </c>
      <c r="O15" s="5">
        <v>10.233792399219439</v>
      </c>
      <c r="P15" s="71">
        <v>0.17515815086029302</v>
      </c>
    </row>
    <row r="16" spans="1:16" x14ac:dyDescent="0.25">
      <c r="A16" s="17"/>
      <c r="B16" s="55">
        <v>11</v>
      </c>
      <c r="C16" s="19" t="s">
        <v>259</v>
      </c>
      <c r="D16" s="20">
        <v>8.446927999999998</v>
      </c>
      <c r="E16" s="21">
        <v>9.0445020000000014</v>
      </c>
      <c r="F16" s="21">
        <f t="shared" si="0"/>
        <v>1.5091473223206024</v>
      </c>
      <c r="G16" s="21">
        <v>0.78689050232060254</v>
      </c>
      <c r="H16" s="21">
        <v>0.21952700999999999</v>
      </c>
      <c r="I16" s="21">
        <v>0.50272980999999994</v>
      </c>
      <c r="J16" s="22">
        <f t="shared" si="1"/>
        <v>8.7002081742101708E-2</v>
      </c>
      <c r="K16" s="22">
        <f t="shared" si="2"/>
        <v>0.1112739554174019</v>
      </c>
      <c r="L16" s="23">
        <f t="shared" si="3"/>
        <v>0.16685797872791694</v>
      </c>
      <c r="M16" s="4"/>
      <c r="N16" t="s">
        <v>259</v>
      </c>
      <c r="O16" s="5">
        <v>1.5091473223206024</v>
      </c>
      <c r="P16" s="71">
        <v>0.16685797872791694</v>
      </c>
    </row>
    <row r="17" spans="1:16" x14ac:dyDescent="0.25">
      <c r="A17" s="17"/>
      <c r="B17" s="55">
        <v>12</v>
      </c>
      <c r="C17" s="19" t="s">
        <v>260</v>
      </c>
      <c r="D17" s="20">
        <v>8.2087179999999993</v>
      </c>
      <c r="E17" s="21">
        <v>13.356263</v>
      </c>
      <c r="F17" s="21">
        <f t="shared" si="0"/>
        <v>1.5097844920771875</v>
      </c>
      <c r="G17" s="21">
        <v>0.78432979207718745</v>
      </c>
      <c r="H17" s="21">
        <v>0.26026273</v>
      </c>
      <c r="I17" s="21">
        <v>0.46519197000000001</v>
      </c>
      <c r="J17" s="22">
        <f t="shared" si="1"/>
        <v>5.8723745712194152E-2</v>
      </c>
      <c r="K17" s="22">
        <f t="shared" si="2"/>
        <v>7.8209939567466399E-2</v>
      </c>
      <c r="L17" s="23">
        <f t="shared" si="3"/>
        <v>0.11303944015456924</v>
      </c>
      <c r="M17" s="4"/>
      <c r="N17" t="s">
        <v>254</v>
      </c>
      <c r="O17" s="5">
        <v>9.9307775119377997</v>
      </c>
      <c r="P17" s="71">
        <v>0.15861597128412877</v>
      </c>
    </row>
    <row r="18" spans="1:16" x14ac:dyDescent="0.25">
      <c r="A18" s="17"/>
      <c r="B18" s="55">
        <v>13</v>
      </c>
      <c r="C18" s="19" t="s">
        <v>261</v>
      </c>
      <c r="D18" s="20">
        <v>15.840378999999999</v>
      </c>
      <c r="E18" s="21">
        <v>27.389592999999998</v>
      </c>
      <c r="F18" s="21">
        <f t="shared" si="0"/>
        <v>6.3874521186881443</v>
      </c>
      <c r="G18" s="21">
        <v>3.5629958286881447</v>
      </c>
      <c r="H18" s="21">
        <v>2.1479015099999996</v>
      </c>
      <c r="I18" s="21">
        <v>0.67655478000000002</v>
      </c>
      <c r="J18" s="22">
        <f t="shared" si="1"/>
        <v>0.13008575296055494</v>
      </c>
      <c r="K18" s="22">
        <f t="shared" si="2"/>
        <v>0.20850610444222903</v>
      </c>
      <c r="L18" s="23">
        <f t="shared" si="3"/>
        <v>0.23320726666833438</v>
      </c>
      <c r="M18" s="4"/>
      <c r="N18" t="s">
        <v>249</v>
      </c>
      <c r="O18" s="5">
        <v>2.8080466962575827</v>
      </c>
      <c r="P18" s="71">
        <v>0.1459396803214103</v>
      </c>
    </row>
    <row r="19" spans="1:16" x14ac:dyDescent="0.25">
      <c r="A19" s="17"/>
      <c r="B19" s="55">
        <v>14</v>
      </c>
      <c r="C19" s="19" t="s">
        <v>262</v>
      </c>
      <c r="D19" s="20">
        <v>9.4841599999999993</v>
      </c>
      <c r="E19" s="21">
        <v>12.619316000000007</v>
      </c>
      <c r="F19" s="21">
        <f t="shared" si="0"/>
        <v>3.5766381188828595</v>
      </c>
      <c r="G19" s="21">
        <v>2.0182363588828593</v>
      </c>
      <c r="H19" s="21">
        <v>0.54145732000000002</v>
      </c>
      <c r="I19" s="21">
        <v>1.0169444400000001</v>
      </c>
      <c r="J19" s="22">
        <f t="shared" si="1"/>
        <v>0.15993231003034225</v>
      </c>
      <c r="K19" s="22">
        <f t="shared" si="2"/>
        <v>0.20283933605298879</v>
      </c>
      <c r="L19" s="23">
        <f t="shared" si="3"/>
        <v>0.28342567211113961</v>
      </c>
      <c r="M19" s="4"/>
      <c r="N19" t="s">
        <v>263</v>
      </c>
      <c r="O19" s="5">
        <v>6.3901820951178809</v>
      </c>
      <c r="P19" s="71">
        <v>0.14392946132787249</v>
      </c>
    </row>
    <row r="20" spans="1:16" x14ac:dyDescent="0.25">
      <c r="A20" s="17"/>
      <c r="B20" s="55">
        <v>15</v>
      </c>
      <c r="C20" s="19" t="s">
        <v>263</v>
      </c>
      <c r="D20" s="20">
        <v>53.748198000000009</v>
      </c>
      <c r="E20" s="21">
        <v>44.398013000000006</v>
      </c>
      <c r="F20" s="21">
        <f t="shared" si="0"/>
        <v>6.3901820951178809</v>
      </c>
      <c r="G20" s="21">
        <v>3.4187264951178804</v>
      </c>
      <c r="H20" s="21">
        <v>1.9498623300000004</v>
      </c>
      <c r="I20" s="21">
        <v>1.0215932699999999</v>
      </c>
      <c r="J20" s="22">
        <f t="shared" si="1"/>
        <v>7.700179048818874E-2</v>
      </c>
      <c r="K20" s="22">
        <f t="shared" si="2"/>
        <v>0.12091957415116482</v>
      </c>
      <c r="L20" s="23">
        <f t="shared" si="3"/>
        <v>0.14392946132787249</v>
      </c>
      <c r="M20" s="4"/>
      <c r="N20" t="s">
        <v>270</v>
      </c>
      <c r="O20" s="5">
        <v>2.0524509864699629</v>
      </c>
      <c r="P20" s="71">
        <v>0.13401070390566225</v>
      </c>
    </row>
    <row r="21" spans="1:16" x14ac:dyDescent="0.25">
      <c r="A21" s="17"/>
      <c r="B21" s="55">
        <v>16</v>
      </c>
      <c r="C21" s="19" t="s">
        <v>264</v>
      </c>
      <c r="D21" s="20">
        <v>32.551003999999985</v>
      </c>
      <c r="E21" s="21">
        <v>27.579348999999979</v>
      </c>
      <c r="F21" s="21">
        <f t="shared" si="0"/>
        <v>3.6592001545550943</v>
      </c>
      <c r="G21" s="21">
        <v>2.2770445245550945</v>
      </c>
      <c r="H21" s="21">
        <v>0.77648291000000003</v>
      </c>
      <c r="I21" s="21">
        <v>0.60567271999999994</v>
      </c>
      <c r="J21" s="22">
        <f t="shared" si="1"/>
        <v>8.2563389170465781E-2</v>
      </c>
      <c r="K21" s="22">
        <f t="shared" si="2"/>
        <v>0.11071789383263168</v>
      </c>
      <c r="L21" s="23">
        <f t="shared" si="3"/>
        <v>0.13267898943354672</v>
      </c>
      <c r="M21" s="4"/>
      <c r="N21" t="s">
        <v>264</v>
      </c>
      <c r="O21" s="5">
        <v>3.6592001545550943</v>
      </c>
      <c r="P21" s="71">
        <v>0.13267898943354672</v>
      </c>
    </row>
    <row r="22" spans="1:16" x14ac:dyDescent="0.25">
      <c r="A22" s="17"/>
      <c r="B22" s="55">
        <v>17</v>
      </c>
      <c r="C22" s="19" t="s">
        <v>265</v>
      </c>
      <c r="D22" s="20">
        <v>8.817063000000001</v>
      </c>
      <c r="E22" s="21">
        <v>3.0840450000000001</v>
      </c>
      <c r="F22" s="21">
        <f t="shared" si="0"/>
        <v>0.77117181906076226</v>
      </c>
      <c r="G22" s="21">
        <v>0.45486227906076238</v>
      </c>
      <c r="H22" s="21">
        <v>0.16663878999999998</v>
      </c>
      <c r="I22" s="21">
        <v>0.14967074999999999</v>
      </c>
      <c r="J22" s="22">
        <f t="shared" si="1"/>
        <v>0.14748885929380484</v>
      </c>
      <c r="K22" s="22">
        <f t="shared" si="2"/>
        <v>0.20152140097202287</v>
      </c>
      <c r="L22" s="23">
        <f t="shared" si="3"/>
        <v>0.25005206443510464</v>
      </c>
      <c r="M22" s="4"/>
      <c r="N22" t="s">
        <v>257</v>
      </c>
      <c r="O22" s="5">
        <v>3.5112273012667705</v>
      </c>
      <c r="P22" s="71">
        <v>0.13005262294702652</v>
      </c>
    </row>
    <row r="23" spans="1:16" x14ac:dyDescent="0.25">
      <c r="A23" s="17"/>
      <c r="B23" s="55">
        <v>18</v>
      </c>
      <c r="C23" s="19" t="s">
        <v>266</v>
      </c>
      <c r="D23" s="20">
        <v>2.4554689999999999</v>
      </c>
      <c r="E23" s="21">
        <v>3.8143780000000009</v>
      </c>
      <c r="F23" s="21">
        <f t="shared" si="0"/>
        <v>0.43590806330879706</v>
      </c>
      <c r="G23" s="21">
        <v>0.25898701330879703</v>
      </c>
      <c r="H23" s="21">
        <v>8.5698009999999991E-2</v>
      </c>
      <c r="I23" s="21">
        <v>9.1223040000000005E-2</v>
      </c>
      <c r="J23" s="22">
        <f t="shared" si="1"/>
        <v>6.7897574207065201E-2</v>
      </c>
      <c r="K23" s="22">
        <f t="shared" si="2"/>
        <v>9.0364673692223729E-2</v>
      </c>
      <c r="L23" s="23">
        <f t="shared" si="3"/>
        <v>0.11428024786971741</v>
      </c>
      <c r="M23" s="4"/>
      <c r="N23" t="s">
        <v>269</v>
      </c>
      <c r="O23" s="5">
        <v>3.2260967660705315</v>
      </c>
      <c r="P23" s="71">
        <v>0.11731914115184128</v>
      </c>
    </row>
    <row r="24" spans="1:16" x14ac:dyDescent="0.25">
      <c r="A24" s="17"/>
      <c r="B24" s="55">
        <v>19</v>
      </c>
      <c r="C24" s="19" t="s">
        <v>267</v>
      </c>
      <c r="D24" s="20">
        <v>19.221820999999998</v>
      </c>
      <c r="E24" s="21">
        <v>14.536088999999997</v>
      </c>
      <c r="F24" s="21">
        <f t="shared" si="0"/>
        <v>5.0630808850286266</v>
      </c>
      <c r="G24" s="21">
        <v>1.4642137950286269</v>
      </c>
      <c r="H24" s="21">
        <v>3.4091529899999999</v>
      </c>
      <c r="I24" s="21">
        <v>0.1897141</v>
      </c>
      <c r="J24" s="22">
        <f t="shared" si="1"/>
        <v>0.10072955628082816</v>
      </c>
      <c r="K24" s="22">
        <f t="shared" si="2"/>
        <v>0.33525983399170356</v>
      </c>
      <c r="L24" s="23">
        <f t="shared" si="3"/>
        <v>0.34831108182046955</v>
      </c>
      <c r="M24" s="4"/>
      <c r="N24" t="s">
        <v>266</v>
      </c>
      <c r="O24" s="5">
        <v>0.43590806330879706</v>
      </c>
      <c r="P24" s="71">
        <v>0.11428024786971741</v>
      </c>
    </row>
    <row r="25" spans="1:16" x14ac:dyDescent="0.25">
      <c r="A25" s="17"/>
      <c r="B25" s="55">
        <v>20</v>
      </c>
      <c r="C25" s="19" t="s">
        <v>268</v>
      </c>
      <c r="D25" s="20">
        <v>11.270635</v>
      </c>
      <c r="E25" s="21">
        <v>10.819974999999999</v>
      </c>
      <c r="F25" s="21">
        <f t="shared" si="0"/>
        <v>2.4705371130482763</v>
      </c>
      <c r="G25" s="21">
        <v>1.7278862630482763</v>
      </c>
      <c r="H25" s="21">
        <v>0.42380632000000007</v>
      </c>
      <c r="I25" s="21">
        <v>0.31884452999999996</v>
      </c>
      <c r="J25" s="22">
        <f t="shared" si="1"/>
        <v>0.15969410863225436</v>
      </c>
      <c r="K25" s="22">
        <f t="shared" si="2"/>
        <v>0.19886299026090878</v>
      </c>
      <c r="L25" s="23">
        <f t="shared" si="3"/>
        <v>0.22833112951261683</v>
      </c>
      <c r="M25" s="4"/>
      <c r="N25" t="s">
        <v>260</v>
      </c>
      <c r="O25" s="5">
        <v>1.5097844920771875</v>
      </c>
      <c r="P25" s="71">
        <v>0.11303944015456924</v>
      </c>
    </row>
    <row r="26" spans="1:16" x14ac:dyDescent="0.25">
      <c r="A26" s="17"/>
      <c r="B26" s="55">
        <v>21</v>
      </c>
      <c r="C26" s="19" t="s">
        <v>269</v>
      </c>
      <c r="D26" s="20">
        <v>34.683952000000012</v>
      </c>
      <c r="E26" s="21">
        <v>27.498469</v>
      </c>
      <c r="F26" s="21">
        <f t="shared" si="0"/>
        <v>3.2260967660705315</v>
      </c>
      <c r="G26" s="21">
        <v>2.7870496860705316</v>
      </c>
      <c r="H26" s="21">
        <v>1.9458100000000002E-2</v>
      </c>
      <c r="I26" s="21">
        <v>0.41958898000000006</v>
      </c>
      <c r="J26" s="22">
        <f t="shared" si="1"/>
        <v>0.10135290390423306</v>
      </c>
      <c r="K26" s="22">
        <f t="shared" si="2"/>
        <v>0.10206051057135332</v>
      </c>
      <c r="L26" s="23">
        <f t="shared" si="3"/>
        <v>0.11731914115184128</v>
      </c>
      <c r="M26" s="4"/>
      <c r="N26" t="s">
        <v>250</v>
      </c>
      <c r="O26" s="5">
        <v>2.8806852723376521</v>
      </c>
      <c r="P26" s="71">
        <v>0.10704398793297965</v>
      </c>
    </row>
    <row r="27" spans="1:16" x14ac:dyDescent="0.25">
      <c r="A27" s="17"/>
      <c r="B27" s="55">
        <v>22</v>
      </c>
      <c r="C27" s="19" t="s">
        <v>270</v>
      </c>
      <c r="D27" s="20">
        <v>12.840722000000001</v>
      </c>
      <c r="E27" s="21">
        <v>15.315574999999999</v>
      </c>
      <c r="F27" s="21">
        <f t="shared" si="0"/>
        <v>2.0524509864699629</v>
      </c>
      <c r="G27" s="21">
        <v>1.7736817664699629</v>
      </c>
      <c r="H27" s="21">
        <v>0.17164602000000001</v>
      </c>
      <c r="I27" s="21">
        <v>0.1071232</v>
      </c>
      <c r="J27" s="22">
        <f t="shared" si="1"/>
        <v>0.11580902228417563</v>
      </c>
      <c r="K27" s="22">
        <f t="shared" si="2"/>
        <v>0.12701630767829239</v>
      </c>
      <c r="L27" s="23">
        <f t="shared" si="3"/>
        <v>0.13401070390566225</v>
      </c>
      <c r="M27" s="4"/>
      <c r="N27" t="s">
        <v>251</v>
      </c>
      <c r="O27" s="5">
        <v>0.73011378665112825</v>
      </c>
      <c r="P27" s="71">
        <v>9.8720896463885682E-2</v>
      </c>
    </row>
    <row r="28" spans="1:16" x14ac:dyDescent="0.25">
      <c r="A28" s="17"/>
      <c r="B28" s="55">
        <v>23</v>
      </c>
      <c r="C28" s="19" t="s">
        <v>271</v>
      </c>
      <c r="D28" s="20">
        <v>2.085601</v>
      </c>
      <c r="E28" s="21">
        <v>1.1105670000000001</v>
      </c>
      <c r="F28" s="21">
        <f t="shared" si="0"/>
        <v>6.6042530000000002E-2</v>
      </c>
      <c r="G28" s="21">
        <v>0</v>
      </c>
      <c r="H28" s="21">
        <v>5.8042530000000002E-2</v>
      </c>
      <c r="I28" s="21">
        <v>8.0000000000000002E-3</v>
      </c>
      <c r="J28" s="22">
        <f t="shared" si="1"/>
        <v>0</v>
      </c>
      <c r="K28" s="22">
        <f t="shared" si="2"/>
        <v>5.2263870617441359E-2</v>
      </c>
      <c r="L28" s="23">
        <f t="shared" si="3"/>
        <v>5.9467398184891142E-2</v>
      </c>
      <c r="M28" s="4"/>
      <c r="N28" t="s">
        <v>252</v>
      </c>
      <c r="O28" s="5">
        <v>1.15346161338274</v>
      </c>
      <c r="P28" s="71">
        <v>9.5758588787955651E-2</v>
      </c>
    </row>
    <row r="29" spans="1:16" x14ac:dyDescent="0.25">
      <c r="A29" s="17"/>
      <c r="B29" s="55">
        <v>24</v>
      </c>
      <c r="C29" s="19" t="s">
        <v>272</v>
      </c>
      <c r="D29" s="20">
        <v>1.2555599999999998</v>
      </c>
      <c r="E29" s="21">
        <v>1.0063759999999999</v>
      </c>
      <c r="F29" s="21">
        <f t="shared" si="0"/>
        <v>0.37382413669587611</v>
      </c>
      <c r="G29" s="21">
        <v>0.26461774669587612</v>
      </c>
      <c r="H29" s="21">
        <v>1.282349E-2</v>
      </c>
      <c r="I29" s="21">
        <v>9.6382899999999994E-2</v>
      </c>
      <c r="J29" s="22">
        <f t="shared" si="1"/>
        <v>0.26294123339177022</v>
      </c>
      <c r="K29" s="22">
        <f t="shared" si="2"/>
        <v>0.2756834788348253</v>
      </c>
      <c r="L29" s="23">
        <f t="shared" si="3"/>
        <v>0.3714557349299627</v>
      </c>
      <c r="M29" s="4"/>
      <c r="N29" t="s">
        <v>253</v>
      </c>
      <c r="O29" s="5">
        <v>2.3657333571513415</v>
      </c>
      <c r="P29" s="71">
        <v>7.111869226276217E-2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8.2922739999999973</v>
      </c>
      <c r="E30" s="28">
        <v>6.9572569999999985</v>
      </c>
      <c r="F30" s="28">
        <f t="shared" si="0"/>
        <v>2.2673721698106837</v>
      </c>
      <c r="G30" s="28">
        <v>1.6277194498106837</v>
      </c>
      <c r="H30" s="28">
        <v>8.5466040000000021E-2</v>
      </c>
      <c r="I30" s="28">
        <v>0.55418668000000015</v>
      </c>
      <c r="J30" s="29">
        <f t="shared" si="1"/>
        <v>0.23395994280658083</v>
      </c>
      <c r="K30" s="29">
        <f t="shared" si="2"/>
        <v>0.24624438766753681</v>
      </c>
      <c r="L30" s="30">
        <f t="shared" si="3"/>
        <v>0.32590030378505269</v>
      </c>
      <c r="M30" s="4"/>
      <c r="N30" t="s">
        <v>271</v>
      </c>
      <c r="O30" s="5">
        <v>6.6042530000000002E-2</v>
      </c>
      <c r="P30" s="71">
        <v>5.9467398184891142E-2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2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7109375" customWidth="1"/>
    <col min="6" max="6" width="13.5703125" customWidth="1"/>
    <col min="7" max="9" width="0" hidden="1" customWidth="1"/>
  </cols>
  <sheetData>
    <row r="1" spans="1:13" ht="15.75" x14ac:dyDescent="0.25">
      <c r="A1" s="50">
        <v>46</v>
      </c>
      <c r="B1" s="49" t="s">
        <v>29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779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483.08867699999996</v>
      </c>
      <c r="E6" s="14">
        <v>501.62029600000005</v>
      </c>
      <c r="F6" s="14">
        <v>83.240618462261025</v>
      </c>
      <c r="G6" s="14">
        <v>47.718485462261015</v>
      </c>
      <c r="H6" s="14">
        <v>17.545106590000003</v>
      </c>
      <c r="I6" s="14">
        <v>17.977026409999993</v>
      </c>
      <c r="J6" s="15">
        <v>9.5128697628018247E-2</v>
      </c>
      <c r="K6" s="15">
        <v>0.13010556505126142</v>
      </c>
      <c r="L6" s="16">
        <v>0.16594348180493279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21.573411999999994</v>
      </c>
      <c r="E7" s="38">
        <f ca="1">SUM(E8:OFFSET(E6,MATCH("PROYECTOS",$A$8:$A$50,0),0))</f>
        <v>21.375395999999995</v>
      </c>
      <c r="F7" s="38">
        <f ca="1">SUM(F8:OFFSET(F6,MATCH("PROYECTOS",$A$8:$A$50,0),0))</f>
        <v>2.4923696454351889</v>
      </c>
      <c r="G7" s="38">
        <f ca="1">SUM(G8:OFFSET(G6,MATCH("PROYECTOS",$A$8:$A$50,0),0))</f>
        <v>1.119726765435189</v>
      </c>
      <c r="H7" s="38">
        <f ca="1">SUM(H8:OFFSET(H6,MATCH("PROYECTOS",$A$8:$A$50,0),0))</f>
        <v>0.87950055000000005</v>
      </c>
      <c r="I7" s="38">
        <f ca="1">SUM(I8:OFFSET(I6,MATCH("PROYECTOS",$A$8:$A$50,0),0))</f>
        <v>0.49314232999999996</v>
      </c>
      <c r="J7" s="39">
        <f ca="1">IFERROR(G7/E7,0)</f>
        <v>5.2383907434285157E-2</v>
      </c>
      <c r="K7" s="39">
        <f ca="1">IFERROR(SUM(G7,H7)/E7,0)</f>
        <v>9.352936972186103E-2</v>
      </c>
      <c r="L7" s="40">
        <f ca="1">IFERROR(SUM(G7,H7,I7)/E7,0)</f>
        <v>0.11659992850823393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12.938490999999997</v>
      </c>
      <c r="E8" s="21">
        <v>13.467912999999996</v>
      </c>
      <c r="F8" s="21">
        <f t="shared" ref="F8:F11" si="0">SUM(G8,H8,I8)</f>
        <v>2.2432038703303978</v>
      </c>
      <c r="G8" s="21">
        <v>0.97458626033039764</v>
      </c>
      <c r="H8" s="21">
        <v>0.85960055000000002</v>
      </c>
      <c r="I8" s="21">
        <v>0.40901705999999993</v>
      </c>
      <c r="J8" s="22">
        <f t="shared" ref="J8:J12" si="1">IFERROR(G8/E8,0)</f>
        <v>7.2363569643670703E-2</v>
      </c>
      <c r="K8" s="22">
        <f t="shared" ref="K8:K12" si="2">IFERROR(SUM(G8,H8)/E8,0)</f>
        <v>0.13618938660580882</v>
      </c>
      <c r="L8" s="23">
        <f t="shared" ref="L8:L12" si="3">IFERROR(SUM(G8,H8,I8)/E8,0)</f>
        <v>0.16655912986150107</v>
      </c>
      <c r="M8" s="4"/>
    </row>
    <row r="9" spans="1:13" ht="25.5" x14ac:dyDescent="0.25">
      <c r="A9" s="17"/>
      <c r="B9" s="19">
        <v>3000082</v>
      </c>
      <c r="C9" s="19" t="s">
        <v>781</v>
      </c>
      <c r="D9" s="20">
        <v>3.5515519999999992</v>
      </c>
      <c r="E9" s="21">
        <v>3.1856189999999995</v>
      </c>
      <c r="F9" s="21">
        <f t="shared" si="0"/>
        <v>1.9599999757483602E-3</v>
      </c>
      <c r="G9" s="21">
        <v>9.5999997574836016E-4</v>
      </c>
      <c r="H9" s="21">
        <v>0</v>
      </c>
      <c r="I9" s="21">
        <v>1E-3</v>
      </c>
      <c r="J9" s="22">
        <f t="shared" si="1"/>
        <v>3.0135429746883113E-4</v>
      </c>
      <c r="K9" s="22">
        <f t="shared" si="2"/>
        <v>3.0135429746883113E-4</v>
      </c>
      <c r="L9" s="23">
        <f t="shared" si="3"/>
        <v>6.1526503192891571E-4</v>
      </c>
      <c r="M9" s="4"/>
    </row>
    <row r="10" spans="1:13" ht="25.5" x14ac:dyDescent="0.25">
      <c r="A10" s="17"/>
      <c r="B10" s="19">
        <v>3000083</v>
      </c>
      <c r="C10" s="19" t="s">
        <v>782</v>
      </c>
      <c r="D10" s="20">
        <v>3.0099999999999993</v>
      </c>
      <c r="E10" s="21">
        <v>2.9999999999999996</v>
      </c>
      <c r="F10" s="21">
        <f t="shared" si="0"/>
        <v>0.14322049915790558</v>
      </c>
      <c r="G10" s="21">
        <v>0.14322049915790558</v>
      </c>
      <c r="H10" s="21">
        <v>0</v>
      </c>
      <c r="I10" s="21">
        <v>0</v>
      </c>
      <c r="J10" s="22">
        <f t="shared" si="1"/>
        <v>4.7740166385968535E-2</v>
      </c>
      <c r="K10" s="22">
        <f t="shared" si="2"/>
        <v>4.7740166385968535E-2</v>
      </c>
      <c r="L10" s="23">
        <f t="shared" si="3"/>
        <v>4.7740166385968535E-2</v>
      </c>
      <c r="M10" s="4"/>
    </row>
    <row r="11" spans="1:13" ht="25.5" x14ac:dyDescent="0.25">
      <c r="A11" s="17"/>
      <c r="B11" s="19">
        <v>3000626</v>
      </c>
      <c r="C11" s="19" t="s">
        <v>783</v>
      </c>
      <c r="D11" s="20">
        <v>2.073369</v>
      </c>
      <c r="E11" s="21">
        <v>1.7218639999999998</v>
      </c>
      <c r="F11" s="21">
        <f t="shared" si="0"/>
        <v>0.10398527597113744</v>
      </c>
      <c r="G11" s="21">
        <v>9.6000597113743424E-4</v>
      </c>
      <c r="H11" s="21">
        <v>1.9899999999999998E-2</v>
      </c>
      <c r="I11" s="21">
        <v>8.3125270000000001E-2</v>
      </c>
      <c r="J11" s="22">
        <f t="shared" si="1"/>
        <v>5.5753879001909225E-4</v>
      </c>
      <c r="K11" s="22">
        <f t="shared" si="2"/>
        <v>1.2114781406160669E-2</v>
      </c>
      <c r="L11" s="23">
        <f t="shared" si="3"/>
        <v>6.0391108688687058E-2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461.51526499999994</v>
      </c>
      <c r="E12" s="45">
        <f t="shared" ref="E12:I12" ca="1" si="4">OFFSET(E12,-MATCH("PROYECTOS",$A$8:$A$50,0)-1,0)-(OFFSET(E12,-MATCH("PROYECTOS",$A$8:$A$50,0),0))</f>
        <v>480.24490000000003</v>
      </c>
      <c r="F12" s="45">
        <f t="shared" ca="1" si="4"/>
        <v>80.748248816825836</v>
      </c>
      <c r="G12" s="45">
        <f t="shared" ca="1" si="4"/>
        <v>46.598758696825826</v>
      </c>
      <c r="H12" s="45">
        <f t="shared" ca="1" si="4"/>
        <v>16.665606040000004</v>
      </c>
      <c r="I12" s="45">
        <f t="shared" ca="1" si="4"/>
        <v>17.483884079999992</v>
      </c>
      <c r="J12" s="46">
        <f t="shared" ca="1" si="1"/>
        <v>9.7031241137231911E-2</v>
      </c>
      <c r="K12" s="46">
        <f t="shared" ca="1" si="2"/>
        <v>0.13173354831425763</v>
      </c>
      <c r="L12" s="47">
        <f t="shared" ca="1" si="3"/>
        <v>0.16813973207591756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793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0.16655912986150107</v>
      </c>
    </row>
    <row r="19" spans="1:4" ht="25.5" x14ac:dyDescent="0.25">
      <c r="A19" s="17"/>
      <c r="B19" s="19">
        <v>3000082</v>
      </c>
      <c r="C19" s="19" t="s">
        <v>781</v>
      </c>
      <c r="D19" s="23">
        <v>6.1526503192891571E-4</v>
      </c>
    </row>
    <row r="20" spans="1:4" ht="25.5" x14ac:dyDescent="0.25">
      <c r="A20" s="17"/>
      <c r="B20" s="19">
        <v>3000083</v>
      </c>
      <c r="C20" s="19" t="s">
        <v>782</v>
      </c>
      <c r="D20" s="23">
        <v>4.7740166385968535E-2</v>
      </c>
    </row>
    <row r="21" spans="1:4" ht="26.25" thickBot="1" x14ac:dyDescent="0.3">
      <c r="A21" s="24"/>
      <c r="B21" s="26">
        <v>3000626</v>
      </c>
      <c r="C21" s="26" t="s">
        <v>783</v>
      </c>
      <c r="D21" s="30">
        <v>6.0391108688687058E-2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topLeftCell="A12" workbookViewId="0">
      <selection activeCell="A37" sqref="A37:L3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2</v>
      </c>
      <c r="B1" s="50" t="s">
        <v>14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319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1439.382564</v>
      </c>
      <c r="E6" s="14">
        <v>1834.4223849999994</v>
      </c>
      <c r="F6" s="14">
        <v>719.29145555411105</v>
      </c>
      <c r="G6" s="14">
        <v>462.06858926411115</v>
      </c>
      <c r="H6" s="14">
        <v>114.99717575</v>
      </c>
      <c r="I6" s="14">
        <v>142.22569053999999</v>
      </c>
      <c r="J6" s="15">
        <v>0.25188778388359628</v>
      </c>
      <c r="K6" s="15">
        <v>0.31457627737905702</v>
      </c>
      <c r="L6" s="16">
        <v>0.3921078708130305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690.49845000000005</v>
      </c>
      <c r="E7" s="38">
        <f ca="1">SUM(E8:OFFSET(E6,MATCH("GOBIERNOS REGIONALES",$A$8:$A$50,0),0))</f>
        <v>733.24761799999987</v>
      </c>
      <c r="F7" s="38">
        <f ca="1">SUM(F8:OFFSET(F6,MATCH("GOBIERNOS REGIONALES",$A$8:$A$50,0),0))</f>
        <v>360.3935475169971</v>
      </c>
      <c r="G7" s="38">
        <f ca="1">SUM(G8:OFFSET(G6,MATCH("GOBIERNOS REGIONALES",$A$8:$A$50,0),0))</f>
        <v>273.45309422699711</v>
      </c>
      <c r="H7" s="38">
        <f ca="1">SUM(H8:OFFSET(H6,MATCH("GOBIERNOS REGIONALES",$A$8:$A$50,0),0))</f>
        <v>34.678078620000008</v>
      </c>
      <c r="I7" s="38">
        <f ca="1">SUM(I8:OFFSET(I6,MATCH("GOBIERNOS REGIONALES",$A$8:$A$50,0),0))</f>
        <v>52.262374669999986</v>
      </c>
      <c r="J7" s="39">
        <f ca="1">IFERROR(G7/E7,0)</f>
        <v>0.37293417327814238</v>
      </c>
      <c r="K7" s="39">
        <f ca="1">IFERROR(SUM(G7,H7)/E7,0)</f>
        <v>0.42022799022171137</v>
      </c>
      <c r="L7" s="40">
        <f ca="1">IFERROR(SUM(G7,H7,I7)/E7,0)</f>
        <v>0.49150319574171075</v>
      </c>
      <c r="M7" s="4"/>
    </row>
    <row r="8" spans="1:13" x14ac:dyDescent="0.25">
      <c r="A8" s="17"/>
      <c r="B8" s="18">
        <v>11</v>
      </c>
      <c r="C8" s="19" t="s">
        <v>111</v>
      </c>
      <c r="D8" s="20">
        <v>143.15592199999998</v>
      </c>
      <c r="E8" s="21">
        <v>120.67244600000004</v>
      </c>
      <c r="F8" s="21">
        <f t="shared" ref="F8:F38" si="0">SUM(G8,H8,I8)</f>
        <v>41.898918114735537</v>
      </c>
      <c r="G8" s="21">
        <v>26.349309974735533</v>
      </c>
      <c r="H8" s="21">
        <v>8.2472998999999998</v>
      </c>
      <c r="I8" s="21">
        <v>7.3023082400000021</v>
      </c>
      <c r="J8" s="22">
        <f t="shared" ref="J8:J38" si="1">IFERROR(G8/E8,0)</f>
        <v>0.2183539892340918</v>
      </c>
      <c r="K8" s="22">
        <f t="shared" ref="K8:K38" si="2">IFERROR(SUM(G8,H8)/E8,0)</f>
        <v>0.28669850509813588</v>
      </c>
      <c r="L8" s="23">
        <f t="shared" ref="L8:L38" si="3">IFERROR(SUM(G8,H8,I8)/E8,0)</f>
        <v>0.34721197343373256</v>
      </c>
      <c r="M8" s="4"/>
    </row>
    <row r="9" spans="1:13" x14ac:dyDescent="0.25">
      <c r="A9" s="17"/>
      <c r="B9" s="18">
        <v>131</v>
      </c>
      <c r="C9" s="19" t="s">
        <v>143</v>
      </c>
      <c r="D9" s="20">
        <v>0.24</v>
      </c>
      <c r="E9" s="21">
        <v>0.24</v>
      </c>
      <c r="F9" s="21">
        <f t="shared" si="0"/>
        <v>4.8692399776482584E-2</v>
      </c>
      <c r="G9" s="21">
        <v>9.9999997764825821E-3</v>
      </c>
      <c r="H9" s="21">
        <v>5.0000000000000001E-4</v>
      </c>
      <c r="I9" s="21">
        <v>3.8192400000000001E-2</v>
      </c>
      <c r="J9" s="22">
        <f t="shared" si="1"/>
        <v>4.1666665735344097E-2</v>
      </c>
      <c r="K9" s="22">
        <f t="shared" si="2"/>
        <v>4.374999906867743E-2</v>
      </c>
      <c r="L9" s="23">
        <f t="shared" si="3"/>
        <v>0.20288499906867744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333.65526199999982</v>
      </c>
      <c r="E10" s="21">
        <v>333.65526199999982</v>
      </c>
      <c r="F10" s="21">
        <f t="shared" si="0"/>
        <v>213.21304248694454</v>
      </c>
      <c r="G10" s="21">
        <v>188.68301648694455</v>
      </c>
      <c r="H10" s="21">
        <v>4.6480889999999988</v>
      </c>
      <c r="I10" s="21">
        <v>19.881937000000001</v>
      </c>
      <c r="J10" s="22">
        <f t="shared" si="1"/>
        <v>0.56550289468219039</v>
      </c>
      <c r="K10" s="22">
        <f t="shared" si="2"/>
        <v>0.57943370749820411</v>
      </c>
      <c r="L10" s="23">
        <f t="shared" si="3"/>
        <v>0.63902196898949148</v>
      </c>
      <c r="M10" s="4"/>
    </row>
    <row r="11" spans="1:13" ht="25.5" x14ac:dyDescent="0.25">
      <c r="A11" s="17"/>
      <c r="B11" s="18">
        <v>137</v>
      </c>
      <c r="C11" s="19" t="s">
        <v>146</v>
      </c>
      <c r="D11" s="20">
        <v>213.4472660000003</v>
      </c>
      <c r="E11" s="21">
        <v>278.67991000000001</v>
      </c>
      <c r="F11" s="21">
        <f t="shared" si="0"/>
        <v>105.23289451554052</v>
      </c>
      <c r="G11" s="21">
        <v>58.410767765540527</v>
      </c>
      <c r="H11" s="21">
        <v>21.782189720000005</v>
      </c>
      <c r="I11" s="21">
        <v>25.039937029999983</v>
      </c>
      <c r="J11" s="22">
        <f t="shared" si="1"/>
        <v>0.2095980573753613</v>
      </c>
      <c r="K11" s="22">
        <f t="shared" si="2"/>
        <v>0.28776009539238234</v>
      </c>
      <c r="L11" s="23">
        <f t="shared" si="3"/>
        <v>0.37761205863580377</v>
      </c>
      <c r="M11" s="4"/>
    </row>
    <row r="12" spans="1:13" x14ac:dyDescent="0.25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734.65159500000016</v>
      </c>
      <c r="E12" s="38">
        <f ca="1">SUM(E13:OFFSET(E11,(MATCH("GOBIERNOS LOCALES",$A$8:$A$50,0)-MATCH("GOBIERNOS REGIONALES",$A$8:$A$50,0)),0))</f>
        <v>1049.7256400000001</v>
      </c>
      <c r="F12" s="38">
        <f ca="1">SUM(F13:OFFSET(F11,(MATCH("GOBIERNOS LOCALES",$A$8:$A$50,0)-MATCH("GOBIERNOS REGIONALES",$A$8:$A$50,0)),0))</f>
        <v>351.30300862250317</v>
      </c>
      <c r="G12" s="38">
        <f ca="1">SUM(G13:OFFSET(G11,(MATCH("GOBIERNOS LOCALES",$A$8:$A$50,0)-MATCH("GOBIERNOS REGIONALES",$A$8:$A$50,0)),0))</f>
        <v>185.99597498250318</v>
      </c>
      <c r="H12" s="38">
        <f ca="1">SUM(H13:OFFSET(H11,(MATCH("GOBIERNOS LOCALES",$A$8:$A$50,0)-MATCH("GOBIERNOS REGIONALES",$A$8:$A$50,0)),0))</f>
        <v>77.398452359999993</v>
      </c>
      <c r="I12" s="38">
        <f ca="1">SUM(I13:OFFSET(I11,(MATCH("GOBIERNOS LOCALES",$A$8:$A$50,0)-MATCH("GOBIERNOS REGIONALES",$A$8:$A$50,0)),0))</f>
        <v>87.908581280000021</v>
      </c>
      <c r="J12" s="39">
        <f t="shared" ca="1" si="1"/>
        <v>0.17718532147362159</v>
      </c>
      <c r="K12" s="39">
        <f t="shared" ca="1" si="2"/>
        <v>0.25091739908582505</v>
      </c>
      <c r="L12" s="40">
        <f t="shared" ca="1" si="3"/>
        <v>0.33466173944508315</v>
      </c>
      <c r="M12" s="4"/>
    </row>
    <row r="13" spans="1:13" x14ac:dyDescent="0.25">
      <c r="A13" s="17"/>
      <c r="B13" s="18">
        <v>440</v>
      </c>
      <c r="C13" s="19" t="s">
        <v>206</v>
      </c>
      <c r="D13" s="20">
        <v>17.323079000000003</v>
      </c>
      <c r="E13" s="21">
        <v>31.183500000000009</v>
      </c>
      <c r="F13" s="21">
        <f t="shared" si="0"/>
        <v>9.0680722427753917</v>
      </c>
      <c r="G13" s="21">
        <v>4.9562823927753925</v>
      </c>
      <c r="H13" s="21">
        <v>1.8781225499999998</v>
      </c>
      <c r="I13" s="21">
        <v>2.2336673</v>
      </c>
      <c r="J13" s="22">
        <f t="shared" si="1"/>
        <v>0.15893925931262978</v>
      </c>
      <c r="K13" s="22">
        <f t="shared" si="2"/>
        <v>0.21916734628169993</v>
      </c>
      <c r="L13" s="23">
        <f t="shared" si="3"/>
        <v>0.29079712805731844</v>
      </c>
      <c r="M13" s="4"/>
    </row>
    <row r="14" spans="1:13" x14ac:dyDescent="0.25">
      <c r="A14" s="17"/>
      <c r="B14" s="18">
        <v>441</v>
      </c>
      <c r="C14" s="19" t="s">
        <v>207</v>
      </c>
      <c r="D14" s="20">
        <v>18.925654000000005</v>
      </c>
      <c r="E14" s="21">
        <v>33.982379999999999</v>
      </c>
      <c r="F14" s="21">
        <f t="shared" si="0"/>
        <v>11.589383214466284</v>
      </c>
      <c r="G14" s="21">
        <v>6.660198654466285</v>
      </c>
      <c r="H14" s="21">
        <v>2.6221040200000001</v>
      </c>
      <c r="I14" s="21">
        <v>2.3070805400000003</v>
      </c>
      <c r="J14" s="22">
        <f t="shared" si="1"/>
        <v>0.19598976453286335</v>
      </c>
      <c r="K14" s="22">
        <f t="shared" si="2"/>
        <v>0.2731504583983313</v>
      </c>
      <c r="L14" s="23">
        <f t="shared" si="3"/>
        <v>0.34104095164806836</v>
      </c>
      <c r="M14" s="4"/>
    </row>
    <row r="15" spans="1:13" x14ac:dyDescent="0.25">
      <c r="A15" s="17"/>
      <c r="B15" s="18">
        <v>442</v>
      </c>
      <c r="C15" s="19" t="s">
        <v>208</v>
      </c>
      <c r="D15" s="20">
        <v>28.786919000000019</v>
      </c>
      <c r="E15" s="21">
        <v>44.264344000000015</v>
      </c>
      <c r="F15" s="21">
        <f t="shared" si="0"/>
        <v>16.397539827628513</v>
      </c>
      <c r="G15" s="21">
        <v>9.5368927576285127</v>
      </c>
      <c r="H15" s="21">
        <v>2.3770594099999998</v>
      </c>
      <c r="I15" s="21">
        <v>4.4835876599999995</v>
      </c>
      <c r="J15" s="22">
        <f t="shared" si="1"/>
        <v>0.21545315926580794</v>
      </c>
      <c r="K15" s="22">
        <f t="shared" si="2"/>
        <v>0.26915460822436471</v>
      </c>
      <c r="L15" s="23">
        <f t="shared" si="3"/>
        <v>0.37044578877365736</v>
      </c>
      <c r="M15" s="4"/>
    </row>
    <row r="16" spans="1:13" x14ac:dyDescent="0.25">
      <c r="A16" s="17"/>
      <c r="B16" s="18">
        <v>443</v>
      </c>
      <c r="C16" s="19" t="s">
        <v>209</v>
      </c>
      <c r="D16" s="20">
        <v>29.169533000000008</v>
      </c>
      <c r="E16" s="21">
        <v>44.894416999999997</v>
      </c>
      <c r="F16" s="21">
        <f t="shared" si="0"/>
        <v>14.582617980502555</v>
      </c>
      <c r="G16" s="21">
        <v>7.3319022005025545</v>
      </c>
      <c r="H16" s="21">
        <v>4.2384160800000013</v>
      </c>
      <c r="I16" s="21">
        <v>3.0122997000000007</v>
      </c>
      <c r="J16" s="22">
        <f t="shared" si="1"/>
        <v>0.16331434263869726</v>
      </c>
      <c r="K16" s="22">
        <f t="shared" si="2"/>
        <v>0.25772287633231888</v>
      </c>
      <c r="L16" s="23">
        <f t="shared" si="3"/>
        <v>0.32482029960434849</v>
      </c>
      <c r="M16" s="4"/>
    </row>
    <row r="17" spans="1:13" x14ac:dyDescent="0.25">
      <c r="A17" s="17"/>
      <c r="B17" s="18">
        <v>444</v>
      </c>
      <c r="C17" s="19" t="s">
        <v>210</v>
      </c>
      <c r="D17" s="20">
        <v>36.620077999999999</v>
      </c>
      <c r="E17" s="21">
        <v>59.455091000000003</v>
      </c>
      <c r="F17" s="21">
        <f t="shared" si="0"/>
        <v>19.399647752384922</v>
      </c>
      <c r="G17" s="21">
        <v>9.6010041623849247</v>
      </c>
      <c r="H17" s="21">
        <v>4.2602465299999972</v>
      </c>
      <c r="I17" s="21">
        <v>5.538397060000003</v>
      </c>
      <c r="J17" s="22">
        <f t="shared" si="1"/>
        <v>0.16148329774459388</v>
      </c>
      <c r="K17" s="22">
        <f t="shared" si="2"/>
        <v>0.23313816292678655</v>
      </c>
      <c r="L17" s="23">
        <f t="shared" si="3"/>
        <v>0.32629077554325703</v>
      </c>
      <c r="M17" s="4"/>
    </row>
    <row r="18" spans="1:13" x14ac:dyDescent="0.25">
      <c r="A18" s="17"/>
      <c r="B18" s="18">
        <v>445</v>
      </c>
      <c r="C18" s="19" t="s">
        <v>211</v>
      </c>
      <c r="D18" s="20">
        <v>52.026267999999995</v>
      </c>
      <c r="E18" s="21">
        <v>104.55769799999995</v>
      </c>
      <c r="F18" s="21">
        <f t="shared" si="0"/>
        <v>31.733975666873299</v>
      </c>
      <c r="G18" s="21">
        <v>18.849892516873297</v>
      </c>
      <c r="H18" s="21">
        <v>6.3360487099999983</v>
      </c>
      <c r="I18" s="21">
        <v>6.5480344400000003</v>
      </c>
      <c r="J18" s="22">
        <f t="shared" si="1"/>
        <v>0.18028220664224365</v>
      </c>
      <c r="K18" s="22">
        <f t="shared" si="2"/>
        <v>0.2408807931757766</v>
      </c>
      <c r="L18" s="23">
        <f t="shared" si="3"/>
        <v>0.30350683186304767</v>
      </c>
      <c r="M18" s="4"/>
    </row>
    <row r="19" spans="1:13" x14ac:dyDescent="0.25">
      <c r="A19" s="17"/>
      <c r="B19" s="18">
        <v>446</v>
      </c>
      <c r="C19" s="19" t="s">
        <v>212</v>
      </c>
      <c r="D19" s="20">
        <v>31.486557000000008</v>
      </c>
      <c r="E19" s="21">
        <v>40.545938999999976</v>
      </c>
      <c r="F19" s="21">
        <f t="shared" si="0"/>
        <v>16.93765863027355</v>
      </c>
      <c r="G19" s="21">
        <v>9.6472011902735471</v>
      </c>
      <c r="H19" s="21">
        <v>3.4691568500000005</v>
      </c>
      <c r="I19" s="21">
        <v>3.8213005900000008</v>
      </c>
      <c r="J19" s="22">
        <f t="shared" si="1"/>
        <v>0.23793261244420935</v>
      </c>
      <c r="K19" s="22">
        <f t="shared" si="2"/>
        <v>0.32349375458473301</v>
      </c>
      <c r="L19" s="23">
        <f t="shared" si="3"/>
        <v>0.41773995245919843</v>
      </c>
      <c r="M19" s="4"/>
    </row>
    <row r="20" spans="1:13" x14ac:dyDescent="0.25">
      <c r="A20" s="17"/>
      <c r="B20" s="18">
        <v>447</v>
      </c>
      <c r="C20" s="19" t="s">
        <v>213</v>
      </c>
      <c r="D20" s="20">
        <v>30.746018999999979</v>
      </c>
      <c r="E20" s="21">
        <v>37.540043000000004</v>
      </c>
      <c r="F20" s="21">
        <f t="shared" si="0"/>
        <v>14.427638924343878</v>
      </c>
      <c r="G20" s="21">
        <v>8.4680710143438773</v>
      </c>
      <c r="H20" s="21">
        <v>2.8330490200000011</v>
      </c>
      <c r="I20" s="21">
        <v>3.1265188900000007</v>
      </c>
      <c r="J20" s="22">
        <f t="shared" si="1"/>
        <v>0.22557435574444804</v>
      </c>
      <c r="K20" s="22">
        <f t="shared" si="2"/>
        <v>0.30104174452714072</v>
      </c>
      <c r="L20" s="23">
        <f t="shared" si="3"/>
        <v>0.38432664886249268</v>
      </c>
      <c r="M20" s="4"/>
    </row>
    <row r="21" spans="1:13" x14ac:dyDescent="0.25">
      <c r="A21" s="17"/>
      <c r="B21" s="18">
        <v>448</v>
      </c>
      <c r="C21" s="19" t="s">
        <v>214</v>
      </c>
      <c r="D21" s="20">
        <v>27.952097999999996</v>
      </c>
      <c r="E21" s="21">
        <v>42.143781000000004</v>
      </c>
      <c r="F21" s="21">
        <f t="shared" si="0"/>
        <v>14.949355289612797</v>
      </c>
      <c r="G21" s="21">
        <v>7.0332671296127955</v>
      </c>
      <c r="H21" s="21">
        <v>4.9104959800000003</v>
      </c>
      <c r="I21" s="21">
        <v>3.0055921800000007</v>
      </c>
      <c r="J21" s="22">
        <f t="shared" si="1"/>
        <v>0.16688742591968184</v>
      </c>
      <c r="K21" s="22">
        <f t="shared" si="2"/>
        <v>0.28340511520816786</v>
      </c>
      <c r="L21" s="23">
        <f t="shared" si="3"/>
        <v>0.35472268825649023</v>
      </c>
      <c r="M21" s="4"/>
    </row>
    <row r="22" spans="1:13" x14ac:dyDescent="0.25">
      <c r="A22" s="17"/>
      <c r="B22" s="18">
        <v>449</v>
      </c>
      <c r="C22" s="19" t="s">
        <v>215</v>
      </c>
      <c r="D22" s="20">
        <v>19.615608000000002</v>
      </c>
      <c r="E22" s="21">
        <v>24.906580000000002</v>
      </c>
      <c r="F22" s="21">
        <f t="shared" si="0"/>
        <v>9.2183490538630526</v>
      </c>
      <c r="G22" s="21">
        <v>4.6166990638630523</v>
      </c>
      <c r="H22" s="21">
        <v>2.0284739300000001</v>
      </c>
      <c r="I22" s="21">
        <v>2.5731760599999993</v>
      </c>
      <c r="J22" s="22">
        <f t="shared" si="1"/>
        <v>0.18536061811228408</v>
      </c>
      <c r="K22" s="22">
        <f t="shared" si="2"/>
        <v>0.26680391261518249</v>
      </c>
      <c r="L22" s="23">
        <f t="shared" si="3"/>
        <v>0.37011701541773506</v>
      </c>
      <c r="M22" s="4"/>
    </row>
    <row r="23" spans="1:13" x14ac:dyDescent="0.25">
      <c r="A23" s="17"/>
      <c r="B23" s="18">
        <v>450</v>
      </c>
      <c r="C23" s="19" t="s">
        <v>216</v>
      </c>
      <c r="D23" s="20">
        <v>45.744608000000007</v>
      </c>
      <c r="E23" s="21">
        <v>57.204005000000002</v>
      </c>
      <c r="F23" s="21">
        <f t="shared" si="0"/>
        <v>15.765378702810235</v>
      </c>
      <c r="G23" s="21">
        <v>8.852984022810233</v>
      </c>
      <c r="H23" s="21">
        <v>3.3357851900000011</v>
      </c>
      <c r="I23" s="21">
        <v>3.5766094900000009</v>
      </c>
      <c r="J23" s="22">
        <f t="shared" si="1"/>
        <v>0.15476161193276997</v>
      </c>
      <c r="K23" s="22">
        <f t="shared" si="2"/>
        <v>0.21307545184660118</v>
      </c>
      <c r="L23" s="23">
        <f t="shared" si="3"/>
        <v>0.27559921202737875</v>
      </c>
      <c r="M23" s="4"/>
    </row>
    <row r="24" spans="1:13" x14ac:dyDescent="0.25">
      <c r="A24" s="17"/>
      <c r="B24" s="18">
        <v>451</v>
      </c>
      <c r="C24" s="19" t="s">
        <v>217</v>
      </c>
      <c r="D24" s="20">
        <v>42.102186000000017</v>
      </c>
      <c r="E24" s="21">
        <v>57.182772000000007</v>
      </c>
      <c r="F24" s="21">
        <f t="shared" si="0"/>
        <v>18.523337515974855</v>
      </c>
      <c r="G24" s="21">
        <v>10.460102195974855</v>
      </c>
      <c r="H24" s="21">
        <v>4.1102677199999995</v>
      </c>
      <c r="I24" s="21">
        <v>3.9529676000000022</v>
      </c>
      <c r="J24" s="22">
        <f t="shared" si="1"/>
        <v>0.18292401417641757</v>
      </c>
      <c r="K24" s="22">
        <f t="shared" si="2"/>
        <v>0.25480349074324088</v>
      </c>
      <c r="L24" s="23">
        <f t="shared" si="3"/>
        <v>0.32393213669275867</v>
      </c>
      <c r="M24" s="4"/>
    </row>
    <row r="25" spans="1:13" x14ac:dyDescent="0.25">
      <c r="A25" s="17"/>
      <c r="B25" s="18">
        <v>452</v>
      </c>
      <c r="C25" s="19" t="s">
        <v>218</v>
      </c>
      <c r="D25" s="20">
        <v>32.319462000000009</v>
      </c>
      <c r="E25" s="21">
        <v>39.743265000000029</v>
      </c>
      <c r="F25" s="21">
        <f t="shared" si="0"/>
        <v>13.681283250233633</v>
      </c>
      <c r="G25" s="21">
        <v>7.5362074502336327</v>
      </c>
      <c r="H25" s="21">
        <v>3.0836274699999997</v>
      </c>
      <c r="I25" s="21">
        <v>3.0614483300000002</v>
      </c>
      <c r="J25" s="22">
        <f t="shared" si="1"/>
        <v>0.18962225298383581</v>
      </c>
      <c r="K25" s="22">
        <f t="shared" si="2"/>
        <v>0.26721093297779197</v>
      </c>
      <c r="L25" s="23">
        <f t="shared" si="3"/>
        <v>0.34424155263120992</v>
      </c>
      <c r="M25" s="4"/>
    </row>
    <row r="26" spans="1:13" x14ac:dyDescent="0.25">
      <c r="A26" s="17"/>
      <c r="B26" s="18">
        <v>453</v>
      </c>
      <c r="C26" s="19" t="s">
        <v>219</v>
      </c>
      <c r="D26" s="20">
        <v>25.253777999999997</v>
      </c>
      <c r="E26" s="21">
        <v>52.77384900000002</v>
      </c>
      <c r="F26" s="21">
        <f t="shared" si="0"/>
        <v>14.761555938625946</v>
      </c>
      <c r="G26" s="21">
        <v>7.588440968625946</v>
      </c>
      <c r="H26" s="21">
        <v>3.1821435900000004</v>
      </c>
      <c r="I26" s="21">
        <v>3.99097138</v>
      </c>
      <c r="J26" s="22">
        <f t="shared" si="1"/>
        <v>0.14379169062741554</v>
      </c>
      <c r="K26" s="22">
        <f t="shared" si="2"/>
        <v>0.20408942615926959</v>
      </c>
      <c r="L26" s="23">
        <f t="shared" si="3"/>
        <v>0.27971346070713815</v>
      </c>
      <c r="M26" s="4"/>
    </row>
    <row r="27" spans="1:13" x14ac:dyDescent="0.25">
      <c r="A27" s="17"/>
      <c r="B27" s="18">
        <v>454</v>
      </c>
      <c r="C27" s="19" t="s">
        <v>220</v>
      </c>
      <c r="D27" s="20">
        <v>4.1867599999999996</v>
      </c>
      <c r="E27" s="21">
        <v>8.3688959999999994</v>
      </c>
      <c r="F27" s="21">
        <f t="shared" si="0"/>
        <v>2.5367540790057701</v>
      </c>
      <c r="G27" s="21">
        <v>0.94669970900577027</v>
      </c>
      <c r="H27" s="21">
        <v>0.50872956000000003</v>
      </c>
      <c r="I27" s="21">
        <v>1.0813248099999999</v>
      </c>
      <c r="J27" s="22">
        <f t="shared" si="1"/>
        <v>0.11312121802036616</v>
      </c>
      <c r="K27" s="22">
        <f t="shared" si="2"/>
        <v>0.17390935064861246</v>
      </c>
      <c r="L27" s="23">
        <f t="shared" si="3"/>
        <v>0.30311693191142181</v>
      </c>
      <c r="M27" s="4"/>
    </row>
    <row r="28" spans="1:13" x14ac:dyDescent="0.25">
      <c r="A28" s="17"/>
      <c r="B28" s="18">
        <v>455</v>
      </c>
      <c r="C28" s="19" t="s">
        <v>221</v>
      </c>
      <c r="D28" s="20">
        <v>8.7831070000000011</v>
      </c>
      <c r="E28" s="21">
        <v>10.755600999999999</v>
      </c>
      <c r="F28" s="21">
        <f t="shared" si="0"/>
        <v>3.3400661939177669</v>
      </c>
      <c r="G28" s="21">
        <v>2.0017938439177669</v>
      </c>
      <c r="H28" s="21">
        <v>0.74208536999999986</v>
      </c>
      <c r="I28" s="21">
        <v>0.59618698000000003</v>
      </c>
      <c r="J28" s="22">
        <f t="shared" si="1"/>
        <v>0.18611640985173838</v>
      </c>
      <c r="K28" s="22">
        <f t="shared" si="2"/>
        <v>0.25511165893172932</v>
      </c>
      <c r="L28" s="23">
        <f t="shared" si="3"/>
        <v>0.31054203237157713</v>
      </c>
      <c r="M28" s="4"/>
    </row>
    <row r="29" spans="1:13" x14ac:dyDescent="0.25">
      <c r="A29" s="17"/>
      <c r="B29" s="18">
        <v>456</v>
      </c>
      <c r="C29" s="19" t="s">
        <v>222</v>
      </c>
      <c r="D29" s="20">
        <v>11.398089000000002</v>
      </c>
      <c r="E29" s="21">
        <v>15.02594</v>
      </c>
      <c r="F29" s="21">
        <f t="shared" si="0"/>
        <v>4.7600195007930584</v>
      </c>
      <c r="G29" s="21">
        <v>2.6528805707930587</v>
      </c>
      <c r="H29" s="21">
        <v>1.4648976600000003</v>
      </c>
      <c r="I29" s="21">
        <v>0.64224126999999998</v>
      </c>
      <c r="J29" s="22">
        <f t="shared" si="1"/>
        <v>0.17655338506563042</v>
      </c>
      <c r="K29" s="22">
        <f t="shared" si="2"/>
        <v>0.27404463419879616</v>
      </c>
      <c r="L29" s="23">
        <f t="shared" si="3"/>
        <v>0.31678680340751114</v>
      </c>
      <c r="M29" s="4"/>
    </row>
    <row r="30" spans="1:13" x14ac:dyDescent="0.25">
      <c r="A30" s="17"/>
      <c r="B30" s="18">
        <v>457</v>
      </c>
      <c r="C30" s="19" t="s">
        <v>223</v>
      </c>
      <c r="D30" s="20">
        <v>81.435378000000028</v>
      </c>
      <c r="E30" s="21">
        <v>74.976787999999999</v>
      </c>
      <c r="F30" s="21">
        <f t="shared" si="0"/>
        <v>24.366097994030341</v>
      </c>
      <c r="G30" s="21">
        <v>12.514421724030338</v>
      </c>
      <c r="H30" s="21">
        <v>6.0600677500000009</v>
      </c>
      <c r="I30" s="21">
        <v>5.7916085200000023</v>
      </c>
      <c r="J30" s="22">
        <f t="shared" si="1"/>
        <v>0.16691061404271332</v>
      </c>
      <c r="K30" s="22">
        <f t="shared" si="2"/>
        <v>0.24773653245895705</v>
      </c>
      <c r="L30" s="23">
        <f t="shared" si="3"/>
        <v>0.32498188631433961</v>
      </c>
      <c r="M30" s="4"/>
    </row>
    <row r="31" spans="1:13" x14ac:dyDescent="0.25">
      <c r="A31" s="17"/>
      <c r="B31" s="18">
        <v>458</v>
      </c>
      <c r="C31" s="19" t="s">
        <v>224</v>
      </c>
      <c r="D31" s="20">
        <v>50.33759899999999</v>
      </c>
      <c r="E31" s="21">
        <v>76.283504000000065</v>
      </c>
      <c r="F31" s="21">
        <f t="shared" si="0"/>
        <v>21.112994064581294</v>
      </c>
      <c r="G31" s="21">
        <v>8.5101138745812932</v>
      </c>
      <c r="H31" s="21">
        <v>3.1340683300000003</v>
      </c>
      <c r="I31" s="21">
        <v>9.4688118600000024</v>
      </c>
      <c r="J31" s="22">
        <f t="shared" si="1"/>
        <v>0.11155903214122527</v>
      </c>
      <c r="K31" s="22">
        <f t="shared" si="2"/>
        <v>0.15264351522946931</v>
      </c>
      <c r="L31" s="23">
        <f t="shared" si="3"/>
        <v>0.27677011355667769</v>
      </c>
      <c r="M31" s="4"/>
    </row>
    <row r="32" spans="1:13" x14ac:dyDescent="0.25">
      <c r="A32" s="17"/>
      <c r="B32" s="18">
        <v>459</v>
      </c>
      <c r="C32" s="19" t="s">
        <v>225</v>
      </c>
      <c r="D32" s="20">
        <v>21.88793800000002</v>
      </c>
      <c r="E32" s="21">
        <v>39.999541999999984</v>
      </c>
      <c r="F32" s="21">
        <f t="shared" si="0"/>
        <v>11.97666620322372</v>
      </c>
      <c r="G32" s="21">
        <v>6.2314411432237193</v>
      </c>
      <c r="H32" s="21">
        <v>3.1336249799999996</v>
      </c>
      <c r="I32" s="21">
        <v>2.6116000800000001</v>
      </c>
      <c r="J32" s="22">
        <f t="shared" si="1"/>
        <v>0.15578781235104447</v>
      </c>
      <c r="K32" s="22">
        <f t="shared" si="2"/>
        <v>0.23412933386146581</v>
      </c>
      <c r="L32" s="23">
        <f t="shared" si="3"/>
        <v>0.29942008344054855</v>
      </c>
      <c r="M32" s="4"/>
    </row>
    <row r="33" spans="1:13" x14ac:dyDescent="0.25">
      <c r="A33" s="17"/>
      <c r="B33" s="18">
        <v>460</v>
      </c>
      <c r="C33" s="19" t="s">
        <v>226</v>
      </c>
      <c r="D33" s="20">
        <v>11.300386</v>
      </c>
      <c r="E33" s="21">
        <v>13.168709</v>
      </c>
      <c r="F33" s="21">
        <f t="shared" si="0"/>
        <v>5.7245904396602763</v>
      </c>
      <c r="G33" s="21">
        <v>2.7159473596602766</v>
      </c>
      <c r="H33" s="21">
        <v>0.97531287</v>
      </c>
      <c r="I33" s="21">
        <v>2.0333302099999999</v>
      </c>
      <c r="J33" s="22">
        <f t="shared" si="1"/>
        <v>0.20624249192994368</v>
      </c>
      <c r="K33" s="22">
        <f t="shared" si="2"/>
        <v>0.28030539893168543</v>
      </c>
      <c r="L33" s="23">
        <f t="shared" si="3"/>
        <v>0.43471159091299505</v>
      </c>
      <c r="M33" s="4"/>
    </row>
    <row r="34" spans="1:13" x14ac:dyDescent="0.25">
      <c r="A34" s="17"/>
      <c r="B34" s="18">
        <v>461</v>
      </c>
      <c r="C34" s="19" t="s">
        <v>227</v>
      </c>
      <c r="D34" s="20">
        <v>17.190591999999999</v>
      </c>
      <c r="E34" s="21">
        <v>20.549715000000003</v>
      </c>
      <c r="F34" s="21">
        <f t="shared" si="0"/>
        <v>8.3764608984347717</v>
      </c>
      <c r="G34" s="21">
        <v>4.5457293784347712</v>
      </c>
      <c r="H34" s="21">
        <v>1.5911637800000005</v>
      </c>
      <c r="I34" s="21">
        <v>2.2395677399999996</v>
      </c>
      <c r="J34" s="22">
        <f t="shared" si="1"/>
        <v>0.22120644390614519</v>
      </c>
      <c r="K34" s="22">
        <f t="shared" si="2"/>
        <v>0.29863641215631315</v>
      </c>
      <c r="L34" s="23">
        <f t="shared" si="3"/>
        <v>0.4076193221382764</v>
      </c>
      <c r="M34" s="4"/>
    </row>
    <row r="35" spans="1:13" x14ac:dyDescent="0.25">
      <c r="A35" s="17"/>
      <c r="B35" s="18">
        <v>462</v>
      </c>
      <c r="C35" s="19" t="s">
        <v>228</v>
      </c>
      <c r="D35" s="20">
        <v>13.522761999999997</v>
      </c>
      <c r="E35" s="21">
        <v>25.323655999999986</v>
      </c>
      <c r="F35" s="21">
        <f t="shared" si="0"/>
        <v>8.4266472050967938</v>
      </c>
      <c r="G35" s="21">
        <v>4.3350208450967935</v>
      </c>
      <c r="H35" s="21">
        <v>1.7301599599999999</v>
      </c>
      <c r="I35" s="21">
        <v>2.3614663999999999</v>
      </c>
      <c r="J35" s="22">
        <f t="shared" si="1"/>
        <v>0.17118463641651094</v>
      </c>
      <c r="K35" s="22">
        <f t="shared" si="2"/>
        <v>0.23950652327202662</v>
      </c>
      <c r="L35" s="23">
        <f t="shared" si="3"/>
        <v>0.33275792425457046</v>
      </c>
      <c r="M35" s="4"/>
    </row>
    <row r="36" spans="1:13" x14ac:dyDescent="0.25">
      <c r="A36" s="17"/>
      <c r="B36" s="18">
        <v>463</v>
      </c>
      <c r="C36" s="19" t="s">
        <v>229</v>
      </c>
      <c r="D36" s="20">
        <v>33.143142000000005</v>
      </c>
      <c r="E36" s="21">
        <v>40.166888999999991</v>
      </c>
      <c r="F36" s="21">
        <f t="shared" si="0"/>
        <v>16.318789848778405</v>
      </c>
      <c r="G36" s="21">
        <v>9.1558929287784068</v>
      </c>
      <c r="H36" s="21">
        <v>3.6099218500000001</v>
      </c>
      <c r="I36" s="21">
        <v>3.5529750699999982</v>
      </c>
      <c r="J36" s="22">
        <f t="shared" si="1"/>
        <v>0.22794628005117371</v>
      </c>
      <c r="K36" s="22">
        <f t="shared" si="2"/>
        <v>0.31781935560850655</v>
      </c>
      <c r="L36" s="23">
        <f t="shared" si="3"/>
        <v>0.40627467685581548</v>
      </c>
      <c r="M36" s="4"/>
    </row>
    <row r="37" spans="1:13" x14ac:dyDescent="0.25">
      <c r="A37" s="17"/>
      <c r="B37" s="18">
        <v>464</v>
      </c>
      <c r="C37" s="19" t="s">
        <v>230</v>
      </c>
      <c r="D37" s="20">
        <v>43.39399499999999</v>
      </c>
      <c r="E37" s="21">
        <v>54.728735999999998</v>
      </c>
      <c r="F37" s="21">
        <f t="shared" si="0"/>
        <v>23.328128204612078</v>
      </c>
      <c r="G37" s="21">
        <v>11.246887884612079</v>
      </c>
      <c r="H37" s="21">
        <v>5.7834231999999988</v>
      </c>
      <c r="I37" s="21">
        <v>6.2978171200000004</v>
      </c>
      <c r="J37" s="22">
        <f t="shared" si="1"/>
        <v>0.20550242352778034</v>
      </c>
      <c r="K37" s="22">
        <f t="shared" si="2"/>
        <v>0.31117676616196793</v>
      </c>
      <c r="L37" s="23">
        <f t="shared" si="3"/>
        <v>0.42625008194254804</v>
      </c>
      <c r="M37" s="4"/>
    </row>
    <row r="38" spans="1:13" ht="15.75" thickBot="1" x14ac:dyDescent="0.3">
      <c r="A38" s="41" t="s">
        <v>232</v>
      </c>
      <c r="B38" s="58"/>
      <c r="C38" s="43"/>
      <c r="D38" s="44">
        <v>14.232518999999996</v>
      </c>
      <c r="E38" s="45">
        <v>51.44912699999999</v>
      </c>
      <c r="F38" s="45">
        <f t="shared" si="0"/>
        <v>7.5948994146109117</v>
      </c>
      <c r="G38" s="45">
        <v>2.6195200546109119</v>
      </c>
      <c r="H38" s="45">
        <v>2.9206447700000004</v>
      </c>
      <c r="I38" s="45">
        <v>2.0547345899999998</v>
      </c>
      <c r="J38" s="46">
        <f t="shared" si="1"/>
        <v>5.0914761966921469E-2</v>
      </c>
      <c r="K38" s="46">
        <f t="shared" si="2"/>
        <v>0.10768238739232472</v>
      </c>
      <c r="L38" s="47">
        <f t="shared" si="3"/>
        <v>0.14761959740562583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H9" sqref="H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46</v>
      </c>
      <c r="B1" s="49" t="s">
        <v>29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780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483.08867699999996</v>
      </c>
      <c r="I6" s="14">
        <v>501.62029600000005</v>
      </c>
      <c r="J6" s="14">
        <v>83.240618462261025</v>
      </c>
      <c r="K6" s="14">
        <v>47.718485462261015</v>
      </c>
      <c r="L6" s="14">
        <v>17.545106590000003</v>
      </c>
      <c r="M6" s="14">
        <v>17.977026409999993</v>
      </c>
      <c r="N6" s="15">
        <v>9.5128697628018247E-2</v>
      </c>
      <c r="O6" s="15">
        <v>0.13010556505126142</v>
      </c>
      <c r="P6" s="16">
        <v>0.16594348180493279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SUM(H8:OFFSET(H6,MATCH("PROYECTOS",$A$8:$A$34,0),0))</f>
        <v>21.573411999999998</v>
      </c>
      <c r="I7" s="38">
        <f ca="1">SUM(I8:OFFSET(I6,MATCH("PROYECTOS",$A$8:$A$34,0),0))</f>
        <v>21.375395999999995</v>
      </c>
      <c r="J7" s="38">
        <f ca="1">SUM(J8:OFFSET(J6,MATCH("PROYECTOS",$A$8:$A$34,0),0))</f>
        <v>2.4923696454351889</v>
      </c>
      <c r="K7" s="38">
        <f ca="1">SUM(K8:OFFSET(K6,MATCH("PROYECTOS",$A$8:$A$34,0),0))</f>
        <v>1.119726765435189</v>
      </c>
      <c r="L7" s="38">
        <f ca="1">SUM(L8:OFFSET(L6,MATCH("PROYECTOS",$A$8:$A$34,0),0))</f>
        <v>0.87950054999999994</v>
      </c>
      <c r="M7" s="38">
        <f ca="1">SUM(M8:OFFSET(M6,MATCH("PROYECTOS",$A$8:$A$34,0),0))</f>
        <v>0.49314233000000007</v>
      </c>
      <c r="N7" s="39">
        <f ca="1">IFERROR(K7/I7,0)</f>
        <v>5.2383907434285157E-2</v>
      </c>
      <c r="O7" s="39">
        <f ca="1">IFERROR(SUM(K7,L7)/I7,0)</f>
        <v>9.352936972186103E-2</v>
      </c>
      <c r="P7" s="40">
        <f ca="1">IFERROR(SUM(K7,L7,M7)/I7,0)</f>
        <v>0.11659992850823393</v>
      </c>
      <c r="Q7" s="64"/>
      <c r="R7" s="38"/>
      <c r="S7" s="40"/>
    </row>
    <row r="8" spans="1:19" ht="38.25" x14ac:dyDescent="0.25">
      <c r="A8" s="17"/>
      <c r="B8" s="19">
        <v>5000180</v>
      </c>
      <c r="C8" s="19" t="s">
        <v>784</v>
      </c>
      <c r="D8" s="68">
        <v>3000083</v>
      </c>
      <c r="E8" s="19" t="s">
        <v>782</v>
      </c>
      <c r="F8" s="69">
        <v>277</v>
      </c>
      <c r="G8" s="19" t="s">
        <v>790</v>
      </c>
      <c r="H8" s="20">
        <v>3.0099999999999993</v>
      </c>
      <c r="I8" s="21">
        <v>2.9999999999999996</v>
      </c>
      <c r="J8" s="21">
        <f t="shared" ref="J8:J14" si="0">SUM(K8,L8,M8)</f>
        <v>0.14322049915790558</v>
      </c>
      <c r="K8" s="21">
        <v>0.14322049915790558</v>
      </c>
      <c r="L8" s="21">
        <v>0</v>
      </c>
      <c r="M8" s="21">
        <v>0</v>
      </c>
      <c r="N8" s="22">
        <f t="shared" ref="N8:N15" si="1">IFERROR(K8/I8,0)</f>
        <v>4.7740166385968535E-2</v>
      </c>
      <c r="O8" s="22">
        <f t="shared" ref="O8:O15" si="2">IFERROR(SUM(K8,L8)/I8,0)</f>
        <v>4.7740166385968535E-2</v>
      </c>
      <c r="P8" s="23">
        <f t="shared" ref="P8:P15" si="3">IFERROR(SUM(K8,L8,M8)/I8,0)</f>
        <v>4.7740166385968535E-2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5000181</v>
      </c>
      <c r="C9" s="19" t="s">
        <v>785</v>
      </c>
      <c r="D9" s="68">
        <v>3000082</v>
      </c>
      <c r="E9" s="19" t="s">
        <v>781</v>
      </c>
      <c r="F9" s="69">
        <v>277</v>
      </c>
      <c r="G9" s="19" t="s">
        <v>790</v>
      </c>
      <c r="H9" s="20">
        <v>3.5515519999999992</v>
      </c>
      <c r="I9" s="21">
        <v>3.1856189999999995</v>
      </c>
      <c r="J9" s="21">
        <f t="shared" si="0"/>
        <v>1.9599999757483602E-3</v>
      </c>
      <c r="K9" s="21">
        <v>9.5999997574836016E-4</v>
      </c>
      <c r="L9" s="21">
        <v>0</v>
      </c>
      <c r="M9" s="21">
        <v>1E-3</v>
      </c>
      <c r="N9" s="22">
        <f t="shared" si="1"/>
        <v>3.0135429746883113E-4</v>
      </c>
      <c r="O9" s="22">
        <f t="shared" si="2"/>
        <v>3.0135429746883113E-4</v>
      </c>
      <c r="P9" s="23">
        <f t="shared" si="3"/>
        <v>6.1526503192891571E-4</v>
      </c>
      <c r="Q9" s="70">
        <v>0</v>
      </c>
      <c r="R9" s="21">
        <v>0</v>
      </c>
      <c r="S9" s="23">
        <f t="shared" ref="S9:S14" si="4">IFERROR(R9/Q9,0)</f>
        <v>0</v>
      </c>
    </row>
    <row r="10" spans="1:19" x14ac:dyDescent="0.25">
      <c r="A10" s="17"/>
      <c r="B10" s="19">
        <v>5000276</v>
      </c>
      <c r="C10" s="19" t="s">
        <v>512</v>
      </c>
      <c r="D10" s="68">
        <v>3000001</v>
      </c>
      <c r="E10" s="19" t="s">
        <v>275</v>
      </c>
      <c r="F10" s="69">
        <v>1</v>
      </c>
      <c r="G10" s="19" t="s">
        <v>531</v>
      </c>
      <c r="H10" s="20">
        <v>11.954794</v>
      </c>
      <c r="I10" s="21">
        <v>12.196286999999998</v>
      </c>
      <c r="J10" s="21">
        <f t="shared" si="0"/>
        <v>1.9991965903303976</v>
      </c>
      <c r="K10" s="21">
        <v>0.97458626033039764</v>
      </c>
      <c r="L10" s="21">
        <v>0.61559326999999997</v>
      </c>
      <c r="M10" s="21">
        <v>0.40901706000000004</v>
      </c>
      <c r="N10" s="22">
        <f t="shared" si="1"/>
        <v>7.9908439374245438E-2</v>
      </c>
      <c r="O10" s="22">
        <f t="shared" si="2"/>
        <v>0.1303822655477358</v>
      </c>
      <c r="P10" s="23">
        <f t="shared" si="3"/>
        <v>0.16391846062087567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5004375</v>
      </c>
      <c r="C11" s="19" t="s">
        <v>786</v>
      </c>
      <c r="D11" s="68">
        <v>3000626</v>
      </c>
      <c r="E11" s="19" t="s">
        <v>783</v>
      </c>
      <c r="F11" s="69">
        <v>120</v>
      </c>
      <c r="G11" s="19" t="s">
        <v>689</v>
      </c>
      <c r="H11" s="20">
        <v>0.5</v>
      </c>
      <c r="I11" s="21">
        <v>0.5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5004463</v>
      </c>
      <c r="C12" s="19" t="s">
        <v>787</v>
      </c>
      <c r="D12" s="68">
        <v>3000001</v>
      </c>
      <c r="E12" s="19" t="s">
        <v>275</v>
      </c>
      <c r="F12" s="69">
        <v>180</v>
      </c>
      <c r="G12" s="19" t="s">
        <v>791</v>
      </c>
      <c r="H12" s="20">
        <v>0.98369700000000004</v>
      </c>
      <c r="I12" s="21">
        <v>0.98369700000000004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5004464</v>
      </c>
      <c r="C13" s="19" t="s">
        <v>788</v>
      </c>
      <c r="D13" s="68">
        <v>3000626</v>
      </c>
      <c r="E13" s="19" t="s">
        <v>783</v>
      </c>
      <c r="F13" s="69">
        <v>60</v>
      </c>
      <c r="G13" s="19" t="s">
        <v>309</v>
      </c>
      <c r="H13" s="20">
        <v>1.573369</v>
      </c>
      <c r="I13" s="21">
        <v>1.2218639999999998</v>
      </c>
      <c r="J13" s="21">
        <f t="shared" si="0"/>
        <v>0.10398527597113744</v>
      </c>
      <c r="K13" s="21">
        <v>9.6000597113743424E-4</v>
      </c>
      <c r="L13" s="21">
        <v>1.9899999999999998E-2</v>
      </c>
      <c r="M13" s="21">
        <v>8.3125270000000001E-2</v>
      </c>
      <c r="N13" s="22">
        <f t="shared" si="1"/>
        <v>7.8568970944183178E-4</v>
      </c>
      <c r="O13" s="22">
        <f t="shared" si="2"/>
        <v>1.7072281343207946E-2</v>
      </c>
      <c r="P13" s="23">
        <f t="shared" si="3"/>
        <v>8.5103805309868732E-2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5004833</v>
      </c>
      <c r="C14" s="19" t="s">
        <v>789</v>
      </c>
      <c r="D14" s="68">
        <v>3000001</v>
      </c>
      <c r="E14" s="19" t="s">
        <v>275</v>
      </c>
      <c r="F14" s="69">
        <v>1</v>
      </c>
      <c r="G14" s="19" t="s">
        <v>531</v>
      </c>
      <c r="H14" s="20">
        <v>0</v>
      </c>
      <c r="I14" s="21">
        <v>0.28792899999999999</v>
      </c>
      <c r="J14" s="21">
        <f t="shared" si="0"/>
        <v>0.24400727999999999</v>
      </c>
      <c r="K14" s="21">
        <v>0</v>
      </c>
      <c r="L14" s="21">
        <v>0.24400727999999999</v>
      </c>
      <c r="M14" s="21">
        <v>0</v>
      </c>
      <c r="N14" s="22">
        <f t="shared" si="1"/>
        <v>0</v>
      </c>
      <c r="O14" s="22">
        <f t="shared" si="2"/>
        <v>0.84745642154836787</v>
      </c>
      <c r="P14" s="23">
        <f t="shared" si="3"/>
        <v>0.84745642154836787</v>
      </c>
      <c r="Q14" s="70">
        <v>1</v>
      </c>
      <c r="R14" s="21">
        <v>0</v>
      </c>
      <c r="S14" s="23">
        <f t="shared" si="4"/>
        <v>0</v>
      </c>
    </row>
    <row r="15" spans="1:19" ht="15.75" thickBot="1" x14ac:dyDescent="0.3">
      <c r="A15" s="41" t="s">
        <v>293</v>
      </c>
      <c r="B15" s="43"/>
      <c r="C15" s="43"/>
      <c r="D15" s="65"/>
      <c r="E15" s="43"/>
      <c r="F15" s="66"/>
      <c r="G15" s="43"/>
      <c r="H15" s="44">
        <f t="shared" ref="H15:M15" ca="1" si="5">OFFSET(H15,-MATCH("PROYECTOS",$A$8:$A$34,0)-1,0)-(OFFSET(H15,-MATCH("PROYECTOS",$A$8:$A$34,0),0))</f>
        <v>461.51526499999994</v>
      </c>
      <c r="I15" s="45">
        <f t="shared" ca="1" si="5"/>
        <v>480.24490000000003</v>
      </c>
      <c r="J15" s="45">
        <f t="shared" ca="1" si="5"/>
        <v>80.748248816825836</v>
      </c>
      <c r="K15" s="45">
        <f t="shared" ca="1" si="5"/>
        <v>46.598758696825826</v>
      </c>
      <c r="L15" s="45">
        <f t="shared" ca="1" si="5"/>
        <v>16.665606040000004</v>
      </c>
      <c r="M15" s="45">
        <f t="shared" ca="1" si="5"/>
        <v>17.483884079999992</v>
      </c>
      <c r="N15" s="46">
        <f t="shared" ca="1" si="1"/>
        <v>9.7031241137231911E-2</v>
      </c>
      <c r="O15" s="46">
        <f t="shared" ca="1" si="2"/>
        <v>0.13173354831425763</v>
      </c>
      <c r="P15" s="47">
        <f t="shared" ca="1" si="3"/>
        <v>0.16813973207591756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47</v>
      </c>
      <c r="B1" s="50" t="s">
        <v>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794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107.95273799999998</v>
      </c>
      <c r="E6" s="14">
        <v>316.05923700000017</v>
      </c>
      <c r="F6" s="14">
        <v>252.77772643478926</v>
      </c>
      <c r="G6" s="14">
        <v>12.131422494789149</v>
      </c>
      <c r="H6" s="14">
        <v>7.2049466599999965</v>
      </c>
      <c r="I6" s="14">
        <v>233.44135728000012</v>
      </c>
      <c r="J6" s="15">
        <v>3.8383382210054322E-2</v>
      </c>
      <c r="K6" s="15">
        <v>6.1179572976027705E-2</v>
      </c>
      <c r="L6" s="16">
        <v>0.79977958826366824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85.850836000000186</v>
      </c>
      <c r="E7" s="38">
        <f ca="1">SUM(E8:OFFSET(E6,MATCH("GOBIERNOS REGIONALES",$A$8:$A$50,0),0))</f>
        <v>287.79335000000071</v>
      </c>
      <c r="F7" s="38">
        <f ca="1">SUM(F8:OFFSET(F6,MATCH("GOBIERNOS REGIONALES",$A$8:$A$50,0),0))</f>
        <v>244.41588495511158</v>
      </c>
      <c r="G7" s="38">
        <f ca="1">SUM(G8:OFFSET(G6,MATCH("GOBIERNOS REGIONALES",$A$8:$A$50,0),0))</f>
        <v>7.773735875111015</v>
      </c>
      <c r="H7" s="38">
        <f ca="1">SUM(H8:OFFSET(H6,MATCH("GOBIERNOS REGIONALES",$A$8:$A$50,0),0))</f>
        <v>5.8019785599999905</v>
      </c>
      <c r="I7" s="38">
        <f ca="1">SUM(I8:OFFSET(I6,MATCH("GOBIERNOS REGIONALES",$A$8:$A$50,0),0))</f>
        <v>230.84017052000058</v>
      </c>
      <c r="J7" s="39">
        <f ca="1">IFERROR(G7/E7,0)</f>
        <v>2.7011520158860502E-2</v>
      </c>
      <c r="K7" s="39">
        <f ca="1">IFERROR(SUM(G7,H7)/E7,0)</f>
        <v>4.7171744708871741E-2</v>
      </c>
      <c r="L7" s="40">
        <f ca="1">IFERROR(SUM(G7,H7,I7)/E7,0)</f>
        <v>0.8492756519742759</v>
      </c>
      <c r="M7" s="4"/>
    </row>
    <row r="8" spans="1:13" ht="25.5" x14ac:dyDescent="0.25">
      <c r="A8" s="17"/>
      <c r="B8" s="18">
        <v>36</v>
      </c>
      <c r="C8" s="19" t="s">
        <v>123</v>
      </c>
      <c r="D8" s="20">
        <v>85.850836000000186</v>
      </c>
      <c r="E8" s="21">
        <v>287.79335000000071</v>
      </c>
      <c r="F8" s="21">
        <f t="shared" ref="F8:F18" si="0">SUM(G8,H8,I8)</f>
        <v>244.41588495511158</v>
      </c>
      <c r="G8" s="21">
        <v>7.773735875111015</v>
      </c>
      <c r="H8" s="21">
        <v>5.8019785599999905</v>
      </c>
      <c r="I8" s="21">
        <v>230.84017052000058</v>
      </c>
      <c r="J8" s="22">
        <f t="shared" ref="J8:J18" si="1">IFERROR(G8/E8,0)</f>
        <v>2.7011520158860502E-2</v>
      </c>
      <c r="K8" s="22">
        <f t="shared" ref="K8:K18" si="2">IFERROR(SUM(G8,H8)/E8,0)</f>
        <v>4.7171744708871741E-2</v>
      </c>
      <c r="L8" s="23">
        <f t="shared" ref="L8:L18" si="3">IFERROR(SUM(G8,H8,I8)/E8,0)</f>
        <v>0.8492756519742759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0.64937200000000006</v>
      </c>
      <c r="E9" s="38">
        <f ca="1">SUM(E10:OFFSET(E8,(MATCH("GOBIERNOS LOCALES",$A$8:$A$50,0)-MATCH("GOBIERNOS REGIONALES",$A$8:$A$50,0)),0))</f>
        <v>5.1532969999999994</v>
      </c>
      <c r="F9" s="38">
        <f ca="1">SUM(F10:OFFSET(F8,(MATCH("GOBIERNOS LOCALES",$A$8:$A$50,0)-MATCH("GOBIERNOS REGIONALES",$A$8:$A$50,0)),0))</f>
        <v>0.26060367943996027</v>
      </c>
      <c r="G9" s="38">
        <f ca="1">SUM(G10:OFFSET(G8,(MATCH("GOBIERNOS LOCALES",$A$8:$A$50,0)-MATCH("GOBIERNOS REGIONALES",$A$8:$A$50,0)),0))</f>
        <v>0.13279140943996026</v>
      </c>
      <c r="H9" s="38">
        <f ca="1">SUM(H10:OFFSET(H8,(MATCH("GOBIERNOS LOCALES",$A$8:$A$50,0)-MATCH("GOBIERNOS REGIONALES",$A$8:$A$50,0)),0))</f>
        <v>7.7210639999999997E-2</v>
      </c>
      <c r="I9" s="38">
        <f ca="1">SUM(I10:OFFSET(I8,(MATCH("GOBIERNOS LOCALES",$A$8:$A$50,0)-MATCH("GOBIERNOS REGIONALES",$A$8:$A$50,0)),0))</f>
        <v>5.0601630000000002E-2</v>
      </c>
      <c r="J9" s="39">
        <f t="shared" ca="1" si="1"/>
        <v>2.5768243018005808E-2</v>
      </c>
      <c r="K9" s="39">
        <f t="shared" ca="1" si="2"/>
        <v>4.0751008420426824E-2</v>
      </c>
      <c r="L9" s="40">
        <f t="shared" ca="1" si="3"/>
        <v>5.0570281402364407E-2</v>
      </c>
      <c r="M9" s="4"/>
    </row>
    <row r="10" spans="1:13" x14ac:dyDescent="0.25">
      <c r="A10" s="17"/>
      <c r="B10" s="18">
        <v>442</v>
      </c>
      <c r="C10" s="19" t="s">
        <v>208</v>
      </c>
      <c r="D10" s="20">
        <v>0.06</v>
      </c>
      <c r="E10" s="21">
        <v>0.06</v>
      </c>
      <c r="F10" s="21">
        <f t="shared" si="0"/>
        <v>2.3250000035390257E-3</v>
      </c>
      <c r="G10" s="21">
        <v>1.3000000035390258E-3</v>
      </c>
      <c r="H10" s="21">
        <v>0</v>
      </c>
      <c r="I10" s="21">
        <v>1.0250000000000001E-3</v>
      </c>
      <c r="J10" s="22">
        <f t="shared" si="1"/>
        <v>2.166666672565043E-2</v>
      </c>
      <c r="K10" s="22">
        <f t="shared" si="2"/>
        <v>2.166666672565043E-2</v>
      </c>
      <c r="L10" s="23">
        <f t="shared" si="3"/>
        <v>3.8750000058983762E-2</v>
      </c>
      <c r="M10" s="4"/>
    </row>
    <row r="11" spans="1:13" x14ac:dyDescent="0.25">
      <c r="A11" s="17"/>
      <c r="B11" s="18">
        <v>443</v>
      </c>
      <c r="C11" s="19" t="s">
        <v>209</v>
      </c>
      <c r="D11" s="20">
        <v>0.120924</v>
      </c>
      <c r="E11" s="21">
        <v>0.79800900000000019</v>
      </c>
      <c r="F11" s="21">
        <f t="shared" si="0"/>
        <v>8.6935119925213231E-2</v>
      </c>
      <c r="G11" s="21">
        <v>3.7669819925213233E-2</v>
      </c>
      <c r="H11" s="21">
        <v>2.6513600000000002E-2</v>
      </c>
      <c r="I11" s="21">
        <v>2.27517E-2</v>
      </c>
      <c r="J11" s="22">
        <f t="shared" si="1"/>
        <v>4.7204755742370354E-2</v>
      </c>
      <c r="K11" s="22">
        <f t="shared" si="2"/>
        <v>8.042944368448629E-2</v>
      </c>
      <c r="L11" s="23">
        <f t="shared" si="3"/>
        <v>0.10894002439222265</v>
      </c>
      <c r="M11" s="4"/>
    </row>
    <row r="12" spans="1:13" x14ac:dyDescent="0.25">
      <c r="A12" s="17"/>
      <c r="B12" s="18">
        <v>447</v>
      </c>
      <c r="C12" s="19" t="s">
        <v>213</v>
      </c>
      <c r="D12" s="20">
        <v>0</v>
      </c>
      <c r="E12" s="21">
        <v>2.8269669999999998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</row>
    <row r="13" spans="1:13" x14ac:dyDescent="0.25">
      <c r="A13" s="17"/>
      <c r="B13" s="18">
        <v>450</v>
      </c>
      <c r="C13" s="19" t="s">
        <v>216</v>
      </c>
      <c r="D13" s="20">
        <v>0.36104399999999998</v>
      </c>
      <c r="E13" s="21">
        <v>1.3269569999999999</v>
      </c>
      <c r="F13" s="21">
        <f t="shared" si="0"/>
        <v>0.14240143933294147</v>
      </c>
      <c r="G13" s="21">
        <v>7.7439609332941473E-2</v>
      </c>
      <c r="H13" s="21">
        <v>4.339697E-2</v>
      </c>
      <c r="I13" s="21">
        <v>2.1564859999999998E-2</v>
      </c>
      <c r="J13" s="22">
        <f t="shared" si="1"/>
        <v>5.8358793339152268E-2</v>
      </c>
      <c r="K13" s="22">
        <f t="shared" si="2"/>
        <v>9.1062920149591497E-2</v>
      </c>
      <c r="L13" s="23">
        <f t="shared" si="3"/>
        <v>0.10731428323068605</v>
      </c>
      <c r="M13" s="4"/>
    </row>
    <row r="14" spans="1:13" x14ac:dyDescent="0.25">
      <c r="A14" s="17"/>
      <c r="B14" s="18">
        <v>451</v>
      </c>
      <c r="C14" s="19" t="s">
        <v>217</v>
      </c>
      <c r="D14" s="20">
        <v>2.0390000000000002E-2</v>
      </c>
      <c r="E14" s="21">
        <v>3.7440000000000008E-2</v>
      </c>
      <c r="F14" s="21">
        <f t="shared" si="0"/>
        <v>3.3530000527610539E-3</v>
      </c>
      <c r="G14" s="21">
        <v>3.2830000527610537E-3</v>
      </c>
      <c r="H14" s="21">
        <v>0</v>
      </c>
      <c r="I14" s="21">
        <v>6.9999999999999994E-5</v>
      </c>
      <c r="J14" s="22">
        <f t="shared" si="1"/>
        <v>8.7686967221181966E-2</v>
      </c>
      <c r="K14" s="22">
        <f t="shared" si="2"/>
        <v>8.7686967221181966E-2</v>
      </c>
      <c r="L14" s="23">
        <f t="shared" si="3"/>
        <v>8.9556625340840093E-2</v>
      </c>
      <c r="M14" s="4"/>
    </row>
    <row r="15" spans="1:13" x14ac:dyDescent="0.25">
      <c r="A15" s="17"/>
      <c r="B15" s="18">
        <v>452</v>
      </c>
      <c r="C15" s="19" t="s">
        <v>218</v>
      </c>
      <c r="D15" s="20">
        <v>0.03</v>
      </c>
      <c r="E15" s="21">
        <v>4.6910000000000007E-2</v>
      </c>
      <c r="F15" s="21">
        <f t="shared" si="0"/>
        <v>5.8700000000000002E-3</v>
      </c>
      <c r="G15" s="21">
        <v>0</v>
      </c>
      <c r="H15" s="21">
        <v>3.9900000000000005E-3</v>
      </c>
      <c r="I15" s="21">
        <v>1.8800000000000002E-3</v>
      </c>
      <c r="J15" s="22">
        <f t="shared" si="1"/>
        <v>0</v>
      </c>
      <c r="K15" s="22">
        <f t="shared" si="2"/>
        <v>8.5056491153272226E-2</v>
      </c>
      <c r="L15" s="23">
        <f t="shared" si="3"/>
        <v>0.12513323385205713</v>
      </c>
      <c r="M15" s="4"/>
    </row>
    <row r="16" spans="1:13" x14ac:dyDescent="0.25">
      <c r="A16" s="17"/>
      <c r="B16" s="18">
        <v>456</v>
      </c>
      <c r="C16" s="19" t="s">
        <v>222</v>
      </c>
      <c r="D16" s="20">
        <v>5.3013999999999999E-2</v>
      </c>
      <c r="E16" s="21">
        <v>5.3013999999999999E-2</v>
      </c>
      <c r="F16" s="21">
        <f t="shared" si="0"/>
        <v>1.9719120125505474E-2</v>
      </c>
      <c r="G16" s="21">
        <v>1.3098980125505477E-2</v>
      </c>
      <c r="H16" s="21">
        <v>3.31007E-3</v>
      </c>
      <c r="I16" s="21">
        <v>3.31007E-3</v>
      </c>
      <c r="J16" s="22">
        <f t="shared" si="1"/>
        <v>0.2470853005905134</v>
      </c>
      <c r="K16" s="22">
        <f t="shared" si="2"/>
        <v>0.3095229585676515</v>
      </c>
      <c r="L16" s="23">
        <f t="shared" si="3"/>
        <v>0.37196061654478957</v>
      </c>
      <c r="M16" s="4"/>
    </row>
    <row r="17" spans="1:13" x14ac:dyDescent="0.25">
      <c r="A17" s="17"/>
      <c r="B17" s="18">
        <v>462</v>
      </c>
      <c r="C17" s="19" t="s">
        <v>228</v>
      </c>
      <c r="D17" s="20">
        <v>4.0000000000000001E-3</v>
      </c>
      <c r="E17" s="21">
        <v>4.0000000000000001E-3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ht="15.75" thickBot="1" x14ac:dyDescent="0.3">
      <c r="A18" s="41" t="s">
        <v>232</v>
      </c>
      <c r="B18" s="58"/>
      <c r="C18" s="43"/>
      <c r="D18" s="44">
        <v>21.452529999999996</v>
      </c>
      <c r="E18" s="45">
        <v>23.112589999999997</v>
      </c>
      <c r="F18" s="45">
        <f t="shared" si="0"/>
        <v>8.1012378002381737</v>
      </c>
      <c r="G18" s="45">
        <v>4.2248952102381736</v>
      </c>
      <c r="H18" s="45">
        <v>1.3257574599999999</v>
      </c>
      <c r="I18" s="45">
        <v>2.5505851300000004</v>
      </c>
      <c r="J18" s="46">
        <f t="shared" si="1"/>
        <v>0.1827962686240778</v>
      </c>
      <c r="K18" s="46">
        <f t="shared" si="2"/>
        <v>0.24015710356295744</v>
      </c>
      <c r="L18" s="47">
        <f t="shared" si="3"/>
        <v>0.3505118985037235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47</v>
      </c>
      <c r="B1" s="51" t="s">
        <v>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795</v>
      </c>
      <c r="N2" s="72" t="s">
        <v>825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107.95273799999998</v>
      </c>
      <c r="E6" s="14">
        <f ca="1">SUM(E7:OFFSET(E7,50,0))</f>
        <v>316.05923700000017</v>
      </c>
      <c r="F6" s="14">
        <f ca="1">SUM(F7:OFFSET(F7,50,0))</f>
        <v>252.77772643478926</v>
      </c>
      <c r="G6" s="14">
        <f ca="1">SUM(G7:OFFSET(G7,50,0))</f>
        <v>12.131422494789149</v>
      </c>
      <c r="H6" s="14">
        <f ca="1">SUM(H7:OFFSET(H7,50,0))</f>
        <v>7.2049466599999965</v>
      </c>
      <c r="I6" s="14">
        <f ca="1">SUM(I7:OFFSET(I7,50,0))</f>
        <v>233.44135728000012</v>
      </c>
      <c r="J6" s="15">
        <f ca="1">IFERROR(G6/E6,0)</f>
        <v>3.8383382210054322E-2</v>
      </c>
      <c r="K6" s="15">
        <f ca="1">IFERROR(SUM(G6,H6)/E6,0)</f>
        <v>6.1179572976027705E-2</v>
      </c>
      <c r="L6" s="16">
        <f ca="1">IFERROR(SUM(G6,H6,I6)/E6,0)</f>
        <v>0.79977958826366824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0.78618199999999994</v>
      </c>
      <c r="E7" s="21">
        <v>0.78618199999999994</v>
      </c>
      <c r="F7" s="21">
        <f t="shared" ref="F7:F31" si="0">SUM(G7,H7,I7)</f>
        <v>0</v>
      </c>
      <c r="G7" s="21">
        <v>0</v>
      </c>
      <c r="H7" s="21">
        <v>0</v>
      </c>
      <c r="I7" s="21">
        <v>0</v>
      </c>
      <c r="J7" s="22">
        <f t="shared" ref="J7:J31" si="1">IFERROR(G7/E7,0)</f>
        <v>0</v>
      </c>
      <c r="K7" s="22">
        <f t="shared" ref="K7:K31" si="2">IFERROR(SUM(G7,H7)/E7,0)</f>
        <v>0</v>
      </c>
      <c r="L7" s="23">
        <f t="shared" ref="L7:L31" si="3">IFERROR(SUM(G7,H7,I7)/E7,0)</f>
        <v>0</v>
      </c>
      <c r="M7" s="4"/>
      <c r="N7" t="s">
        <v>262</v>
      </c>
      <c r="O7" s="5">
        <v>37.915916000000003</v>
      </c>
      <c r="P7" s="71">
        <v>0.99368293424664189</v>
      </c>
    </row>
    <row r="8" spans="1:16" x14ac:dyDescent="0.25">
      <c r="A8" s="17"/>
      <c r="B8" s="55">
        <v>2</v>
      </c>
      <c r="C8" s="19" t="s">
        <v>250</v>
      </c>
      <c r="D8" s="20">
        <v>0.85414299999999999</v>
      </c>
      <c r="E8" s="21">
        <v>1.2608389999999996</v>
      </c>
      <c r="F8" s="21">
        <f t="shared" si="0"/>
        <v>0.33222153081493733</v>
      </c>
      <c r="G8" s="21">
        <v>8.9741320814937353E-2</v>
      </c>
      <c r="H8" s="21">
        <v>0.21665299999999998</v>
      </c>
      <c r="I8" s="21">
        <v>2.582721E-2</v>
      </c>
      <c r="J8" s="22">
        <f t="shared" si="1"/>
        <v>7.1175876392574611E-2</v>
      </c>
      <c r="K8" s="22">
        <f t="shared" si="2"/>
        <v>0.24300828322643686</v>
      </c>
      <c r="L8" s="23">
        <f t="shared" si="3"/>
        <v>0.26349242910073167</v>
      </c>
      <c r="M8" s="4"/>
      <c r="N8" t="s">
        <v>251</v>
      </c>
      <c r="O8" s="5">
        <v>53.018262269107232</v>
      </c>
      <c r="P8" s="71">
        <v>0.97341311376414852</v>
      </c>
    </row>
    <row r="9" spans="1:16" x14ac:dyDescent="0.25">
      <c r="A9" s="17"/>
      <c r="B9" s="55">
        <v>3</v>
      </c>
      <c r="C9" s="19" t="s">
        <v>251</v>
      </c>
      <c r="D9" s="20">
        <v>1.8112410000000001</v>
      </c>
      <c r="E9" s="21">
        <v>54.466352999999962</v>
      </c>
      <c r="F9" s="21">
        <f t="shared" si="0"/>
        <v>53.018262269107232</v>
      </c>
      <c r="G9" s="21">
        <v>4.2797999107278883E-2</v>
      </c>
      <c r="H9" s="21">
        <v>7.101426999999999E-2</v>
      </c>
      <c r="I9" s="21">
        <v>52.904449999999954</v>
      </c>
      <c r="J9" s="22">
        <f t="shared" si="1"/>
        <v>7.8576950263732387E-4</v>
      </c>
      <c r="K9" s="22">
        <f t="shared" si="2"/>
        <v>2.0895885778744717E-3</v>
      </c>
      <c r="L9" s="23">
        <f t="shared" si="3"/>
        <v>0.97341311376414852</v>
      </c>
      <c r="M9" s="4"/>
      <c r="N9" t="s">
        <v>253</v>
      </c>
      <c r="O9" s="5">
        <v>70.521787057711023</v>
      </c>
      <c r="P9" s="71">
        <v>0.95862566709705721</v>
      </c>
    </row>
    <row r="10" spans="1:16" x14ac:dyDescent="0.25">
      <c r="A10" s="17"/>
      <c r="B10" s="55">
        <v>4</v>
      </c>
      <c r="C10" s="19" t="s">
        <v>252</v>
      </c>
      <c r="D10" s="20">
        <v>0.66150200000000003</v>
      </c>
      <c r="E10" s="21">
        <v>1.5366740000000003</v>
      </c>
      <c r="F10" s="21">
        <f t="shared" si="0"/>
        <v>0.20477281966491229</v>
      </c>
      <c r="G10" s="21">
        <v>5.4223819664912298E-2</v>
      </c>
      <c r="H10" s="21">
        <v>0.11859729999999999</v>
      </c>
      <c r="I10" s="21">
        <v>3.19517E-2</v>
      </c>
      <c r="J10" s="22">
        <f t="shared" si="1"/>
        <v>3.5286482145798187E-2</v>
      </c>
      <c r="K10" s="22">
        <f t="shared" si="2"/>
        <v>0.11246440016874903</v>
      </c>
      <c r="L10" s="23">
        <f t="shared" si="3"/>
        <v>0.13325716428137149</v>
      </c>
      <c r="M10" s="4"/>
      <c r="N10" t="s">
        <v>257</v>
      </c>
      <c r="O10" s="5">
        <v>62.603628279888312</v>
      </c>
      <c r="P10" s="71">
        <v>0.94008769338387499</v>
      </c>
    </row>
    <row r="11" spans="1:16" x14ac:dyDescent="0.25">
      <c r="A11" s="17"/>
      <c r="B11" s="55">
        <v>5</v>
      </c>
      <c r="C11" s="19" t="s">
        <v>253</v>
      </c>
      <c r="D11" s="20">
        <v>2.2998919999999994</v>
      </c>
      <c r="E11" s="21">
        <v>73.565511000000129</v>
      </c>
      <c r="F11" s="21">
        <f t="shared" si="0"/>
        <v>70.521787057711023</v>
      </c>
      <c r="G11" s="21">
        <v>1.1329139677109197</v>
      </c>
      <c r="H11" s="21">
        <v>0.23619358999999998</v>
      </c>
      <c r="I11" s="21">
        <v>69.152679500000104</v>
      </c>
      <c r="J11" s="22">
        <f t="shared" si="1"/>
        <v>1.5400069303004199E-2</v>
      </c>
      <c r="K11" s="22">
        <f t="shared" si="2"/>
        <v>1.8610725856453542E-2</v>
      </c>
      <c r="L11" s="23">
        <f t="shared" si="3"/>
        <v>0.95862566709705721</v>
      </c>
      <c r="M11" s="4"/>
      <c r="N11" t="s">
        <v>272</v>
      </c>
      <c r="O11" s="5">
        <v>4.6200000234693284E-2</v>
      </c>
      <c r="P11" s="71">
        <v>0.79386899846541492</v>
      </c>
    </row>
    <row r="12" spans="1:16" x14ac:dyDescent="0.25">
      <c r="A12" s="17"/>
      <c r="B12" s="55">
        <v>6</v>
      </c>
      <c r="C12" s="19" t="s">
        <v>254</v>
      </c>
      <c r="D12" s="20">
        <v>2.8892229999999994</v>
      </c>
      <c r="E12" s="21">
        <v>1.9713859999999999</v>
      </c>
      <c r="F12" s="21">
        <f t="shared" si="0"/>
        <v>0.47522442108073837</v>
      </c>
      <c r="G12" s="21">
        <v>9.4500421080738306E-2</v>
      </c>
      <c r="H12" s="21">
        <v>0.36572400000000005</v>
      </c>
      <c r="I12" s="21">
        <v>1.4999999999999999E-2</v>
      </c>
      <c r="J12" s="22">
        <f t="shared" si="1"/>
        <v>4.793603134076143E-2</v>
      </c>
      <c r="K12" s="22">
        <f t="shared" si="2"/>
        <v>0.23345221132783656</v>
      </c>
      <c r="L12" s="23">
        <f t="shared" si="3"/>
        <v>0.24106107128727627</v>
      </c>
      <c r="M12" s="4"/>
      <c r="N12" t="s">
        <v>264</v>
      </c>
      <c r="O12" s="5">
        <v>7.5000140001548221</v>
      </c>
      <c r="P12" s="71">
        <v>0.56284337135006679</v>
      </c>
    </row>
    <row r="13" spans="1:16" x14ac:dyDescent="0.25">
      <c r="A13" s="17"/>
      <c r="B13" s="55">
        <v>7</v>
      </c>
      <c r="C13" s="19" t="s">
        <v>255</v>
      </c>
      <c r="D13" s="20">
        <v>0</v>
      </c>
      <c r="E13" s="21">
        <v>0.01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266</v>
      </c>
      <c r="O13" s="5">
        <v>3.6832860000000002E-2</v>
      </c>
      <c r="P13" s="71">
        <v>0.51896271874207467</v>
      </c>
    </row>
    <row r="14" spans="1:16" x14ac:dyDescent="0.25">
      <c r="A14" s="17"/>
      <c r="B14" s="55">
        <v>8</v>
      </c>
      <c r="C14" s="19" t="s">
        <v>256</v>
      </c>
      <c r="D14" s="20">
        <v>12.589997</v>
      </c>
      <c r="E14" s="21">
        <v>11.160615999999999</v>
      </c>
      <c r="F14" s="21">
        <f t="shared" si="0"/>
        <v>4.8053228195791693</v>
      </c>
      <c r="G14" s="21">
        <v>2.0531950995791703</v>
      </c>
      <c r="H14" s="21">
        <v>1.3591951099999993</v>
      </c>
      <c r="I14" s="21">
        <v>1.3929326099999999</v>
      </c>
      <c r="J14" s="22">
        <f t="shared" si="1"/>
        <v>0.18396790101721719</v>
      </c>
      <c r="K14" s="22">
        <f t="shared" si="2"/>
        <v>0.30575285536023905</v>
      </c>
      <c r="L14" s="23">
        <f t="shared" si="3"/>
        <v>0.43056071632418585</v>
      </c>
      <c r="M14" s="4"/>
      <c r="N14" t="s">
        <v>258</v>
      </c>
      <c r="O14" s="5">
        <v>0.18622899997615816</v>
      </c>
      <c r="P14" s="71">
        <v>0.50007250184251029</v>
      </c>
    </row>
    <row r="15" spans="1:16" x14ac:dyDescent="0.25">
      <c r="A15" s="17"/>
      <c r="B15" s="55">
        <v>9</v>
      </c>
      <c r="C15" s="19" t="s">
        <v>257</v>
      </c>
      <c r="D15" s="20">
        <v>1.6719840000000001</v>
      </c>
      <c r="E15" s="21">
        <v>66.593392000000122</v>
      </c>
      <c r="F15" s="21">
        <f t="shared" si="0"/>
        <v>62.603628279888312</v>
      </c>
      <c r="G15" s="21">
        <v>4.999999888241291E-3</v>
      </c>
      <c r="H15" s="21">
        <v>0.33293327999999994</v>
      </c>
      <c r="I15" s="21">
        <v>62.265695000000072</v>
      </c>
      <c r="J15" s="22">
        <f t="shared" si="1"/>
        <v>7.508252302632792E-5</v>
      </c>
      <c r="K15" s="22">
        <f t="shared" si="2"/>
        <v>5.0745767671399079E-3</v>
      </c>
      <c r="L15" s="23">
        <f t="shared" si="3"/>
        <v>0.94008769338387499</v>
      </c>
      <c r="M15" s="4"/>
      <c r="N15" t="s">
        <v>256</v>
      </c>
      <c r="O15" s="5">
        <v>4.8053228195791693</v>
      </c>
      <c r="P15" s="71">
        <v>0.43056071632418585</v>
      </c>
    </row>
    <row r="16" spans="1:16" x14ac:dyDescent="0.25">
      <c r="A16" s="17"/>
      <c r="B16" s="55">
        <v>10</v>
      </c>
      <c r="C16" s="19" t="s">
        <v>258</v>
      </c>
      <c r="D16" s="20">
        <v>0.46800399999999998</v>
      </c>
      <c r="E16" s="21">
        <v>0.37240399999999996</v>
      </c>
      <c r="F16" s="21">
        <f t="shared" si="0"/>
        <v>0.18622899997615816</v>
      </c>
      <c r="G16" s="21">
        <v>4.3999999761581421E-3</v>
      </c>
      <c r="H16" s="21">
        <v>0.18182900000000002</v>
      </c>
      <c r="I16" s="21">
        <v>0</v>
      </c>
      <c r="J16" s="22">
        <f t="shared" si="1"/>
        <v>1.1815125444834488E-2</v>
      </c>
      <c r="K16" s="22">
        <f t="shared" si="2"/>
        <v>0.50007250184251029</v>
      </c>
      <c r="L16" s="23">
        <f t="shared" si="3"/>
        <v>0.50007250184251029</v>
      </c>
      <c r="M16" s="4"/>
      <c r="N16" t="s">
        <v>267</v>
      </c>
      <c r="O16" s="5">
        <v>0.10802712012550547</v>
      </c>
      <c r="P16" s="71">
        <v>0.39552987743667789</v>
      </c>
    </row>
    <row r="17" spans="1:16" x14ac:dyDescent="0.25">
      <c r="A17" s="17"/>
      <c r="B17" s="55">
        <v>11</v>
      </c>
      <c r="C17" s="19" t="s">
        <v>259</v>
      </c>
      <c r="D17" s="20">
        <v>1.0059179999999999</v>
      </c>
      <c r="E17" s="21">
        <v>0.7993969999999998</v>
      </c>
      <c r="F17" s="21">
        <f t="shared" si="0"/>
        <v>5.433469986495823E-2</v>
      </c>
      <c r="G17" s="21">
        <v>1.1249999864958227E-2</v>
      </c>
      <c r="H17" s="21">
        <v>2.51702E-2</v>
      </c>
      <c r="I17" s="21">
        <v>1.79145E-2</v>
      </c>
      <c r="J17" s="22">
        <f t="shared" si="1"/>
        <v>1.4073107435927617E-2</v>
      </c>
      <c r="K17" s="22">
        <f t="shared" si="2"/>
        <v>4.5559590372441026E-2</v>
      </c>
      <c r="L17" s="23">
        <f t="shared" si="3"/>
        <v>6.7969606922415576E-2</v>
      </c>
      <c r="M17" s="4"/>
      <c r="N17" t="s">
        <v>263</v>
      </c>
      <c r="O17" s="5">
        <v>13.279638095357559</v>
      </c>
      <c r="P17" s="71">
        <v>0.33678078339773498</v>
      </c>
    </row>
    <row r="18" spans="1:16" x14ac:dyDescent="0.25">
      <c r="A18" s="17"/>
      <c r="B18" s="55">
        <v>12</v>
      </c>
      <c r="C18" s="19" t="s">
        <v>260</v>
      </c>
      <c r="D18" s="20">
        <v>1.5159970000000003</v>
      </c>
      <c r="E18" s="21">
        <v>3.3851200000000001</v>
      </c>
      <c r="F18" s="21">
        <f t="shared" si="0"/>
        <v>0.90611113185023695</v>
      </c>
      <c r="G18" s="21">
        <v>0.84114930185023695</v>
      </c>
      <c r="H18" s="21">
        <v>4.339697E-2</v>
      </c>
      <c r="I18" s="21">
        <v>2.1564859999999998E-2</v>
      </c>
      <c r="J18" s="22">
        <f t="shared" si="1"/>
        <v>0.24848433788174035</v>
      </c>
      <c r="K18" s="22">
        <f t="shared" si="2"/>
        <v>0.26130425859356149</v>
      </c>
      <c r="L18" s="23">
        <f t="shared" si="3"/>
        <v>0.26767474472108432</v>
      </c>
      <c r="M18" s="4"/>
      <c r="N18" t="s">
        <v>260</v>
      </c>
      <c r="O18" s="5">
        <v>0.90611113185023695</v>
      </c>
      <c r="P18" s="71">
        <v>0.26767474472108432</v>
      </c>
    </row>
    <row r="19" spans="1:16" x14ac:dyDescent="0.25">
      <c r="A19" s="17"/>
      <c r="B19" s="55">
        <v>13</v>
      </c>
      <c r="C19" s="19" t="s">
        <v>261</v>
      </c>
      <c r="D19" s="20">
        <v>1.2923389999999999</v>
      </c>
      <c r="E19" s="21">
        <v>1.2993889999999999</v>
      </c>
      <c r="F19" s="21">
        <f t="shared" si="0"/>
        <v>0.23418100005276105</v>
      </c>
      <c r="G19" s="21">
        <v>3.2830000527610537E-3</v>
      </c>
      <c r="H19" s="21">
        <v>0.23082800000000001</v>
      </c>
      <c r="I19" s="21">
        <v>6.9999999999999994E-5</v>
      </c>
      <c r="J19" s="22">
        <f t="shared" si="1"/>
        <v>2.5265721448781342E-3</v>
      </c>
      <c r="K19" s="22">
        <f t="shared" si="2"/>
        <v>0.18017006458632562</v>
      </c>
      <c r="L19" s="23">
        <f t="shared" si="3"/>
        <v>0.18022393605976428</v>
      </c>
      <c r="M19" s="4"/>
      <c r="N19" t="s">
        <v>250</v>
      </c>
      <c r="O19" s="5">
        <v>0.33222153081493733</v>
      </c>
      <c r="P19" s="71">
        <v>0.26349242910073167</v>
      </c>
    </row>
    <row r="20" spans="1:16" x14ac:dyDescent="0.25">
      <c r="A20" s="17"/>
      <c r="B20" s="55">
        <v>14</v>
      </c>
      <c r="C20" s="19" t="s">
        <v>262</v>
      </c>
      <c r="D20" s="20">
        <v>0.23</v>
      </c>
      <c r="E20" s="21">
        <v>38.156955999999994</v>
      </c>
      <c r="F20" s="21">
        <f t="shared" si="0"/>
        <v>37.915916000000003</v>
      </c>
      <c r="G20" s="21">
        <v>0</v>
      </c>
      <c r="H20" s="21">
        <v>3.9900000000000005E-3</v>
      </c>
      <c r="I20" s="21">
        <v>37.911926000000001</v>
      </c>
      <c r="J20" s="22">
        <f t="shared" si="1"/>
        <v>0</v>
      </c>
      <c r="K20" s="22">
        <f t="shared" si="2"/>
        <v>1.045680897606193E-4</v>
      </c>
      <c r="L20" s="23">
        <f t="shared" si="3"/>
        <v>0.99368293424664189</v>
      </c>
      <c r="M20" s="4"/>
      <c r="N20" t="s">
        <v>254</v>
      </c>
      <c r="O20" s="5">
        <v>0.47522442108073837</v>
      </c>
      <c r="P20" s="71">
        <v>0.24106107128727627</v>
      </c>
    </row>
    <row r="21" spans="1:16" x14ac:dyDescent="0.25">
      <c r="A21" s="17"/>
      <c r="B21" s="55">
        <v>15</v>
      </c>
      <c r="C21" s="19" t="s">
        <v>263</v>
      </c>
      <c r="D21" s="20">
        <v>42.257172999999995</v>
      </c>
      <c r="E21" s="21">
        <v>39.431103999999991</v>
      </c>
      <c r="F21" s="21">
        <f t="shared" si="0"/>
        <v>13.279638095357559</v>
      </c>
      <c r="G21" s="21">
        <v>7.7226613553575589</v>
      </c>
      <c r="H21" s="21">
        <v>3.3698349099999994</v>
      </c>
      <c r="I21" s="21">
        <v>2.1871418299999998</v>
      </c>
      <c r="J21" s="22">
        <f t="shared" si="1"/>
        <v>0.19585201964818333</v>
      </c>
      <c r="K21" s="22">
        <f t="shared" si="2"/>
        <v>0.28131335773296029</v>
      </c>
      <c r="L21" s="23">
        <f t="shared" si="3"/>
        <v>0.33678078339773498</v>
      </c>
      <c r="M21" s="4"/>
      <c r="N21" t="s">
        <v>261</v>
      </c>
      <c r="O21" s="5">
        <v>0.23418100005276105</v>
      </c>
      <c r="P21" s="71">
        <v>0.18022393605976428</v>
      </c>
    </row>
    <row r="22" spans="1:16" x14ac:dyDescent="0.25">
      <c r="A22" s="17"/>
      <c r="B22" s="55">
        <v>16</v>
      </c>
      <c r="C22" s="19" t="s">
        <v>264</v>
      </c>
      <c r="D22" s="20">
        <v>21.549376999999996</v>
      </c>
      <c r="E22" s="21">
        <v>13.325223999999999</v>
      </c>
      <c r="F22" s="21">
        <f t="shared" si="0"/>
        <v>7.5000140001548221</v>
      </c>
      <c r="G22" s="21">
        <v>4.2400001548230648E-3</v>
      </c>
      <c r="H22" s="21">
        <v>0</v>
      </c>
      <c r="I22" s="21">
        <v>7.495773999999999</v>
      </c>
      <c r="J22" s="22">
        <f t="shared" si="1"/>
        <v>3.1819353692088517E-4</v>
      </c>
      <c r="K22" s="22">
        <f t="shared" si="2"/>
        <v>3.1819353692088517E-4</v>
      </c>
      <c r="L22" s="23">
        <f t="shared" si="3"/>
        <v>0.56284337135006679</v>
      </c>
      <c r="M22" s="4"/>
      <c r="N22" t="s">
        <v>269</v>
      </c>
      <c r="O22" s="5">
        <v>0.3498395199999999</v>
      </c>
      <c r="P22" s="71">
        <v>0.16422717497794825</v>
      </c>
    </row>
    <row r="23" spans="1:16" x14ac:dyDescent="0.25">
      <c r="A23" s="17"/>
      <c r="B23" s="55">
        <v>17</v>
      </c>
      <c r="C23" s="19" t="s">
        <v>265</v>
      </c>
      <c r="D23" s="20">
        <v>2.3075049999999999</v>
      </c>
      <c r="E23" s="21">
        <v>0.277505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252</v>
      </c>
      <c r="O23" s="5">
        <v>0.20477281966491229</v>
      </c>
      <c r="P23" s="71">
        <v>0.13325716428137149</v>
      </c>
    </row>
    <row r="24" spans="1:16" x14ac:dyDescent="0.25">
      <c r="A24" s="17"/>
      <c r="B24" s="55">
        <v>18</v>
      </c>
      <c r="C24" s="19" t="s">
        <v>266</v>
      </c>
      <c r="D24" s="20">
        <v>7.0973999999999995E-2</v>
      </c>
      <c r="E24" s="21">
        <v>7.0973999999999995E-2</v>
      </c>
      <c r="F24" s="21">
        <f t="shared" si="0"/>
        <v>3.6832860000000002E-2</v>
      </c>
      <c r="G24" s="21">
        <v>0</v>
      </c>
      <c r="H24" s="21">
        <v>3.6832860000000002E-2</v>
      </c>
      <c r="I24" s="21">
        <v>0</v>
      </c>
      <c r="J24" s="22">
        <f t="shared" si="1"/>
        <v>0</v>
      </c>
      <c r="K24" s="22">
        <f t="shared" si="2"/>
        <v>0.51896271874207467</v>
      </c>
      <c r="L24" s="23">
        <f t="shared" si="3"/>
        <v>0.51896271874207467</v>
      </c>
      <c r="M24" s="4"/>
      <c r="N24" t="s">
        <v>259</v>
      </c>
      <c r="O24" s="5">
        <v>5.433469986495823E-2</v>
      </c>
      <c r="P24" s="71">
        <v>6.7969606922415576E-2</v>
      </c>
    </row>
    <row r="25" spans="1:16" x14ac:dyDescent="0.25">
      <c r="A25" s="17"/>
      <c r="B25" s="55">
        <v>19</v>
      </c>
      <c r="C25" s="19" t="s">
        <v>267</v>
      </c>
      <c r="D25" s="20">
        <v>0.35067999999999994</v>
      </c>
      <c r="E25" s="21">
        <v>0.27312000000000003</v>
      </c>
      <c r="F25" s="21">
        <f t="shared" si="0"/>
        <v>0.10802712012550547</v>
      </c>
      <c r="G25" s="21">
        <v>1.3098980125505477E-2</v>
      </c>
      <c r="H25" s="21">
        <v>9.1618069999999996E-2</v>
      </c>
      <c r="I25" s="21">
        <v>3.31007E-3</v>
      </c>
      <c r="J25" s="22">
        <f t="shared" si="1"/>
        <v>4.7960530629413724E-2</v>
      </c>
      <c r="K25" s="22">
        <f t="shared" si="2"/>
        <v>0.38341040614200889</v>
      </c>
      <c r="L25" s="23">
        <f t="shared" si="3"/>
        <v>0.39552987743667789</v>
      </c>
      <c r="M25" s="4"/>
      <c r="N25" t="s">
        <v>268</v>
      </c>
      <c r="O25" s="5">
        <v>0.16554222916483879</v>
      </c>
      <c r="P25" s="71">
        <v>4.4764033166375568E-2</v>
      </c>
    </row>
    <row r="26" spans="1:16" x14ac:dyDescent="0.25">
      <c r="A26" s="17"/>
      <c r="B26" s="55">
        <v>20</v>
      </c>
      <c r="C26" s="19" t="s">
        <v>268</v>
      </c>
      <c r="D26" s="20">
        <v>3.2503529999999996</v>
      </c>
      <c r="E26" s="21">
        <v>3.6981079999999995</v>
      </c>
      <c r="F26" s="21">
        <f t="shared" si="0"/>
        <v>0.16554222916483879</v>
      </c>
      <c r="G26" s="21">
        <v>2.7772229164838791E-2</v>
      </c>
      <c r="H26" s="21">
        <v>0.13327</v>
      </c>
      <c r="I26" s="21">
        <v>4.4999999999999997E-3</v>
      </c>
      <c r="J26" s="22">
        <f t="shared" si="1"/>
        <v>7.5098480533393819E-3</v>
      </c>
      <c r="K26" s="22">
        <f t="shared" si="2"/>
        <v>4.3547194718174483E-2</v>
      </c>
      <c r="L26" s="23">
        <f t="shared" si="3"/>
        <v>4.4764033166375568E-2</v>
      </c>
      <c r="M26" s="4"/>
      <c r="N26" t="s">
        <v>271</v>
      </c>
      <c r="O26" s="5">
        <v>1.8826579999999999E-2</v>
      </c>
      <c r="P26" s="71">
        <v>3.2677999875026897E-2</v>
      </c>
    </row>
    <row r="27" spans="1:16" x14ac:dyDescent="0.25">
      <c r="A27" s="17"/>
      <c r="B27" s="55">
        <v>21</v>
      </c>
      <c r="C27" s="19" t="s">
        <v>269</v>
      </c>
      <c r="D27" s="20">
        <v>2.1822409999999994</v>
      </c>
      <c r="E27" s="21">
        <v>2.1302169999999996</v>
      </c>
      <c r="F27" s="21">
        <f t="shared" si="0"/>
        <v>0.3498395199999999</v>
      </c>
      <c r="G27" s="21">
        <v>0</v>
      </c>
      <c r="H27" s="21">
        <v>0.3498395199999999</v>
      </c>
      <c r="I27" s="21">
        <v>0</v>
      </c>
      <c r="J27" s="22">
        <f t="shared" si="1"/>
        <v>0</v>
      </c>
      <c r="K27" s="22">
        <f t="shared" si="2"/>
        <v>0.16422717497794825</v>
      </c>
      <c r="L27" s="23">
        <f t="shared" si="3"/>
        <v>0.16422717497794825</v>
      </c>
      <c r="M27" s="4"/>
      <c r="N27" t="s">
        <v>270</v>
      </c>
      <c r="O27" s="5">
        <v>1.3020000113993884E-2</v>
      </c>
      <c r="P27" s="71">
        <v>1.7654835911717532E-2</v>
      </c>
    </row>
    <row r="28" spans="1:16" x14ac:dyDescent="0.25">
      <c r="A28" s="17"/>
      <c r="B28" s="55">
        <v>22</v>
      </c>
      <c r="C28" s="19" t="s">
        <v>270</v>
      </c>
      <c r="D28" s="20">
        <v>1.1044129999999999</v>
      </c>
      <c r="E28" s="21">
        <v>0.73747499999999988</v>
      </c>
      <c r="F28" s="21">
        <f t="shared" si="0"/>
        <v>1.3020000113993884E-2</v>
      </c>
      <c r="G28" s="21">
        <v>2.4000001139938831E-3</v>
      </c>
      <c r="H28" s="21">
        <v>0</v>
      </c>
      <c r="I28" s="21">
        <v>1.0620000000000001E-2</v>
      </c>
      <c r="J28" s="22">
        <f t="shared" si="1"/>
        <v>3.2543477595767768E-3</v>
      </c>
      <c r="K28" s="22">
        <f t="shared" si="2"/>
        <v>3.2543477595767768E-3</v>
      </c>
      <c r="L28" s="23">
        <f t="shared" si="3"/>
        <v>1.7654835911717532E-2</v>
      </c>
      <c r="M28" s="4"/>
      <c r="N28" t="s">
        <v>273</v>
      </c>
      <c r="O28" s="5">
        <v>1.7950000474229455E-3</v>
      </c>
      <c r="P28" s="71">
        <v>1.5345684378375373E-2</v>
      </c>
    </row>
    <row r="29" spans="1:16" x14ac:dyDescent="0.25">
      <c r="A29" s="17"/>
      <c r="B29" s="55">
        <v>23</v>
      </c>
      <c r="C29" s="19" t="s">
        <v>271</v>
      </c>
      <c r="D29" s="20">
        <v>0.57612400000000008</v>
      </c>
      <c r="E29" s="21">
        <v>0.57612400000000008</v>
      </c>
      <c r="F29" s="21">
        <f t="shared" si="0"/>
        <v>1.8826579999999999E-2</v>
      </c>
      <c r="G29" s="21">
        <v>0</v>
      </c>
      <c r="H29" s="21">
        <v>1.8826579999999999E-2</v>
      </c>
      <c r="I29" s="21">
        <v>0</v>
      </c>
      <c r="J29" s="22">
        <f t="shared" si="1"/>
        <v>0</v>
      </c>
      <c r="K29" s="22">
        <f t="shared" si="2"/>
        <v>3.2677999875026897E-2</v>
      </c>
      <c r="L29" s="23">
        <f t="shared" si="3"/>
        <v>3.2677999875026897E-2</v>
      </c>
      <c r="M29" s="4"/>
      <c r="N29" t="s">
        <v>249</v>
      </c>
      <c r="O29" s="5">
        <v>0</v>
      </c>
      <c r="P29" s="71">
        <v>0</v>
      </c>
    </row>
    <row r="30" spans="1:16" x14ac:dyDescent="0.25">
      <c r="A30" s="17"/>
      <c r="B30" s="55">
        <v>24</v>
      </c>
      <c r="C30" s="19" t="s">
        <v>272</v>
      </c>
      <c r="D30" s="20">
        <v>2.23E-2</v>
      </c>
      <c r="E30" s="21">
        <v>5.8195999999999998E-2</v>
      </c>
      <c r="F30" s="21">
        <f t="shared" si="0"/>
        <v>4.6200000234693284E-2</v>
      </c>
      <c r="G30" s="21">
        <v>2.7000000234693289E-2</v>
      </c>
      <c r="H30" s="21">
        <v>1.9199999999999998E-2</v>
      </c>
      <c r="I30" s="21">
        <v>0</v>
      </c>
      <c r="J30" s="22">
        <f t="shared" si="1"/>
        <v>0.4639494163635523</v>
      </c>
      <c r="K30" s="22">
        <f t="shared" si="2"/>
        <v>0.79386899846541492</v>
      </c>
      <c r="L30" s="23">
        <f t="shared" si="3"/>
        <v>0.79386899846541492</v>
      </c>
      <c r="M30" s="4"/>
      <c r="N30" t="s">
        <v>255</v>
      </c>
      <c r="O30" s="5">
        <v>0</v>
      </c>
      <c r="P30" s="71">
        <v>0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6.2051760000000007</v>
      </c>
      <c r="E31" s="28">
        <v>0.11697099999999999</v>
      </c>
      <c r="F31" s="28">
        <f t="shared" si="0"/>
        <v>1.7950000474229455E-3</v>
      </c>
      <c r="G31" s="28">
        <v>1.7950000474229455E-3</v>
      </c>
      <c r="H31" s="28">
        <v>0</v>
      </c>
      <c r="I31" s="28">
        <v>0</v>
      </c>
      <c r="J31" s="29">
        <f t="shared" si="1"/>
        <v>1.5345684378375373E-2</v>
      </c>
      <c r="K31" s="29">
        <f t="shared" si="2"/>
        <v>1.5345684378375373E-2</v>
      </c>
      <c r="L31" s="30">
        <f t="shared" si="3"/>
        <v>1.5345684378375373E-2</v>
      </c>
      <c r="M31" s="4"/>
      <c r="N31" t="s">
        <v>265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0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 x14ac:dyDescent="0.25">
      <c r="A1" s="50">
        <v>47</v>
      </c>
      <c r="B1" s="49" t="s">
        <v>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796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107.95273799999998</v>
      </c>
      <c r="E6" s="14">
        <v>316.05923700000017</v>
      </c>
      <c r="F6" s="14">
        <v>252.77772643478926</v>
      </c>
      <c r="G6" s="14">
        <v>12.131422494789149</v>
      </c>
      <c r="H6" s="14">
        <v>7.2049466599999965</v>
      </c>
      <c r="I6" s="14">
        <v>233.44135728000012</v>
      </c>
      <c r="J6" s="15">
        <v>3.8383382210054322E-2</v>
      </c>
      <c r="K6" s="15">
        <v>6.1179572976027705E-2</v>
      </c>
      <c r="L6" s="16">
        <v>0.79977958826366824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67.276958000000022</v>
      </c>
      <c r="E7" s="38">
        <f ca="1">SUM(E8:OFFSET(E6,MATCH("PROYECTOS",$A$8:$A$50,0),0))</f>
        <v>68.937006000000025</v>
      </c>
      <c r="F7" s="38">
        <f ca="1">SUM(F8:OFFSET(F6,MATCH("PROYECTOS",$A$8:$A$50,0),0))</f>
        <v>23.510724634550972</v>
      </c>
      <c r="G7" s="38">
        <f ca="1">SUM(G8:OFFSET(G6,MATCH("PROYECTOS",$A$8:$A$50,0),0))</f>
        <v>7.9065272845509753</v>
      </c>
      <c r="H7" s="38">
        <f ca="1">SUM(H8:OFFSET(H6,MATCH("PROYECTOS",$A$8:$A$50,0),0))</f>
        <v>5.8791891999999963</v>
      </c>
      <c r="I7" s="38">
        <f ca="1">SUM(I8:OFFSET(I6,MATCH("PROYECTOS",$A$8:$A$50,0),0))</f>
        <v>9.7250081500000007</v>
      </c>
      <c r="J7" s="39">
        <f ca="1">IFERROR(G7/E7,0)</f>
        <v>0.11469206081492678</v>
      </c>
      <c r="K7" s="39">
        <f ca="1">IFERROR(SUM(G7,H7)/E7,0)</f>
        <v>0.19997556152280482</v>
      </c>
      <c r="L7" s="40">
        <f ca="1">IFERROR(SUM(G7,H7,I7)/E7,0)</f>
        <v>0.34104650025780003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22.445729000000004</v>
      </c>
      <c r="E8" s="21">
        <v>23.733785000000001</v>
      </c>
      <c r="F8" s="21">
        <f t="shared" ref="F8:F12" si="0">SUM(G8,H8,I8)</f>
        <v>7.632523002009</v>
      </c>
      <c r="G8" s="21">
        <v>4.2421100220090011</v>
      </c>
      <c r="H8" s="21">
        <v>2.3096333599999999</v>
      </c>
      <c r="I8" s="21">
        <v>1.0807796199999999</v>
      </c>
      <c r="J8" s="22">
        <f t="shared" ref="J8:J13" si="1">IFERROR(G8/E8,0)</f>
        <v>0.17873718928561125</v>
      </c>
      <c r="K8" s="22">
        <f t="shared" ref="K8:K13" si="2">IFERROR(SUM(G8,H8)/E8,0)</f>
        <v>0.27605134966921629</v>
      </c>
      <c r="L8" s="23">
        <f t="shared" ref="L8:L13" si="3">IFERROR(SUM(G8,H8,I8)/E8,0)</f>
        <v>0.32158895018257727</v>
      </c>
      <c r="M8" s="4"/>
    </row>
    <row r="9" spans="1:13" ht="63.75" x14ac:dyDescent="0.25">
      <c r="A9" s="17"/>
      <c r="B9" s="19">
        <v>3000085</v>
      </c>
      <c r="C9" s="19" t="s">
        <v>798</v>
      </c>
      <c r="D9" s="20">
        <v>40.787911000000022</v>
      </c>
      <c r="E9" s="21">
        <v>40.787911000000015</v>
      </c>
      <c r="F9" s="21">
        <f t="shared" si="0"/>
        <v>14.586794849242887</v>
      </c>
      <c r="G9" s="21">
        <v>2.9134646592428908</v>
      </c>
      <c r="H9" s="21">
        <v>3.2933783299999964</v>
      </c>
      <c r="I9" s="21">
        <v>8.3799518600000003</v>
      </c>
      <c r="J9" s="22">
        <f t="shared" si="1"/>
        <v>7.1429612054485697E-2</v>
      </c>
      <c r="K9" s="22">
        <f t="shared" si="2"/>
        <v>0.15217359352487761</v>
      </c>
      <c r="L9" s="23">
        <f t="shared" si="3"/>
        <v>0.35762544566802851</v>
      </c>
      <c r="M9" s="4"/>
    </row>
    <row r="10" spans="1:13" ht="38.25" x14ac:dyDescent="0.25">
      <c r="A10" s="17"/>
      <c r="B10" s="19">
        <v>3000494</v>
      </c>
      <c r="C10" s="19" t="s">
        <v>799</v>
      </c>
      <c r="D10" s="20">
        <v>0.35560600000000003</v>
      </c>
      <c r="E10" s="21">
        <v>0.71054800000000018</v>
      </c>
      <c r="F10" s="21">
        <f t="shared" si="0"/>
        <v>0.12994972904694435</v>
      </c>
      <c r="G10" s="21">
        <v>7.3594029046944343E-2</v>
      </c>
      <c r="H10" s="21">
        <v>2.170805E-2</v>
      </c>
      <c r="I10" s="21">
        <v>3.4647650000000002E-2</v>
      </c>
      <c r="J10" s="22">
        <f t="shared" si="1"/>
        <v>0.10357362070816373</v>
      </c>
      <c r="K10" s="22">
        <f t="shared" si="2"/>
        <v>0.13412475870306345</v>
      </c>
      <c r="L10" s="23">
        <f t="shared" si="3"/>
        <v>0.18288662982225595</v>
      </c>
      <c r="M10" s="4"/>
    </row>
    <row r="11" spans="1:13" ht="51" x14ac:dyDescent="0.25">
      <c r="A11" s="17"/>
      <c r="B11" s="19">
        <v>3000495</v>
      </c>
      <c r="C11" s="19" t="s">
        <v>800</v>
      </c>
      <c r="D11" s="20">
        <v>0.94002400000000008</v>
      </c>
      <c r="E11" s="21">
        <v>0.95707400000000009</v>
      </c>
      <c r="F11" s="21">
        <f t="shared" si="0"/>
        <v>0.16797940128497665</v>
      </c>
      <c r="G11" s="21">
        <v>8.7786191284976667E-2</v>
      </c>
      <c r="H11" s="21">
        <v>4.8050839999999997E-2</v>
      </c>
      <c r="I11" s="21">
        <v>3.2142369999999996E-2</v>
      </c>
      <c r="J11" s="22">
        <f t="shared" si="1"/>
        <v>9.172351488492704E-2</v>
      </c>
      <c r="K11" s="22">
        <f t="shared" si="2"/>
        <v>0.14192949686751144</v>
      </c>
      <c r="L11" s="23">
        <f t="shared" si="3"/>
        <v>0.17551349350726969</v>
      </c>
      <c r="M11" s="4"/>
    </row>
    <row r="12" spans="1:13" ht="38.25" x14ac:dyDescent="0.25">
      <c r="A12" s="17"/>
      <c r="B12" s="19">
        <v>3000496</v>
      </c>
      <c r="C12" s="19" t="s">
        <v>801</v>
      </c>
      <c r="D12" s="20">
        <v>2.7476879999999992</v>
      </c>
      <c r="E12" s="21">
        <v>2.7476879999999992</v>
      </c>
      <c r="F12" s="21">
        <f t="shared" si="0"/>
        <v>0.99347765296716239</v>
      </c>
      <c r="G12" s="21">
        <v>0.58957238296716241</v>
      </c>
      <c r="H12" s="21">
        <v>0.20641862</v>
      </c>
      <c r="I12" s="21">
        <v>0.19748665000000001</v>
      </c>
      <c r="J12" s="22">
        <f t="shared" si="1"/>
        <v>0.21457035258994564</v>
      </c>
      <c r="K12" s="22">
        <f t="shared" si="2"/>
        <v>0.28969482814903391</v>
      </c>
      <c r="L12" s="23">
        <f t="shared" si="3"/>
        <v>0.36156858164651978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40.675779999999961</v>
      </c>
      <c r="E13" s="45">
        <f t="shared" ref="E13:I13" ca="1" si="4">OFFSET(E13,-MATCH("PROYECTOS",$A$8:$A$50,0)-1,0)-(OFFSET(E13,-MATCH("PROYECTOS",$A$8:$A$50,0),0))</f>
        <v>247.12223100000014</v>
      </c>
      <c r="F13" s="45">
        <f t="shared" ca="1" si="4"/>
        <v>229.26700180023829</v>
      </c>
      <c r="G13" s="45">
        <f t="shared" ca="1" si="4"/>
        <v>4.2248952102381736</v>
      </c>
      <c r="H13" s="45">
        <f t="shared" ca="1" si="4"/>
        <v>1.3257574600000002</v>
      </c>
      <c r="I13" s="45">
        <f t="shared" ca="1" si="4"/>
        <v>223.71634913000011</v>
      </c>
      <c r="J13" s="46">
        <f t="shared" ca="1" si="1"/>
        <v>1.7096378553810365E-2</v>
      </c>
      <c r="K13" s="46">
        <f t="shared" ca="1" si="2"/>
        <v>2.2461162833376049E-2</v>
      </c>
      <c r="L13" s="47">
        <f t="shared" ca="1" si="3"/>
        <v>0.92774737777532512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826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ht="38.25" x14ac:dyDescent="0.25">
      <c r="A19" s="17"/>
      <c r="B19" s="19">
        <v>3000494</v>
      </c>
      <c r="C19" s="19" t="s">
        <v>799</v>
      </c>
      <c r="D19" s="23">
        <v>0.18288662982225595</v>
      </c>
    </row>
    <row r="20" spans="1:4" ht="51.75" thickBot="1" x14ac:dyDescent="0.3">
      <c r="A20" s="24"/>
      <c r="B20" s="26">
        <v>3000495</v>
      </c>
      <c r="C20" s="26" t="s">
        <v>800</v>
      </c>
      <c r="D20" s="30">
        <v>0.17551349350726969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>
      <selection activeCell="H8" sqref="H8:H2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47</v>
      </c>
      <c r="B1" s="49" t="s">
        <v>30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797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107.95273799999998</v>
      </c>
      <c r="I6" s="14">
        <v>316.05923700000017</v>
      </c>
      <c r="J6" s="14">
        <v>252.77772643478926</v>
      </c>
      <c r="K6" s="14">
        <v>12.131422494789149</v>
      </c>
      <c r="L6" s="14">
        <v>7.2049466599999965</v>
      </c>
      <c r="M6" s="14">
        <v>233.44135728000012</v>
      </c>
      <c r="N6" s="15">
        <v>3.8383382210054322E-2</v>
      </c>
      <c r="O6" s="15">
        <v>6.1179572976027705E-2</v>
      </c>
      <c r="P6" s="16">
        <v>0.79977958826366824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SUM(H8:OFFSET(H6,MATCH("PROYECTOS",$A$8:$A$45,0),0))</f>
        <v>67.276957999999993</v>
      </c>
      <c r="I7" s="38">
        <f ca="1">SUM(I8:OFFSET(I6,MATCH("PROYECTOS",$A$8:$A$45,0),0))</f>
        <v>68.937005999999982</v>
      </c>
      <c r="J7" s="38">
        <f ca="1">SUM(J8:OFFSET(J6,MATCH("PROYECTOS",$A$8:$A$45,0),0))</f>
        <v>23.510724634550975</v>
      </c>
      <c r="K7" s="38">
        <f ca="1">SUM(K8:OFFSET(K6,MATCH("PROYECTOS",$A$8:$A$45,0),0))</f>
        <v>7.9065272845509753</v>
      </c>
      <c r="L7" s="38">
        <f ca="1">SUM(L8:OFFSET(L6,MATCH("PROYECTOS",$A$8:$A$45,0),0))</f>
        <v>5.8791891999999999</v>
      </c>
      <c r="M7" s="38">
        <f ca="1">SUM(M8:OFFSET(M6,MATCH("PROYECTOS",$A$8:$A$45,0),0))</f>
        <v>9.725008149999999</v>
      </c>
      <c r="N7" s="39">
        <f ca="1">IFERROR(K7/I7,0)</f>
        <v>0.11469206081492685</v>
      </c>
      <c r="O7" s="39">
        <f ca="1">IFERROR(SUM(K7,L7)/I7,0)</f>
        <v>0.19997556152280502</v>
      </c>
      <c r="P7" s="40">
        <f ca="1">IFERROR(SUM(K7,L7,M7)/I7,0)</f>
        <v>0.34104650025780031</v>
      </c>
      <c r="Q7" s="64"/>
      <c r="R7" s="38"/>
      <c r="S7" s="40"/>
    </row>
    <row r="8" spans="1:19" ht="25.5" x14ac:dyDescent="0.25">
      <c r="A8" s="17"/>
      <c r="B8" s="19">
        <v>5000243</v>
      </c>
      <c r="C8" s="19" t="s">
        <v>802</v>
      </c>
      <c r="D8" s="68">
        <v>3000001</v>
      </c>
      <c r="E8" s="19" t="s">
        <v>275</v>
      </c>
      <c r="F8" s="69">
        <v>36</v>
      </c>
      <c r="G8" s="19" t="s">
        <v>533</v>
      </c>
      <c r="H8" s="20">
        <v>6.6396000000000011E-2</v>
      </c>
      <c r="I8" s="21">
        <v>6.6396000000000011E-2</v>
      </c>
      <c r="J8" s="21">
        <f t="shared" ref="J8:J25" si="0">SUM(K8,L8,M8)</f>
        <v>1.9682020087591411E-2</v>
      </c>
      <c r="K8" s="21">
        <v>1.477881008759141E-2</v>
      </c>
      <c r="L8" s="21">
        <v>4.8404800000000003E-3</v>
      </c>
      <c r="M8" s="21">
        <v>6.2729999999999991E-5</v>
      </c>
      <c r="N8" s="22">
        <f t="shared" ref="N8:N26" si="1">IFERROR(K8/I8,0)</f>
        <v>0.22258584986432026</v>
      </c>
      <c r="O8" s="22">
        <f t="shared" ref="O8:O26" si="2">IFERROR(SUM(K8,L8)/I8,0)</f>
        <v>0.29548903680329247</v>
      </c>
      <c r="P8" s="23">
        <f t="shared" ref="P8:P26" si="3">IFERROR(SUM(K8,L8,M8)/I8,0)</f>
        <v>0.29643382263376422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5000254</v>
      </c>
      <c r="C9" s="19" t="s">
        <v>803</v>
      </c>
      <c r="D9" s="68">
        <v>3000001</v>
      </c>
      <c r="E9" s="19" t="s">
        <v>275</v>
      </c>
      <c r="F9" s="69">
        <v>304</v>
      </c>
      <c r="G9" s="19" t="s">
        <v>819</v>
      </c>
      <c r="H9" s="20">
        <v>7.7150850000000002</v>
      </c>
      <c r="I9" s="21">
        <v>7.7150850000000002</v>
      </c>
      <c r="J9" s="21">
        <f t="shared" si="0"/>
        <v>0.4233712949816662</v>
      </c>
      <c r="K9" s="21">
        <v>0.26281884498166619</v>
      </c>
      <c r="L9" s="21">
        <v>0.13665883000000001</v>
      </c>
      <c r="M9" s="21">
        <v>2.3893619999999997E-2</v>
      </c>
      <c r="N9" s="22">
        <f t="shared" si="1"/>
        <v>3.4065579962069915E-2</v>
      </c>
      <c r="O9" s="22">
        <f t="shared" si="2"/>
        <v>5.1778778196438044E-2</v>
      </c>
      <c r="P9" s="23">
        <f t="shared" si="3"/>
        <v>5.4875778423914473E-2</v>
      </c>
      <c r="Q9" s="70">
        <v>0</v>
      </c>
      <c r="R9" s="21">
        <v>0</v>
      </c>
      <c r="S9" s="23">
        <f t="shared" ref="S9:S25" si="4">IFERROR(R9/Q9,0)</f>
        <v>0</v>
      </c>
    </row>
    <row r="10" spans="1:19" ht="38.25" x14ac:dyDescent="0.25">
      <c r="A10" s="17"/>
      <c r="B10" s="19">
        <v>5000271</v>
      </c>
      <c r="C10" s="19" t="s">
        <v>804</v>
      </c>
      <c r="D10" s="68">
        <v>3000496</v>
      </c>
      <c r="E10" s="19" t="s">
        <v>801</v>
      </c>
      <c r="F10" s="69">
        <v>60</v>
      </c>
      <c r="G10" s="19" t="s">
        <v>309</v>
      </c>
      <c r="H10" s="20">
        <v>2.0386629999999992</v>
      </c>
      <c r="I10" s="21">
        <v>2.0386629999999992</v>
      </c>
      <c r="J10" s="21">
        <f t="shared" si="0"/>
        <v>0.78042605273563814</v>
      </c>
      <c r="K10" s="21">
        <v>0.48583677273563808</v>
      </c>
      <c r="L10" s="21">
        <v>0.17173629000000001</v>
      </c>
      <c r="M10" s="21">
        <v>0.12285299000000001</v>
      </c>
      <c r="N10" s="22">
        <f t="shared" si="1"/>
        <v>0.23831146821992563</v>
      </c>
      <c r="O10" s="22">
        <f t="shared" si="2"/>
        <v>0.32255113411860536</v>
      </c>
      <c r="P10" s="23">
        <f t="shared" si="3"/>
        <v>0.38281268298666254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5000275</v>
      </c>
      <c r="C11" s="19" t="s">
        <v>805</v>
      </c>
      <c r="D11" s="68">
        <v>3000496</v>
      </c>
      <c r="E11" s="19" t="s">
        <v>801</v>
      </c>
      <c r="F11" s="69">
        <v>60</v>
      </c>
      <c r="G11" s="19" t="s">
        <v>309</v>
      </c>
      <c r="H11" s="20">
        <v>0.21564100000000003</v>
      </c>
      <c r="I11" s="21">
        <v>0.21564100000000003</v>
      </c>
      <c r="J11" s="21">
        <f t="shared" si="0"/>
        <v>8.8936390225648518E-2</v>
      </c>
      <c r="K11" s="21">
        <v>2.3869990225648507E-2</v>
      </c>
      <c r="L11" s="21">
        <v>1.241741E-2</v>
      </c>
      <c r="M11" s="21">
        <v>5.2648990000000007E-2</v>
      </c>
      <c r="N11" s="22">
        <f t="shared" si="1"/>
        <v>0.11069319018947466</v>
      </c>
      <c r="O11" s="22">
        <f t="shared" si="2"/>
        <v>0.16827690571667034</v>
      </c>
      <c r="P11" s="23">
        <f t="shared" si="3"/>
        <v>0.4124280179819631</v>
      </c>
      <c r="Q11" s="70">
        <v>0</v>
      </c>
      <c r="R11" s="21">
        <v>0</v>
      </c>
      <c r="S11" s="23">
        <f t="shared" si="4"/>
        <v>0</v>
      </c>
    </row>
    <row r="12" spans="1:19" x14ac:dyDescent="0.25">
      <c r="A12" s="17"/>
      <c r="B12" s="19">
        <v>5000276</v>
      </c>
      <c r="C12" s="19" t="s">
        <v>512</v>
      </c>
      <c r="D12" s="68">
        <v>3000001</v>
      </c>
      <c r="E12" s="19" t="s">
        <v>275</v>
      </c>
      <c r="F12" s="69">
        <v>1</v>
      </c>
      <c r="G12" s="19" t="s">
        <v>531</v>
      </c>
      <c r="H12" s="20">
        <v>14.024948000000002</v>
      </c>
      <c r="I12" s="21">
        <v>15.313003999999999</v>
      </c>
      <c r="J12" s="21">
        <f t="shared" si="0"/>
        <v>7.024330420823615</v>
      </c>
      <c r="K12" s="21">
        <v>3.8770752408236149</v>
      </c>
      <c r="L12" s="21">
        <v>2.1255084100000001</v>
      </c>
      <c r="M12" s="21">
        <v>1.02174677</v>
      </c>
      <c r="N12" s="22">
        <f t="shared" si="1"/>
        <v>0.25318841690524047</v>
      </c>
      <c r="O12" s="22">
        <f t="shared" si="2"/>
        <v>0.39199256075578737</v>
      </c>
      <c r="P12" s="23">
        <f t="shared" si="3"/>
        <v>0.45871668425239198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5000298</v>
      </c>
      <c r="C13" s="19" t="s">
        <v>806</v>
      </c>
      <c r="D13" s="68">
        <v>3000494</v>
      </c>
      <c r="E13" s="19" t="s">
        <v>799</v>
      </c>
      <c r="F13" s="69">
        <v>554</v>
      </c>
      <c r="G13" s="19" t="s">
        <v>820</v>
      </c>
      <c r="H13" s="20">
        <v>0.35560600000000003</v>
      </c>
      <c r="I13" s="21">
        <v>0.71054800000000018</v>
      </c>
      <c r="J13" s="21">
        <f t="shared" si="0"/>
        <v>0.12994972904694435</v>
      </c>
      <c r="K13" s="21">
        <v>7.3594029046944343E-2</v>
      </c>
      <c r="L13" s="21">
        <v>2.170805E-2</v>
      </c>
      <c r="M13" s="21">
        <v>3.4647650000000002E-2</v>
      </c>
      <c r="N13" s="22">
        <f t="shared" si="1"/>
        <v>0.10357362070816373</v>
      </c>
      <c r="O13" s="22">
        <f t="shared" si="2"/>
        <v>0.13412475870306345</v>
      </c>
      <c r="P13" s="23">
        <f t="shared" si="3"/>
        <v>0.18288662982225595</v>
      </c>
      <c r="Q13" s="70">
        <v>0</v>
      </c>
      <c r="R13" s="21">
        <v>0</v>
      </c>
      <c r="S13" s="23">
        <f t="shared" si="4"/>
        <v>0</v>
      </c>
    </row>
    <row r="14" spans="1:19" ht="63.75" x14ac:dyDescent="0.25">
      <c r="A14" s="17"/>
      <c r="B14" s="19">
        <v>5000299</v>
      </c>
      <c r="C14" s="19" t="s">
        <v>807</v>
      </c>
      <c r="D14" s="68">
        <v>3000085</v>
      </c>
      <c r="E14" s="19" t="s">
        <v>798</v>
      </c>
      <c r="F14" s="69">
        <v>157</v>
      </c>
      <c r="G14" s="19" t="s">
        <v>821</v>
      </c>
      <c r="H14" s="20">
        <v>9.0941349999999961</v>
      </c>
      <c r="I14" s="21">
        <v>9.2207669999999968</v>
      </c>
      <c r="J14" s="21">
        <f t="shared" si="0"/>
        <v>5.7460482291648391</v>
      </c>
      <c r="K14" s="21">
        <v>2.7772229164838791E-2</v>
      </c>
      <c r="L14" s="21">
        <v>7.2975999999999999E-2</v>
      </c>
      <c r="M14" s="21">
        <v>5.6453000000000007</v>
      </c>
      <c r="N14" s="22">
        <f t="shared" si="1"/>
        <v>3.011921802691555E-3</v>
      </c>
      <c r="O14" s="22">
        <f t="shared" si="2"/>
        <v>1.0926230883487114E-2</v>
      </c>
      <c r="P14" s="23">
        <f t="shared" si="3"/>
        <v>0.62316380287722717</v>
      </c>
      <c r="Q14" s="70">
        <v>0</v>
      </c>
      <c r="R14" s="21">
        <v>0</v>
      </c>
      <c r="S14" s="23">
        <f t="shared" si="4"/>
        <v>0</v>
      </c>
    </row>
    <row r="15" spans="1:19" ht="63.75" x14ac:dyDescent="0.25">
      <c r="A15" s="17"/>
      <c r="B15" s="19">
        <v>5000300</v>
      </c>
      <c r="C15" s="19" t="s">
        <v>808</v>
      </c>
      <c r="D15" s="68">
        <v>3000085</v>
      </c>
      <c r="E15" s="19" t="s">
        <v>798</v>
      </c>
      <c r="F15" s="69">
        <v>157</v>
      </c>
      <c r="G15" s="19" t="s">
        <v>821</v>
      </c>
      <c r="H15" s="20">
        <v>2.4580239999999987</v>
      </c>
      <c r="I15" s="21">
        <v>2.4580239999999987</v>
      </c>
      <c r="J15" s="21">
        <f t="shared" si="0"/>
        <v>0.52221530000000005</v>
      </c>
      <c r="K15" s="21">
        <v>0</v>
      </c>
      <c r="L15" s="21">
        <v>0.52221530000000005</v>
      </c>
      <c r="M15" s="21">
        <v>0</v>
      </c>
      <c r="N15" s="22">
        <f t="shared" si="1"/>
        <v>0</v>
      </c>
      <c r="O15" s="22">
        <f t="shared" si="2"/>
        <v>0.21245329581810443</v>
      </c>
      <c r="P15" s="23">
        <f t="shared" si="3"/>
        <v>0.21245329581810443</v>
      </c>
      <c r="Q15" s="70">
        <v>0</v>
      </c>
      <c r="R15" s="21">
        <v>0</v>
      </c>
      <c r="S15" s="23">
        <f t="shared" si="4"/>
        <v>0</v>
      </c>
    </row>
    <row r="16" spans="1:19" ht="63.75" x14ac:dyDescent="0.25">
      <c r="A16" s="17"/>
      <c r="B16" s="19">
        <v>5000301</v>
      </c>
      <c r="C16" s="19" t="s">
        <v>809</v>
      </c>
      <c r="D16" s="68">
        <v>3000085</v>
      </c>
      <c r="E16" s="19" t="s">
        <v>798</v>
      </c>
      <c r="F16" s="69">
        <v>157</v>
      </c>
      <c r="G16" s="19" t="s">
        <v>821</v>
      </c>
      <c r="H16" s="20">
        <v>5.4934559999999983</v>
      </c>
      <c r="I16" s="21">
        <v>5.4934559999999983</v>
      </c>
      <c r="J16" s="21">
        <f t="shared" si="0"/>
        <v>1.9936888500000001</v>
      </c>
      <c r="K16" s="21">
        <v>0</v>
      </c>
      <c r="L16" s="21">
        <v>1.9936888500000001</v>
      </c>
      <c r="M16" s="21">
        <v>0</v>
      </c>
      <c r="N16" s="22">
        <f t="shared" si="1"/>
        <v>0</v>
      </c>
      <c r="O16" s="22">
        <f t="shared" si="2"/>
        <v>0.36292069145543365</v>
      </c>
      <c r="P16" s="23">
        <f t="shared" si="3"/>
        <v>0.36292069145543365</v>
      </c>
      <c r="Q16" s="70">
        <v>0</v>
      </c>
      <c r="R16" s="21">
        <v>0</v>
      </c>
      <c r="S16" s="23">
        <f t="shared" si="4"/>
        <v>0</v>
      </c>
    </row>
    <row r="17" spans="1:19" ht="63.75" x14ac:dyDescent="0.25">
      <c r="A17" s="17"/>
      <c r="B17" s="19">
        <v>5000302</v>
      </c>
      <c r="C17" s="19" t="s">
        <v>810</v>
      </c>
      <c r="D17" s="68">
        <v>3000085</v>
      </c>
      <c r="E17" s="19" t="s">
        <v>798</v>
      </c>
      <c r="F17" s="69">
        <v>157</v>
      </c>
      <c r="G17" s="19" t="s">
        <v>821</v>
      </c>
      <c r="H17" s="20">
        <v>8.0765760000000011</v>
      </c>
      <c r="I17" s="21">
        <v>8.1302320000000012</v>
      </c>
      <c r="J17" s="21">
        <f t="shared" si="0"/>
        <v>1.8850827904810905</v>
      </c>
      <c r="K17" s="21">
        <v>3.4708790481090546E-2</v>
      </c>
      <c r="L17" s="21">
        <v>0</v>
      </c>
      <c r="M17" s="21">
        <v>1.850374</v>
      </c>
      <c r="N17" s="22">
        <f t="shared" si="1"/>
        <v>4.2691020970976644E-3</v>
      </c>
      <c r="O17" s="22">
        <f t="shared" si="2"/>
        <v>4.2691020970976644E-3</v>
      </c>
      <c r="P17" s="23">
        <f t="shared" si="3"/>
        <v>0.2318608854558013</v>
      </c>
      <c r="Q17" s="70">
        <v>0</v>
      </c>
      <c r="R17" s="21">
        <v>0</v>
      </c>
      <c r="S17" s="23">
        <f t="shared" si="4"/>
        <v>0</v>
      </c>
    </row>
    <row r="18" spans="1:19" ht="38.25" x14ac:dyDescent="0.25">
      <c r="A18" s="17"/>
      <c r="B18" s="19">
        <v>5000334</v>
      </c>
      <c r="C18" s="19" t="s">
        <v>811</v>
      </c>
      <c r="D18" s="68">
        <v>3000496</v>
      </c>
      <c r="E18" s="19" t="s">
        <v>801</v>
      </c>
      <c r="F18" s="69">
        <v>8</v>
      </c>
      <c r="G18" s="19" t="s">
        <v>822</v>
      </c>
      <c r="H18" s="20">
        <v>0.49338399999999999</v>
      </c>
      <c r="I18" s="21">
        <v>0.49338399999999999</v>
      </c>
      <c r="J18" s="21">
        <f t="shared" si="0"/>
        <v>0.12411521000587582</v>
      </c>
      <c r="K18" s="21">
        <v>7.9865620005875826E-2</v>
      </c>
      <c r="L18" s="21">
        <v>2.2264920000000001E-2</v>
      </c>
      <c r="M18" s="21">
        <v>2.1984669999999998E-2</v>
      </c>
      <c r="N18" s="22">
        <f t="shared" si="1"/>
        <v>0.1618731454726457</v>
      </c>
      <c r="O18" s="22">
        <f t="shared" si="2"/>
        <v>0.20700010540649033</v>
      </c>
      <c r="P18" s="23">
        <f t="shared" si="3"/>
        <v>0.25155904935278772</v>
      </c>
      <c r="Q18" s="70">
        <v>0</v>
      </c>
      <c r="R18" s="21">
        <v>0</v>
      </c>
      <c r="S18" s="23">
        <f t="shared" si="4"/>
        <v>0</v>
      </c>
    </row>
    <row r="19" spans="1:19" ht="63.75" x14ac:dyDescent="0.25">
      <c r="A19" s="17"/>
      <c r="B19" s="19">
        <v>5001304</v>
      </c>
      <c r="C19" s="19" t="s">
        <v>812</v>
      </c>
      <c r="D19" s="68">
        <v>3000085</v>
      </c>
      <c r="E19" s="19" t="s">
        <v>798</v>
      </c>
      <c r="F19" s="69">
        <v>96</v>
      </c>
      <c r="G19" s="19" t="s">
        <v>823</v>
      </c>
      <c r="H19" s="20">
        <v>11.641300000000003</v>
      </c>
      <c r="I19" s="21">
        <v>11.583299999999998</v>
      </c>
      <c r="J19" s="21">
        <f t="shared" si="0"/>
        <v>4.2345524400638856</v>
      </c>
      <c r="K19" s="21">
        <v>2.7440412300638855</v>
      </c>
      <c r="L19" s="21">
        <v>0.67310637000000006</v>
      </c>
      <c r="M19" s="21">
        <v>0.81740484000000002</v>
      </c>
      <c r="N19" s="22">
        <f t="shared" si="1"/>
        <v>0.23689632747696132</v>
      </c>
      <c r="O19" s="22">
        <f t="shared" si="2"/>
        <v>0.29500639714622656</v>
      </c>
      <c r="P19" s="23">
        <f t="shared" si="3"/>
        <v>0.36557392453479459</v>
      </c>
      <c r="Q19" s="70">
        <v>0</v>
      </c>
      <c r="R19" s="21">
        <v>0</v>
      </c>
      <c r="S19" s="23">
        <f t="shared" si="4"/>
        <v>0</v>
      </c>
    </row>
    <row r="20" spans="1:19" ht="63.75" x14ac:dyDescent="0.25">
      <c r="A20" s="17"/>
      <c r="B20" s="19">
        <v>5004091</v>
      </c>
      <c r="C20" s="19" t="s">
        <v>813</v>
      </c>
      <c r="D20" s="68">
        <v>3000085</v>
      </c>
      <c r="E20" s="19" t="s">
        <v>798</v>
      </c>
      <c r="F20" s="69">
        <v>88</v>
      </c>
      <c r="G20" s="19" t="s">
        <v>755</v>
      </c>
      <c r="H20" s="20">
        <v>2.190045</v>
      </c>
      <c r="I20" s="21">
        <v>2.009757</v>
      </c>
      <c r="J20" s="21">
        <f t="shared" si="0"/>
        <v>0</v>
      </c>
      <c r="K20" s="21">
        <v>0</v>
      </c>
      <c r="L20" s="21">
        <v>0</v>
      </c>
      <c r="M20" s="21">
        <v>0</v>
      </c>
      <c r="N20" s="22">
        <f t="shared" si="1"/>
        <v>0</v>
      </c>
      <c r="O20" s="22">
        <f t="shared" si="2"/>
        <v>0</v>
      </c>
      <c r="P20" s="23">
        <f t="shared" si="3"/>
        <v>0</v>
      </c>
      <c r="Q20" s="70">
        <v>0</v>
      </c>
      <c r="R20" s="21">
        <v>0</v>
      </c>
      <c r="S20" s="23">
        <f t="shared" si="4"/>
        <v>0</v>
      </c>
    </row>
    <row r="21" spans="1:19" ht="63.75" x14ac:dyDescent="0.25">
      <c r="A21" s="17"/>
      <c r="B21" s="19">
        <v>5004092</v>
      </c>
      <c r="C21" s="19" t="s">
        <v>814</v>
      </c>
      <c r="D21" s="68">
        <v>3000085</v>
      </c>
      <c r="E21" s="19" t="s">
        <v>798</v>
      </c>
      <c r="F21" s="69">
        <v>259</v>
      </c>
      <c r="G21" s="19" t="s">
        <v>393</v>
      </c>
      <c r="H21" s="20">
        <v>1.274475</v>
      </c>
      <c r="I21" s="21">
        <v>1.274475</v>
      </c>
      <c r="J21" s="21">
        <f t="shared" si="0"/>
        <v>0</v>
      </c>
      <c r="K21" s="21">
        <v>0</v>
      </c>
      <c r="L21" s="21">
        <v>0</v>
      </c>
      <c r="M21" s="21">
        <v>0</v>
      </c>
      <c r="N21" s="22">
        <f t="shared" si="1"/>
        <v>0</v>
      </c>
      <c r="O21" s="22">
        <f t="shared" si="2"/>
        <v>0</v>
      </c>
      <c r="P21" s="23">
        <f t="shared" si="3"/>
        <v>0</v>
      </c>
      <c r="Q21" s="70">
        <v>0</v>
      </c>
      <c r="R21" s="21">
        <v>0</v>
      </c>
      <c r="S21" s="23">
        <f t="shared" si="4"/>
        <v>0</v>
      </c>
    </row>
    <row r="22" spans="1:19" ht="51" x14ac:dyDescent="0.25">
      <c r="A22" s="17"/>
      <c r="B22" s="19">
        <v>5004094</v>
      </c>
      <c r="C22" s="19" t="s">
        <v>815</v>
      </c>
      <c r="D22" s="68">
        <v>3000495</v>
      </c>
      <c r="E22" s="19" t="s">
        <v>800</v>
      </c>
      <c r="F22" s="69">
        <v>117</v>
      </c>
      <c r="G22" s="19" t="s">
        <v>687</v>
      </c>
      <c r="H22" s="20">
        <v>0.26740399999999998</v>
      </c>
      <c r="I22" s="21">
        <v>0.28445399999999998</v>
      </c>
      <c r="J22" s="21">
        <f t="shared" si="0"/>
        <v>3.1723020181805554E-2</v>
      </c>
      <c r="K22" s="21">
        <v>1.7681980181805557E-2</v>
      </c>
      <c r="L22" s="21">
        <v>7.3000700000000005E-3</v>
      </c>
      <c r="M22" s="21">
        <v>6.7409699999999998E-3</v>
      </c>
      <c r="N22" s="22">
        <f t="shared" si="1"/>
        <v>6.2161123351422577E-2</v>
      </c>
      <c r="O22" s="22">
        <f t="shared" si="2"/>
        <v>8.7824569813767975E-2</v>
      </c>
      <c r="P22" s="23">
        <f t="shared" si="3"/>
        <v>0.1115224963677978</v>
      </c>
      <c r="Q22" s="70">
        <v>0</v>
      </c>
      <c r="R22" s="21">
        <v>0</v>
      </c>
      <c r="S22" s="23">
        <f t="shared" si="4"/>
        <v>0</v>
      </c>
    </row>
    <row r="23" spans="1:19" ht="51" x14ac:dyDescent="0.25">
      <c r="A23" s="17"/>
      <c r="B23" s="19">
        <v>5004095</v>
      </c>
      <c r="C23" s="19" t="s">
        <v>816</v>
      </c>
      <c r="D23" s="68">
        <v>3000495</v>
      </c>
      <c r="E23" s="19" t="s">
        <v>800</v>
      </c>
      <c r="F23" s="69">
        <v>60</v>
      </c>
      <c r="G23" s="19" t="s">
        <v>309</v>
      </c>
      <c r="H23" s="20">
        <v>0.67262000000000011</v>
      </c>
      <c r="I23" s="21">
        <v>0.67262</v>
      </c>
      <c r="J23" s="21">
        <f t="shared" si="0"/>
        <v>0.13625638110317109</v>
      </c>
      <c r="K23" s="21">
        <v>7.010421110317111E-2</v>
      </c>
      <c r="L23" s="21">
        <v>4.0750769999999999E-2</v>
      </c>
      <c r="M23" s="21">
        <v>2.5401399999999998E-2</v>
      </c>
      <c r="N23" s="22">
        <f t="shared" si="1"/>
        <v>0.10422558220566012</v>
      </c>
      <c r="O23" s="22">
        <f t="shared" si="2"/>
        <v>0.16481071199662678</v>
      </c>
      <c r="P23" s="23">
        <f t="shared" si="3"/>
        <v>0.20257557179859517</v>
      </c>
      <c r="Q23" s="70">
        <v>0</v>
      </c>
      <c r="R23" s="21">
        <v>0</v>
      </c>
      <c r="S23" s="23">
        <f t="shared" si="4"/>
        <v>0</v>
      </c>
    </row>
    <row r="24" spans="1:19" ht="63.75" x14ac:dyDescent="0.25">
      <c r="A24" s="17"/>
      <c r="B24" s="19">
        <v>5005030</v>
      </c>
      <c r="C24" s="19" t="s">
        <v>817</v>
      </c>
      <c r="D24" s="68">
        <v>3000085</v>
      </c>
      <c r="E24" s="19" t="s">
        <v>798</v>
      </c>
      <c r="F24" s="69">
        <v>117</v>
      </c>
      <c r="G24" s="19" t="s">
        <v>687</v>
      </c>
      <c r="H24" s="20">
        <v>0.55989999999999995</v>
      </c>
      <c r="I24" s="21">
        <v>0.6179</v>
      </c>
      <c r="J24" s="21">
        <f t="shared" si="0"/>
        <v>0.20520723953307601</v>
      </c>
      <c r="K24" s="21">
        <v>0.10694240953307599</v>
      </c>
      <c r="L24" s="21">
        <v>3.1391809999999999E-2</v>
      </c>
      <c r="M24" s="21">
        <v>6.6873020000000019E-2</v>
      </c>
      <c r="N24" s="22">
        <f t="shared" si="1"/>
        <v>0.17307397561591842</v>
      </c>
      <c r="O24" s="22">
        <f t="shared" si="2"/>
        <v>0.22387800539419966</v>
      </c>
      <c r="P24" s="23">
        <f t="shared" si="3"/>
        <v>0.33210428796419489</v>
      </c>
      <c r="Q24" s="70">
        <v>0</v>
      </c>
      <c r="R24" s="21">
        <v>0</v>
      </c>
      <c r="S24" s="23">
        <f t="shared" si="4"/>
        <v>0</v>
      </c>
    </row>
    <row r="25" spans="1:19" ht="25.5" x14ac:dyDescent="0.25">
      <c r="A25" s="17"/>
      <c r="B25" s="19">
        <v>5005031</v>
      </c>
      <c r="C25" s="19" t="s">
        <v>818</v>
      </c>
      <c r="D25" s="68">
        <v>3000001</v>
      </c>
      <c r="E25" s="19" t="s">
        <v>275</v>
      </c>
      <c r="F25" s="69">
        <v>476</v>
      </c>
      <c r="G25" s="19" t="s">
        <v>824</v>
      </c>
      <c r="H25" s="20">
        <v>0.63929999999999998</v>
      </c>
      <c r="I25" s="21">
        <v>0.63930000000000009</v>
      </c>
      <c r="J25" s="21">
        <f t="shared" si="0"/>
        <v>0.16513926611612861</v>
      </c>
      <c r="K25" s="21">
        <v>8.7437126116128638E-2</v>
      </c>
      <c r="L25" s="21">
        <v>4.2625639999999999E-2</v>
      </c>
      <c r="M25" s="21">
        <v>3.5076499999999997E-2</v>
      </c>
      <c r="N25" s="22">
        <f t="shared" si="1"/>
        <v>0.13677010185535526</v>
      </c>
      <c r="O25" s="22">
        <f t="shared" si="2"/>
        <v>0.20344559067124762</v>
      </c>
      <c r="P25" s="23">
        <f t="shared" si="3"/>
        <v>0.25831263274851962</v>
      </c>
      <c r="Q25" s="70">
        <v>0</v>
      </c>
      <c r="R25" s="21">
        <v>0</v>
      </c>
      <c r="S25" s="23">
        <f t="shared" si="4"/>
        <v>0</v>
      </c>
    </row>
    <row r="26" spans="1:19" ht="15.75" thickBot="1" x14ac:dyDescent="0.3">
      <c r="A26" s="41" t="s">
        <v>293</v>
      </c>
      <c r="B26" s="43"/>
      <c r="C26" s="43"/>
      <c r="D26" s="65"/>
      <c r="E26" s="43"/>
      <c r="F26" s="66"/>
      <c r="G26" s="43"/>
      <c r="H26" s="44">
        <f t="shared" ref="H26:M26" ca="1" si="5">OFFSET(H26,-MATCH("PROYECTOS",$A$8:$A$45,0)-1,0)-(OFFSET(H26,-MATCH("PROYECTOS",$A$8:$A$45,0),0))</f>
        <v>40.675779999999989</v>
      </c>
      <c r="I26" s="45">
        <f t="shared" ca="1" si="5"/>
        <v>247.12223100000017</v>
      </c>
      <c r="J26" s="45">
        <f t="shared" ca="1" si="5"/>
        <v>229.26700180023829</v>
      </c>
      <c r="K26" s="45">
        <f t="shared" ca="1" si="5"/>
        <v>4.2248952102381736</v>
      </c>
      <c r="L26" s="45">
        <f t="shared" ca="1" si="5"/>
        <v>1.3257574599999966</v>
      </c>
      <c r="M26" s="45">
        <f t="shared" ca="1" si="5"/>
        <v>223.71634913000011</v>
      </c>
      <c r="N26" s="46">
        <f t="shared" ca="1" si="1"/>
        <v>1.7096378553810365E-2</v>
      </c>
      <c r="O26" s="46">
        <f t="shared" ca="1" si="2"/>
        <v>2.2461162833376031E-2</v>
      </c>
      <c r="P26" s="47">
        <f t="shared" ca="1" si="3"/>
        <v>0.92774737777532501</v>
      </c>
      <c r="Q26" s="67"/>
      <c r="R26" s="45"/>
      <c r="S2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A14" sqref="A14:L1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48</v>
      </c>
      <c r="B1" s="50" t="s">
        <v>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827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51.121884999999992</v>
      </c>
      <c r="E6" s="14">
        <v>67.516374999999996</v>
      </c>
      <c r="F6" s="14">
        <v>13.373335525056268</v>
      </c>
      <c r="G6" s="14">
        <v>5.7996030050562695</v>
      </c>
      <c r="H6" s="14">
        <v>5.29608174</v>
      </c>
      <c r="I6" s="14">
        <v>2.2776507799999997</v>
      </c>
      <c r="J6" s="15">
        <v>8.589920600826495E-2</v>
      </c>
      <c r="K6" s="15">
        <v>0.16434064691797021</v>
      </c>
      <c r="L6" s="16">
        <v>0.19807543762615026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47.725332999999992</v>
      </c>
      <c r="E7" s="38">
        <f ca="1">SUM(E8:OFFSET(E6,MATCH("GOBIERNOS REGIONALES",$A$8:$A$50,0),0))</f>
        <v>51.99684899999999</v>
      </c>
      <c r="F7" s="38">
        <f ca="1">SUM(F8:OFFSET(F6,MATCH("GOBIERNOS REGIONALES",$A$8:$A$50,0),0))</f>
        <v>9.6211141039145147</v>
      </c>
      <c r="G7" s="38">
        <f ca="1">SUM(G8:OFFSET(G6,MATCH("GOBIERNOS REGIONALES",$A$8:$A$50,0),0))</f>
        <v>5.6463754539145157</v>
      </c>
      <c r="H7" s="38">
        <f ca="1">SUM(H8:OFFSET(H6,MATCH("GOBIERNOS REGIONALES",$A$8:$A$50,0),0))</f>
        <v>1.7071101800000001</v>
      </c>
      <c r="I7" s="38">
        <f ca="1">SUM(I8:OFFSET(I6,MATCH("GOBIERNOS REGIONALES",$A$8:$A$50,0),0))</f>
        <v>2.26762847</v>
      </c>
      <c r="J7" s="39">
        <f ca="1">IFERROR(G7/E7,0)</f>
        <v>0.10859072352469891</v>
      </c>
      <c r="K7" s="39">
        <f ca="1">IFERROR(SUM(G7,H7)/E7,0)</f>
        <v>0.1414217548820029</v>
      </c>
      <c r="L7" s="40">
        <f ca="1">IFERROR(SUM(G7,H7,I7)/E7,0)</f>
        <v>0.18503263734143807</v>
      </c>
      <c r="M7" s="4"/>
    </row>
    <row r="8" spans="1:13" ht="25.5" x14ac:dyDescent="0.25">
      <c r="A8" s="17"/>
      <c r="B8" s="18">
        <v>70</v>
      </c>
      <c r="C8" s="19" t="s">
        <v>137</v>
      </c>
      <c r="D8" s="20">
        <v>47.725332999999992</v>
      </c>
      <c r="E8" s="21">
        <v>51.99684899999999</v>
      </c>
      <c r="F8" s="21">
        <f t="shared" ref="F8:F15" si="0">SUM(G8,H8,I8)</f>
        <v>9.6211141039145147</v>
      </c>
      <c r="G8" s="21">
        <v>5.6463754539145157</v>
      </c>
      <c r="H8" s="21">
        <v>1.7071101800000001</v>
      </c>
      <c r="I8" s="21">
        <v>2.26762847</v>
      </c>
      <c r="J8" s="22">
        <f t="shared" ref="J8:J15" si="1">IFERROR(G8/E8,0)</f>
        <v>0.10859072352469891</v>
      </c>
      <c r="K8" s="22">
        <f t="shared" ref="K8:K15" si="2">IFERROR(SUM(G8,H8)/E8,0)</f>
        <v>0.1414217548820029</v>
      </c>
      <c r="L8" s="23">
        <f t="shared" ref="L8:L15" si="3">IFERROR(SUM(G8,H8,I8)/E8,0)</f>
        <v>0.18503263734143807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3.3965519999999998</v>
      </c>
      <c r="E9" s="38">
        <f ca="1">SUM(E10:OFFSET(E8,(MATCH("GOBIERNOS LOCALES",$A$8:$A$50,0)-MATCH("GOBIERNOS REGIONALES",$A$8:$A$50,0)),0))</f>
        <v>15.519525999999999</v>
      </c>
      <c r="F9" s="38">
        <f ca="1">SUM(F10:OFFSET(F8,(MATCH("GOBIERNOS LOCALES",$A$8:$A$50,0)-MATCH("GOBIERNOS REGIONALES",$A$8:$A$50,0)),0))</f>
        <v>3.7522214211417539</v>
      </c>
      <c r="G9" s="38">
        <f ca="1">SUM(G10:OFFSET(G8,(MATCH("GOBIERNOS LOCALES",$A$8:$A$50,0)-MATCH("GOBIERNOS REGIONALES",$A$8:$A$50,0)),0))</f>
        <v>0.15322755114175379</v>
      </c>
      <c r="H9" s="38">
        <f ca="1">SUM(H10:OFFSET(H8,(MATCH("GOBIERNOS LOCALES",$A$8:$A$50,0)-MATCH("GOBIERNOS REGIONALES",$A$8:$A$50,0)),0))</f>
        <v>3.5889715600000001</v>
      </c>
      <c r="I9" s="38">
        <f ca="1">SUM(I10:OFFSET(I8,(MATCH("GOBIERNOS LOCALES",$A$8:$A$50,0)-MATCH("GOBIERNOS REGIONALES",$A$8:$A$50,0)),0))</f>
        <v>1.002231E-2</v>
      </c>
      <c r="J9" s="39">
        <f t="shared" ca="1" si="1"/>
        <v>9.8732107631221335E-3</v>
      </c>
      <c r="K9" s="39">
        <f t="shared" ca="1" si="2"/>
        <v>0.24112844110971907</v>
      </c>
      <c r="L9" s="40">
        <f t="shared" ca="1" si="3"/>
        <v>0.24177422822976385</v>
      </c>
      <c r="M9" s="4"/>
    </row>
    <row r="10" spans="1:13" x14ac:dyDescent="0.25">
      <c r="A10" s="17"/>
      <c r="B10" s="18">
        <v>449</v>
      </c>
      <c r="C10" s="19" t="s">
        <v>215</v>
      </c>
      <c r="D10" s="20">
        <v>0</v>
      </c>
      <c r="E10" s="21">
        <v>7.8845549999999998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x14ac:dyDescent="0.25">
      <c r="A11" s="17"/>
      <c r="B11" s="18">
        <v>451</v>
      </c>
      <c r="C11" s="19" t="s">
        <v>217</v>
      </c>
      <c r="D11" s="20">
        <v>0</v>
      </c>
      <c r="E11" s="21">
        <v>3.5474999999999999</v>
      </c>
      <c r="F11" s="21">
        <f t="shared" si="0"/>
        <v>3.5474999999999999</v>
      </c>
      <c r="G11" s="21">
        <v>0</v>
      </c>
      <c r="H11" s="21">
        <v>3.5474999999999999</v>
      </c>
      <c r="I11" s="21">
        <v>0</v>
      </c>
      <c r="J11" s="22">
        <f t="shared" si="1"/>
        <v>0</v>
      </c>
      <c r="K11" s="22">
        <f t="shared" si="2"/>
        <v>1</v>
      </c>
      <c r="L11" s="23">
        <f t="shared" si="3"/>
        <v>1</v>
      </c>
      <c r="M11" s="4"/>
    </row>
    <row r="12" spans="1:13" x14ac:dyDescent="0.25">
      <c r="A12" s="17"/>
      <c r="B12" s="18">
        <v>452</v>
      </c>
      <c r="C12" s="19" t="s">
        <v>218</v>
      </c>
      <c r="D12" s="20">
        <v>0</v>
      </c>
      <c r="E12" s="21">
        <v>0.64738200000000001</v>
      </c>
      <c r="F12" s="21">
        <f t="shared" si="0"/>
        <v>0.11380881071090698</v>
      </c>
      <c r="G12" s="21">
        <v>0.11380881071090698</v>
      </c>
      <c r="H12" s="21">
        <v>0</v>
      </c>
      <c r="I12" s="21">
        <v>0</v>
      </c>
      <c r="J12" s="22">
        <f t="shared" si="1"/>
        <v>0.1757985404458372</v>
      </c>
      <c r="K12" s="22">
        <f t="shared" si="2"/>
        <v>0.1757985404458372</v>
      </c>
      <c r="L12" s="23">
        <f t="shared" si="3"/>
        <v>0.1757985404458372</v>
      </c>
      <c r="M12" s="4"/>
    </row>
    <row r="13" spans="1:13" x14ac:dyDescent="0.25">
      <c r="A13" s="17"/>
      <c r="B13" s="18">
        <v>454</v>
      </c>
      <c r="C13" s="19" t="s">
        <v>220</v>
      </c>
      <c r="D13" s="20">
        <v>0</v>
      </c>
      <c r="E13" s="21">
        <v>4.2826000000000003E-2</v>
      </c>
      <c r="F13" s="21">
        <f t="shared" si="0"/>
        <v>4.1589600129299159E-2</v>
      </c>
      <c r="G13" s="21">
        <v>1.6181670129299164E-2</v>
      </c>
      <c r="H13" s="21">
        <v>2.354993E-2</v>
      </c>
      <c r="I13" s="21">
        <v>1.8580000000000001E-3</v>
      </c>
      <c r="J13" s="22">
        <f t="shared" si="1"/>
        <v>0.37784687174378095</v>
      </c>
      <c r="K13" s="22">
        <f t="shared" si="2"/>
        <v>0.9277448309274543</v>
      </c>
      <c r="L13" s="23">
        <f t="shared" si="3"/>
        <v>0.97112969059214393</v>
      </c>
      <c r="M13" s="4"/>
    </row>
    <row r="14" spans="1:13" ht="15.75" thickBot="1" x14ac:dyDescent="0.3">
      <c r="A14" s="24"/>
      <c r="B14" s="25">
        <v>458</v>
      </c>
      <c r="C14" s="26" t="s">
        <v>224</v>
      </c>
      <c r="D14" s="27">
        <v>3.3965519999999998</v>
      </c>
      <c r="E14" s="28">
        <v>3.3972629999999997</v>
      </c>
      <c r="F14" s="28">
        <f t="shared" si="0"/>
        <v>4.9323010301547648E-2</v>
      </c>
      <c r="G14" s="28">
        <v>2.3237070301547647E-2</v>
      </c>
      <c r="H14" s="28">
        <v>1.7921630000000001E-2</v>
      </c>
      <c r="I14" s="28">
        <v>8.1643099999999993E-3</v>
      </c>
      <c r="J14" s="29">
        <f t="shared" si="1"/>
        <v>6.8399385921983809E-3</v>
      </c>
      <c r="K14" s="29">
        <f t="shared" si="2"/>
        <v>1.211525286724862E-2</v>
      </c>
      <c r="L14" s="30">
        <f t="shared" si="3"/>
        <v>1.4518455092098448E-2</v>
      </c>
      <c r="M14" s="4"/>
    </row>
    <row r="15" spans="1:13" x14ac:dyDescent="0.25">
      <c r="A15" t="s">
        <v>232</v>
      </c>
      <c r="D15" s="5"/>
      <c r="E15" s="5"/>
      <c r="F15" s="5">
        <f t="shared" si="0"/>
        <v>0</v>
      </c>
      <c r="G15" s="5"/>
      <c r="H15" s="5"/>
      <c r="I15" s="5"/>
      <c r="J15" s="4">
        <f t="shared" si="1"/>
        <v>0</v>
      </c>
      <c r="K15" s="4">
        <f t="shared" si="2"/>
        <v>0</v>
      </c>
      <c r="L15" s="4">
        <f t="shared" si="3"/>
        <v>0</v>
      </c>
      <c r="M15" s="4"/>
    </row>
    <row r="16" spans="1:13" x14ac:dyDescent="0.25">
      <c r="D16" s="5"/>
      <c r="E16" s="5"/>
      <c r="F16" s="5"/>
      <c r="G16" s="5"/>
      <c r="H16" s="5"/>
      <c r="I16" s="5"/>
      <c r="J16" s="4"/>
      <c r="K16" s="4"/>
      <c r="L16" s="4"/>
      <c r="M1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48</v>
      </c>
      <c r="B1" s="51" t="s">
        <v>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828</v>
      </c>
      <c r="N2" s="72" t="s">
        <v>844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51.121884999999992</v>
      </c>
      <c r="E6" s="14">
        <f ca="1">SUM(E7:OFFSET(E7,50,0))</f>
        <v>67.516374999999996</v>
      </c>
      <c r="F6" s="14">
        <f ca="1">SUM(F7:OFFSET(F7,50,0))</f>
        <v>13.373335525056268</v>
      </c>
      <c r="G6" s="14">
        <f ca="1">SUM(G7:OFFSET(G7,50,0))</f>
        <v>5.7996030050562695</v>
      </c>
      <c r="H6" s="14">
        <f ca="1">SUM(H7:OFFSET(H7,50,0))</f>
        <v>5.29608174</v>
      </c>
      <c r="I6" s="14">
        <f ca="1">SUM(I7:OFFSET(I7,50,0))</f>
        <v>2.2776507799999997</v>
      </c>
      <c r="J6" s="15">
        <f ca="1">IFERROR(G6/E6,0)</f>
        <v>8.589920600826495E-2</v>
      </c>
      <c r="K6" s="15">
        <f ca="1">IFERROR(SUM(G6,H6)/E6,0)</f>
        <v>0.16434064691797021</v>
      </c>
      <c r="L6" s="16">
        <f ca="1">IFERROR(SUM(G6,H6,I6)/E6,0)</f>
        <v>0.19807543762615026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11</v>
      </c>
      <c r="C7" s="19" t="s">
        <v>259</v>
      </c>
      <c r="D7" s="20">
        <v>0</v>
      </c>
      <c r="E7" s="21">
        <v>7.8845549999999998</v>
      </c>
      <c r="F7" s="21">
        <f t="shared" ref="F7:F12" si="0">SUM(G7,H7,I7)</f>
        <v>0</v>
      </c>
      <c r="G7" s="21">
        <v>0</v>
      </c>
      <c r="H7" s="21">
        <v>0</v>
      </c>
      <c r="I7" s="21">
        <v>0</v>
      </c>
      <c r="J7" s="22">
        <f t="shared" ref="J7:J12" si="1">IFERROR(G7/E7,0)</f>
        <v>0</v>
      </c>
      <c r="K7" s="22">
        <f t="shared" ref="K7:K12" si="2">IFERROR(SUM(G7,H7)/E7,0)</f>
        <v>0</v>
      </c>
      <c r="L7" s="23">
        <f t="shared" ref="L7:L12" si="3">IFERROR(SUM(G7,H7,I7)/E7,0)</f>
        <v>0</v>
      </c>
      <c r="M7" s="4"/>
      <c r="N7" t="s">
        <v>261</v>
      </c>
      <c r="O7" s="5">
        <v>3.5474999999999999</v>
      </c>
      <c r="P7" s="71">
        <v>1</v>
      </c>
    </row>
    <row r="8" spans="1:16" x14ac:dyDescent="0.25">
      <c r="A8" s="17"/>
      <c r="B8" s="55">
        <v>13</v>
      </c>
      <c r="C8" s="19" t="s">
        <v>261</v>
      </c>
      <c r="D8" s="20">
        <v>0</v>
      </c>
      <c r="E8" s="21">
        <v>3.5474999999999999</v>
      </c>
      <c r="F8" s="21">
        <f t="shared" si="0"/>
        <v>3.5474999999999999</v>
      </c>
      <c r="G8" s="21">
        <v>0</v>
      </c>
      <c r="H8" s="21">
        <v>3.5474999999999999</v>
      </c>
      <c r="I8" s="21">
        <v>0</v>
      </c>
      <c r="J8" s="22">
        <f t="shared" si="1"/>
        <v>0</v>
      </c>
      <c r="K8" s="22">
        <f t="shared" si="2"/>
        <v>1</v>
      </c>
      <c r="L8" s="23">
        <f t="shared" si="3"/>
        <v>1</v>
      </c>
      <c r="M8" s="4"/>
      <c r="N8" t="s">
        <v>265</v>
      </c>
      <c r="O8" s="5">
        <v>4.1589600129299159E-2</v>
      </c>
      <c r="P8" s="71">
        <v>0.97112969059214393</v>
      </c>
    </row>
    <row r="9" spans="1:16" x14ac:dyDescent="0.25">
      <c r="A9" s="17"/>
      <c r="B9" s="55">
        <v>14</v>
      </c>
      <c r="C9" s="19" t="s">
        <v>262</v>
      </c>
      <c r="D9" s="20">
        <v>0</v>
      </c>
      <c r="E9" s="21">
        <v>0.64738200000000001</v>
      </c>
      <c r="F9" s="21">
        <f t="shared" si="0"/>
        <v>0.11380881071090698</v>
      </c>
      <c r="G9" s="21">
        <v>0.11380881071090698</v>
      </c>
      <c r="H9" s="21">
        <v>0</v>
      </c>
      <c r="I9" s="21">
        <v>0</v>
      </c>
      <c r="J9" s="22">
        <f t="shared" si="1"/>
        <v>0.1757985404458372</v>
      </c>
      <c r="K9" s="22">
        <f t="shared" si="2"/>
        <v>0.1757985404458372</v>
      </c>
      <c r="L9" s="23">
        <f t="shared" si="3"/>
        <v>0.1757985404458372</v>
      </c>
      <c r="M9" s="4"/>
      <c r="N9" t="s">
        <v>263</v>
      </c>
      <c r="O9" s="5">
        <v>9.6211141039145147</v>
      </c>
      <c r="P9" s="71">
        <v>0.18503263734143807</v>
      </c>
    </row>
    <row r="10" spans="1:16" x14ac:dyDescent="0.25">
      <c r="A10" s="17"/>
      <c r="B10" s="55">
        <v>15</v>
      </c>
      <c r="C10" s="19" t="s">
        <v>263</v>
      </c>
      <c r="D10" s="20">
        <v>47.725332999999992</v>
      </c>
      <c r="E10" s="21">
        <v>51.99684899999999</v>
      </c>
      <c r="F10" s="21">
        <f t="shared" si="0"/>
        <v>9.6211141039145147</v>
      </c>
      <c r="G10" s="21">
        <v>5.6463754539145157</v>
      </c>
      <c r="H10" s="21">
        <v>1.7071101800000001</v>
      </c>
      <c r="I10" s="21">
        <v>2.2676284699999996</v>
      </c>
      <c r="J10" s="22">
        <f t="shared" si="1"/>
        <v>0.10859072352469891</v>
      </c>
      <c r="K10" s="22">
        <f t="shared" si="2"/>
        <v>0.1414217548820029</v>
      </c>
      <c r="L10" s="23">
        <f t="shared" si="3"/>
        <v>0.18503263734143807</v>
      </c>
      <c r="M10" s="4"/>
      <c r="N10" t="s">
        <v>262</v>
      </c>
      <c r="O10" s="5">
        <v>0.11380881071090698</v>
      </c>
      <c r="P10" s="71">
        <v>0.1757985404458372</v>
      </c>
    </row>
    <row r="11" spans="1:16" x14ac:dyDescent="0.25">
      <c r="A11" s="17"/>
      <c r="B11" s="55">
        <v>17</v>
      </c>
      <c r="C11" s="19" t="s">
        <v>265</v>
      </c>
      <c r="D11" s="20">
        <v>0</v>
      </c>
      <c r="E11" s="21">
        <v>4.2826000000000003E-2</v>
      </c>
      <c r="F11" s="21">
        <f t="shared" si="0"/>
        <v>4.1589600129299159E-2</v>
      </c>
      <c r="G11" s="21">
        <v>1.6181670129299164E-2</v>
      </c>
      <c r="H11" s="21">
        <v>2.354993E-2</v>
      </c>
      <c r="I11" s="21">
        <v>1.8580000000000001E-3</v>
      </c>
      <c r="J11" s="22">
        <f t="shared" si="1"/>
        <v>0.37784687174378095</v>
      </c>
      <c r="K11" s="22">
        <f t="shared" si="2"/>
        <v>0.9277448309274543</v>
      </c>
      <c r="L11" s="23">
        <f t="shared" si="3"/>
        <v>0.97112969059214393</v>
      </c>
      <c r="M11" s="4"/>
      <c r="N11" t="s">
        <v>269</v>
      </c>
      <c r="O11" s="5">
        <v>4.9323010301547648E-2</v>
      </c>
      <c r="P11" s="71">
        <v>1.4518455092098448E-2</v>
      </c>
    </row>
    <row r="12" spans="1:16" ht="15.75" thickBot="1" x14ac:dyDescent="0.3">
      <c r="A12" s="24"/>
      <c r="B12" s="56">
        <v>21</v>
      </c>
      <c r="C12" s="26" t="s">
        <v>269</v>
      </c>
      <c r="D12" s="27">
        <v>3.3965519999999998</v>
      </c>
      <c r="E12" s="28">
        <v>3.3972629999999997</v>
      </c>
      <c r="F12" s="28">
        <f t="shared" si="0"/>
        <v>4.9323010301547648E-2</v>
      </c>
      <c r="G12" s="28">
        <v>2.3237070301547647E-2</v>
      </c>
      <c r="H12" s="28">
        <v>1.7921630000000001E-2</v>
      </c>
      <c r="I12" s="28">
        <v>8.1643099999999993E-3</v>
      </c>
      <c r="J12" s="29">
        <f t="shared" si="1"/>
        <v>6.8399385921983809E-3</v>
      </c>
      <c r="K12" s="29">
        <f t="shared" si="2"/>
        <v>1.211525286724862E-2</v>
      </c>
      <c r="L12" s="30">
        <f t="shared" si="3"/>
        <v>1.4518455092098448E-2</v>
      </c>
      <c r="M12" s="4"/>
      <c r="N12" t="s">
        <v>259</v>
      </c>
      <c r="O12" s="5">
        <v>0</v>
      </c>
      <c r="P12" s="71">
        <v>0</v>
      </c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1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7109375" customWidth="1"/>
    <col min="6" max="6" width="13.5703125" customWidth="1"/>
    <col min="7" max="9" width="0" hidden="1" customWidth="1"/>
  </cols>
  <sheetData>
    <row r="1" spans="1:13" ht="15.75" x14ac:dyDescent="0.25">
      <c r="A1" s="50">
        <v>48</v>
      </c>
      <c r="B1" s="49" t="s">
        <v>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829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51.121884999999992</v>
      </c>
      <c r="E6" s="14">
        <v>67.516374999999996</v>
      </c>
      <c r="F6" s="14">
        <v>13.373335525056268</v>
      </c>
      <c r="G6" s="14">
        <v>5.7996030050562695</v>
      </c>
      <c r="H6" s="14">
        <v>5.29608174</v>
      </c>
      <c r="I6" s="14">
        <v>2.2776507799999997</v>
      </c>
      <c r="J6" s="15">
        <v>8.589920600826495E-2</v>
      </c>
      <c r="K6" s="15">
        <v>0.16434064691797021</v>
      </c>
      <c r="L6" s="16">
        <v>0.19807543762615026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47.419332999999988</v>
      </c>
      <c r="E7" s="38">
        <f ca="1">SUM(E8:OFFSET(E6,MATCH("PROYECTOS",$A$8:$A$50,0),0))</f>
        <v>51.690848999999993</v>
      </c>
      <c r="F7" s="38">
        <f ca="1">SUM(F8:OFFSET(F6,MATCH("PROYECTOS",$A$8:$A$50,0),0))</f>
        <v>9.6211141039145165</v>
      </c>
      <c r="G7" s="38">
        <f ca="1">SUM(G8:OFFSET(G6,MATCH("PROYECTOS",$A$8:$A$50,0),0))</f>
        <v>5.6463754539145157</v>
      </c>
      <c r="H7" s="38">
        <f ca="1">SUM(H8:OFFSET(H6,MATCH("PROYECTOS",$A$8:$A$50,0),0))</f>
        <v>1.7071101800000001</v>
      </c>
      <c r="I7" s="38">
        <f ca="1">SUM(I8:OFFSET(I6,MATCH("PROYECTOS",$A$8:$A$50,0),0))</f>
        <v>2.26762847</v>
      </c>
      <c r="J7" s="39">
        <f ca="1">IFERROR(G7/E7,0)</f>
        <v>0.10923355996560467</v>
      </c>
      <c r="K7" s="39">
        <f ca="1">IFERROR(SUM(G7,H7)/E7,0)</f>
        <v>0.14225894478758738</v>
      </c>
      <c r="L7" s="40">
        <f ca="1">IFERROR(SUM(G7,H7,I7)/E7,0)</f>
        <v>0.18612799538104929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10.564302999999999</v>
      </c>
      <c r="E8" s="21">
        <v>14.169734999999996</v>
      </c>
      <c r="F8" s="21">
        <f t="shared" ref="F8:F11" si="0">SUM(G8,H8,I8)</f>
        <v>5.8237284917965075</v>
      </c>
      <c r="G8" s="21">
        <v>3.4866955417965073</v>
      </c>
      <c r="H8" s="21">
        <v>1.0092797</v>
      </c>
      <c r="I8" s="21">
        <v>1.32775325</v>
      </c>
      <c r="J8" s="22">
        <f t="shared" ref="J8:J12" si="1">IFERROR(G8/E8,0)</f>
        <v>0.24606639021806043</v>
      </c>
      <c r="K8" s="22">
        <f t="shared" ref="K8:K12" si="2">IFERROR(SUM(G8,H8)/E8,0)</f>
        <v>0.31729423604580531</v>
      </c>
      <c r="L8" s="23">
        <f t="shared" ref="L8:L12" si="3">IFERROR(SUM(G8,H8,I8)/E8,0)</f>
        <v>0.41099769980147893</v>
      </c>
      <c r="M8" s="4"/>
    </row>
    <row r="9" spans="1:13" ht="38.25" x14ac:dyDescent="0.25">
      <c r="A9" s="17"/>
      <c r="B9" s="19">
        <v>3000090</v>
      </c>
      <c r="C9" s="19" t="s">
        <v>831</v>
      </c>
      <c r="D9" s="20">
        <v>35.420829999999995</v>
      </c>
      <c r="E9" s="21">
        <v>36.109062999999999</v>
      </c>
      <c r="F9" s="21">
        <f t="shared" si="0"/>
        <v>3.6426061416246944</v>
      </c>
      <c r="G9" s="21">
        <v>2.0933824016246945</v>
      </c>
      <c r="H9" s="21">
        <v>0.67401372000000004</v>
      </c>
      <c r="I9" s="21">
        <v>0.87521002000000003</v>
      </c>
      <c r="J9" s="22">
        <f t="shared" si="1"/>
        <v>5.7973877683414117E-2</v>
      </c>
      <c r="K9" s="22">
        <f t="shared" si="2"/>
        <v>7.6639931687640148E-2</v>
      </c>
      <c r="L9" s="23">
        <f t="shared" si="3"/>
        <v>0.1008778915593765</v>
      </c>
      <c r="M9" s="4"/>
    </row>
    <row r="10" spans="1:13" ht="63.75" x14ac:dyDescent="0.25">
      <c r="A10" s="17"/>
      <c r="B10" s="19">
        <v>3000376</v>
      </c>
      <c r="C10" s="19" t="s">
        <v>832</v>
      </c>
      <c r="D10" s="20">
        <v>0.94860000000000011</v>
      </c>
      <c r="E10" s="21">
        <v>0.92645100000000002</v>
      </c>
      <c r="F10" s="21">
        <f t="shared" si="0"/>
        <v>0.10850242066112653</v>
      </c>
      <c r="G10" s="21">
        <v>4.8544200661126524E-2</v>
      </c>
      <c r="H10" s="21">
        <v>9.8590000000000014E-3</v>
      </c>
      <c r="I10" s="21">
        <v>5.009922E-2</v>
      </c>
      <c r="J10" s="22">
        <f t="shared" si="1"/>
        <v>5.2398022843222709E-2</v>
      </c>
      <c r="K10" s="22">
        <f t="shared" si="2"/>
        <v>6.3039708156315363E-2</v>
      </c>
      <c r="L10" s="23">
        <f t="shared" si="3"/>
        <v>0.11711620005928702</v>
      </c>
      <c r="M10" s="4"/>
    </row>
    <row r="11" spans="1:13" ht="38.25" x14ac:dyDescent="0.25">
      <c r="A11" s="17"/>
      <c r="B11" s="19">
        <v>3000377</v>
      </c>
      <c r="C11" s="19" t="s">
        <v>833</v>
      </c>
      <c r="D11" s="20">
        <v>0.48560000000000003</v>
      </c>
      <c r="E11" s="21">
        <v>0.48560000000000003</v>
      </c>
      <c r="F11" s="21">
        <f t="shared" si="0"/>
        <v>4.6277049832187368E-2</v>
      </c>
      <c r="G11" s="21">
        <v>1.7753309832187369E-2</v>
      </c>
      <c r="H11" s="21">
        <v>1.395776E-2</v>
      </c>
      <c r="I11" s="21">
        <v>1.4565979999999999E-2</v>
      </c>
      <c r="J11" s="22">
        <f t="shared" si="1"/>
        <v>3.6559534250797714E-2</v>
      </c>
      <c r="K11" s="22">
        <f t="shared" si="2"/>
        <v>6.5302862092642855E-2</v>
      </c>
      <c r="L11" s="23">
        <f t="shared" si="3"/>
        <v>9.5298702290336421E-2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3.7025520000000043</v>
      </c>
      <c r="E12" s="45">
        <f t="shared" ref="E12:I12" ca="1" si="4">OFFSET(E12,-MATCH("PROYECTOS",$A$8:$A$50,0)-1,0)-(OFFSET(E12,-MATCH("PROYECTOS",$A$8:$A$50,0),0))</f>
        <v>15.825526000000004</v>
      </c>
      <c r="F12" s="45">
        <f t="shared" ca="1" si="4"/>
        <v>3.7522214211417513</v>
      </c>
      <c r="G12" s="45">
        <f t="shared" ca="1" si="4"/>
        <v>0.15322755114175379</v>
      </c>
      <c r="H12" s="45">
        <f t="shared" ca="1" si="4"/>
        <v>3.5889715600000001</v>
      </c>
      <c r="I12" s="45">
        <f t="shared" ca="1" si="4"/>
        <v>1.0022309999999646E-2</v>
      </c>
      <c r="J12" s="46">
        <f t="shared" ca="1" si="1"/>
        <v>9.6823038388584217E-3</v>
      </c>
      <c r="K12" s="46">
        <f t="shared" ca="1" si="2"/>
        <v>0.23646601769456213</v>
      </c>
      <c r="L12" s="47">
        <f t="shared" ca="1" si="3"/>
        <v>0.23709931797159556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845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ht="38.25" x14ac:dyDescent="0.25">
      <c r="A18" s="17"/>
      <c r="B18" s="19">
        <v>3000090</v>
      </c>
      <c r="C18" s="19" t="s">
        <v>831</v>
      </c>
      <c r="D18" s="23">
        <v>0.1008778915593765</v>
      </c>
    </row>
    <row r="19" spans="1:4" ht="63.75" x14ac:dyDescent="0.25">
      <c r="A19" s="17"/>
      <c r="B19" s="19">
        <v>3000376</v>
      </c>
      <c r="C19" s="19" t="s">
        <v>832</v>
      </c>
      <c r="D19" s="23">
        <v>0.11711620005928702</v>
      </c>
    </row>
    <row r="20" spans="1:4" ht="39" thickBot="1" x14ac:dyDescent="0.3">
      <c r="A20" s="24"/>
      <c r="B20" s="26">
        <v>3000377</v>
      </c>
      <c r="C20" s="26" t="s">
        <v>833</v>
      </c>
      <c r="D20" s="30">
        <v>9.5298702290336421E-2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F7" sqref="F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48</v>
      </c>
      <c r="B1" s="49" t="s">
        <v>31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830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51.121884999999992</v>
      </c>
      <c r="I6" s="14">
        <v>67.516374999999996</v>
      </c>
      <c r="J6" s="14">
        <v>13.373335525056268</v>
      </c>
      <c r="K6" s="14">
        <v>5.7996030050562695</v>
      </c>
      <c r="L6" s="14">
        <v>5.29608174</v>
      </c>
      <c r="M6" s="14">
        <v>2.2776507799999997</v>
      </c>
      <c r="N6" s="15">
        <v>8.589920600826495E-2</v>
      </c>
      <c r="O6" s="15">
        <v>0.16434064691797021</v>
      </c>
      <c r="P6" s="16">
        <v>0.19807543762615026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SUM(H8:OFFSET(H6,MATCH("PROYECTOS",$A$8:$A$37,0),0))</f>
        <v>47.419333000000002</v>
      </c>
      <c r="I7" s="38">
        <f ca="1">SUM(I8:OFFSET(I6,MATCH("PROYECTOS",$A$8:$A$37,0),0))</f>
        <v>51.690848999999993</v>
      </c>
      <c r="J7" s="38">
        <f ca="1">SUM(J8:OFFSET(J6,MATCH("PROYECTOS",$A$8:$A$37,0),0))</f>
        <v>9.6211141039145183</v>
      </c>
      <c r="K7" s="38">
        <f ca="1">SUM(K8:OFFSET(K6,MATCH("PROYECTOS",$A$8:$A$37,0),0))</f>
        <v>5.6463754539145157</v>
      </c>
      <c r="L7" s="38">
        <f ca="1">SUM(L8:OFFSET(L6,MATCH("PROYECTOS",$A$8:$A$37,0),0))</f>
        <v>1.7071101800000004</v>
      </c>
      <c r="M7" s="38">
        <f ca="1">SUM(M8:OFFSET(M6,MATCH("PROYECTOS",$A$8:$A$37,0),0))</f>
        <v>2.26762847</v>
      </c>
      <c r="N7" s="39">
        <f ca="1">IFERROR(K7/I7,0)</f>
        <v>0.10923355996560467</v>
      </c>
      <c r="O7" s="39">
        <f ca="1">IFERROR(SUM(K7,L7)/I7,0)</f>
        <v>0.14225894478758741</v>
      </c>
      <c r="P7" s="40">
        <f ca="1">IFERROR(SUM(K7,L7,M7)/I7,0)</f>
        <v>0.18612799538104932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10.564302999999999</v>
      </c>
      <c r="I8" s="21">
        <v>14.169734999999996</v>
      </c>
      <c r="J8" s="21">
        <f t="shared" ref="J8:J17" si="0">SUM(K8,L8,M8)</f>
        <v>5.8237284917965075</v>
      </c>
      <c r="K8" s="21">
        <v>3.4866955417965073</v>
      </c>
      <c r="L8" s="21">
        <v>1.0092797</v>
      </c>
      <c r="M8" s="21">
        <v>1.32775325</v>
      </c>
      <c r="N8" s="22">
        <f t="shared" ref="N8:N18" si="1">IFERROR(K8/I8,0)</f>
        <v>0.24606639021806043</v>
      </c>
      <c r="O8" s="22">
        <f t="shared" ref="O8:O18" si="2">IFERROR(SUM(K8,L8)/I8,0)</f>
        <v>0.31729423604580531</v>
      </c>
      <c r="P8" s="23">
        <f t="shared" ref="P8:P18" si="3">IFERROR(SUM(K8,L8,M8)/I8,0)</f>
        <v>0.41099769980147893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5001321</v>
      </c>
      <c r="C9" s="19" t="s">
        <v>834</v>
      </c>
      <c r="D9" s="68">
        <v>3000377</v>
      </c>
      <c r="E9" s="19" t="s">
        <v>833</v>
      </c>
      <c r="F9" s="69">
        <v>227</v>
      </c>
      <c r="G9" s="19" t="s">
        <v>774</v>
      </c>
      <c r="H9" s="20">
        <v>0.2326</v>
      </c>
      <c r="I9" s="21">
        <v>0.2326</v>
      </c>
      <c r="J9" s="21">
        <f t="shared" si="0"/>
        <v>2.00877E-3</v>
      </c>
      <c r="K9" s="21">
        <v>0</v>
      </c>
      <c r="L9" s="21">
        <v>0</v>
      </c>
      <c r="M9" s="21">
        <v>2.00877E-3</v>
      </c>
      <c r="N9" s="22">
        <f t="shared" si="1"/>
        <v>0</v>
      </c>
      <c r="O9" s="22">
        <f t="shared" si="2"/>
        <v>0</v>
      </c>
      <c r="P9" s="23">
        <f t="shared" si="3"/>
        <v>8.6361564918314704E-3</v>
      </c>
      <c r="Q9" s="70">
        <v>0</v>
      </c>
      <c r="R9" s="21">
        <v>0</v>
      </c>
      <c r="S9" s="23">
        <f t="shared" ref="S9:S17" si="4">IFERROR(R9/Q9,0)</f>
        <v>0</v>
      </c>
    </row>
    <row r="10" spans="1:19" ht="38.25" x14ac:dyDescent="0.25">
      <c r="A10" s="17"/>
      <c r="B10" s="19">
        <v>5001322</v>
      </c>
      <c r="C10" s="19" t="s">
        <v>835</v>
      </c>
      <c r="D10" s="68">
        <v>3000377</v>
      </c>
      <c r="E10" s="19" t="s">
        <v>833</v>
      </c>
      <c r="F10" s="69">
        <v>14</v>
      </c>
      <c r="G10" s="19" t="s">
        <v>690</v>
      </c>
      <c r="H10" s="20">
        <v>0.14300000000000002</v>
      </c>
      <c r="I10" s="21">
        <v>0.14300000000000002</v>
      </c>
      <c r="J10" s="21">
        <f t="shared" si="0"/>
        <v>4.3328279832187372E-2</v>
      </c>
      <c r="K10" s="21">
        <v>1.7753309832187369E-2</v>
      </c>
      <c r="L10" s="21">
        <v>1.301776E-2</v>
      </c>
      <c r="M10" s="21">
        <v>1.2557209999999999E-2</v>
      </c>
      <c r="N10" s="22">
        <f t="shared" si="1"/>
        <v>0.12414901980550606</v>
      </c>
      <c r="O10" s="22">
        <f t="shared" si="2"/>
        <v>0.21518230651879278</v>
      </c>
      <c r="P10" s="23">
        <f t="shared" si="3"/>
        <v>0.30299496386145014</v>
      </c>
      <c r="Q10" s="70">
        <v>0</v>
      </c>
      <c r="R10" s="21">
        <v>0</v>
      </c>
      <c r="S10" s="23">
        <f t="shared" si="4"/>
        <v>0</v>
      </c>
    </row>
    <row r="11" spans="1:19" ht="63.75" x14ac:dyDescent="0.25">
      <c r="A11" s="17"/>
      <c r="B11" s="19">
        <v>5003080</v>
      </c>
      <c r="C11" s="19" t="s">
        <v>836</v>
      </c>
      <c r="D11" s="68">
        <v>3000376</v>
      </c>
      <c r="E11" s="19" t="s">
        <v>832</v>
      </c>
      <c r="F11" s="69">
        <v>88</v>
      </c>
      <c r="G11" s="19" t="s">
        <v>755</v>
      </c>
      <c r="H11" s="20">
        <v>0.94860000000000011</v>
      </c>
      <c r="I11" s="21">
        <v>0.92645100000000002</v>
      </c>
      <c r="J11" s="21">
        <f t="shared" si="0"/>
        <v>0.10850242066112653</v>
      </c>
      <c r="K11" s="21">
        <v>4.8544200661126524E-2</v>
      </c>
      <c r="L11" s="21">
        <v>9.8590000000000014E-3</v>
      </c>
      <c r="M11" s="21">
        <v>5.009922E-2</v>
      </c>
      <c r="N11" s="22">
        <f t="shared" si="1"/>
        <v>5.2398022843222709E-2</v>
      </c>
      <c r="O11" s="22">
        <f t="shared" si="2"/>
        <v>6.3039708156315363E-2</v>
      </c>
      <c r="P11" s="23">
        <f t="shared" si="3"/>
        <v>0.11711620005928702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5003082</v>
      </c>
      <c r="C12" s="19" t="s">
        <v>837</v>
      </c>
      <c r="D12" s="68">
        <v>3000090</v>
      </c>
      <c r="E12" s="19" t="s">
        <v>831</v>
      </c>
      <c r="F12" s="69">
        <v>421</v>
      </c>
      <c r="G12" s="19" t="s">
        <v>538</v>
      </c>
      <c r="H12" s="20">
        <v>14.736499999999999</v>
      </c>
      <c r="I12" s="21">
        <v>14.975152999999999</v>
      </c>
      <c r="J12" s="21">
        <f t="shared" si="0"/>
        <v>0.11176817765645683</v>
      </c>
      <c r="K12" s="21">
        <v>7.8768177656456828E-2</v>
      </c>
      <c r="L12" s="21">
        <v>1.95E-2</v>
      </c>
      <c r="M12" s="21">
        <v>1.35E-2</v>
      </c>
      <c r="N12" s="22">
        <f t="shared" si="1"/>
        <v>5.2599247337544288E-3</v>
      </c>
      <c r="O12" s="22">
        <f t="shared" si="2"/>
        <v>6.5620817133859562E-3</v>
      </c>
      <c r="P12" s="23">
        <f t="shared" si="3"/>
        <v>7.4635750069770128E-3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5003083</v>
      </c>
      <c r="C13" s="19" t="s">
        <v>838</v>
      </c>
      <c r="D13" s="68">
        <v>3000090</v>
      </c>
      <c r="E13" s="19" t="s">
        <v>831</v>
      </c>
      <c r="F13" s="69">
        <v>42</v>
      </c>
      <c r="G13" s="19" t="s">
        <v>534</v>
      </c>
      <c r="H13" s="20">
        <v>11.14433</v>
      </c>
      <c r="I13" s="21">
        <v>11.516838999999997</v>
      </c>
      <c r="J13" s="21">
        <f t="shared" si="0"/>
        <v>0.61441340967559699</v>
      </c>
      <c r="K13" s="21">
        <v>7.3605879675596952E-2</v>
      </c>
      <c r="L13" s="21">
        <v>2.9496419999999999E-2</v>
      </c>
      <c r="M13" s="21">
        <v>0.51131111000000007</v>
      </c>
      <c r="N13" s="22">
        <f t="shared" si="1"/>
        <v>6.3911529609467464E-3</v>
      </c>
      <c r="O13" s="22">
        <f t="shared" si="2"/>
        <v>8.9523088475576482E-3</v>
      </c>
      <c r="P13" s="23">
        <f t="shared" si="3"/>
        <v>5.3349135963053504E-2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5003086</v>
      </c>
      <c r="C14" s="19" t="s">
        <v>839</v>
      </c>
      <c r="D14" s="68">
        <v>3000377</v>
      </c>
      <c r="E14" s="19" t="s">
        <v>833</v>
      </c>
      <c r="F14" s="69">
        <v>63</v>
      </c>
      <c r="G14" s="19" t="s">
        <v>738</v>
      </c>
      <c r="H14" s="20">
        <v>0.11</v>
      </c>
      <c r="I14" s="21">
        <v>0.11</v>
      </c>
      <c r="J14" s="21">
        <f t="shared" si="0"/>
        <v>9.3999999999999997E-4</v>
      </c>
      <c r="K14" s="21">
        <v>0</v>
      </c>
      <c r="L14" s="21">
        <v>9.3999999999999997E-4</v>
      </c>
      <c r="M14" s="21">
        <v>0</v>
      </c>
      <c r="N14" s="22">
        <f t="shared" si="1"/>
        <v>0</v>
      </c>
      <c r="O14" s="22">
        <f t="shared" si="2"/>
        <v>8.5454545454545453E-3</v>
      </c>
      <c r="P14" s="23">
        <f t="shared" si="3"/>
        <v>8.5454545454545453E-3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5004096</v>
      </c>
      <c r="C15" s="19" t="s">
        <v>840</v>
      </c>
      <c r="D15" s="68">
        <v>3000090</v>
      </c>
      <c r="E15" s="19" t="s">
        <v>831</v>
      </c>
      <c r="F15" s="69">
        <v>521</v>
      </c>
      <c r="G15" s="19" t="s">
        <v>843</v>
      </c>
      <c r="H15" s="20">
        <v>0.11</v>
      </c>
      <c r="I15" s="21">
        <v>0.19142799999999999</v>
      </c>
      <c r="J15" s="21">
        <f t="shared" si="0"/>
        <v>6.3938880000000003E-2</v>
      </c>
      <c r="K15" s="21">
        <v>0</v>
      </c>
      <c r="L15" s="21">
        <v>6.3938880000000003E-2</v>
      </c>
      <c r="M15" s="21">
        <v>0</v>
      </c>
      <c r="N15" s="22">
        <f t="shared" si="1"/>
        <v>0</v>
      </c>
      <c r="O15" s="22">
        <f t="shared" si="2"/>
        <v>0.33401007167185576</v>
      </c>
      <c r="P15" s="23">
        <f t="shared" si="3"/>
        <v>0.33401007167185576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5004097</v>
      </c>
      <c r="C16" s="19" t="s">
        <v>841</v>
      </c>
      <c r="D16" s="68">
        <v>3000090</v>
      </c>
      <c r="E16" s="19" t="s">
        <v>831</v>
      </c>
      <c r="F16" s="69">
        <v>42</v>
      </c>
      <c r="G16" s="19" t="s">
        <v>534</v>
      </c>
      <c r="H16" s="20">
        <v>6.43</v>
      </c>
      <c r="I16" s="21">
        <v>7.3856429999999991</v>
      </c>
      <c r="J16" s="21">
        <f t="shared" si="0"/>
        <v>1.9417027232019424</v>
      </c>
      <c r="K16" s="21">
        <v>1.2749710232019424</v>
      </c>
      <c r="L16" s="21">
        <v>0.39296481999999999</v>
      </c>
      <c r="M16" s="21">
        <v>0.27376687999999999</v>
      </c>
      <c r="N16" s="22">
        <f t="shared" si="1"/>
        <v>0.17262830375120253</v>
      </c>
      <c r="O16" s="22">
        <f t="shared" si="2"/>
        <v>0.22583488576444091</v>
      </c>
      <c r="P16" s="23">
        <f t="shared" si="3"/>
        <v>0.26290232593180346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5004098</v>
      </c>
      <c r="C17" s="19" t="s">
        <v>842</v>
      </c>
      <c r="D17" s="68">
        <v>3000090</v>
      </c>
      <c r="E17" s="19" t="s">
        <v>831</v>
      </c>
      <c r="F17" s="69">
        <v>112</v>
      </c>
      <c r="G17" s="19" t="s">
        <v>715</v>
      </c>
      <c r="H17" s="20">
        <v>3</v>
      </c>
      <c r="I17" s="21">
        <v>2.04</v>
      </c>
      <c r="J17" s="21">
        <f t="shared" si="0"/>
        <v>0.91078295109069829</v>
      </c>
      <c r="K17" s="21">
        <v>0.66603732109069824</v>
      </c>
      <c r="L17" s="21">
        <v>0.16811360000000003</v>
      </c>
      <c r="M17" s="21">
        <v>7.6632030000000004E-2</v>
      </c>
      <c r="N17" s="22">
        <f t="shared" si="1"/>
        <v>0.3264888828875972</v>
      </c>
      <c r="O17" s="22">
        <f t="shared" si="2"/>
        <v>0.40889751033857763</v>
      </c>
      <c r="P17" s="23">
        <f t="shared" si="3"/>
        <v>0.44646223092681286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OFFSET(H18,-MATCH("PROYECTOS",$A$8:$A$37,0)-1,0)-(OFFSET(H18,-MATCH("PROYECTOS",$A$8:$A$37,0),0))</f>
        <v>3.7025519999999901</v>
      </c>
      <c r="I18" s="45">
        <f t="shared" ca="1" si="5"/>
        <v>15.825526000000004</v>
      </c>
      <c r="J18" s="45">
        <f t="shared" ca="1" si="5"/>
        <v>3.7522214211417495</v>
      </c>
      <c r="K18" s="45">
        <f t="shared" ca="1" si="5"/>
        <v>0.15322755114175379</v>
      </c>
      <c r="L18" s="45">
        <f t="shared" ca="1" si="5"/>
        <v>3.5889715599999996</v>
      </c>
      <c r="M18" s="45">
        <f t="shared" ca="1" si="5"/>
        <v>1.0022309999999646E-2</v>
      </c>
      <c r="N18" s="46">
        <f t="shared" ca="1" si="1"/>
        <v>9.6823038388584217E-3</v>
      </c>
      <c r="O18" s="46">
        <f t="shared" ca="1" si="2"/>
        <v>0.2364660176945621</v>
      </c>
      <c r="P18" s="47">
        <f t="shared" ca="1" si="3"/>
        <v>0.23709931797159553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49</v>
      </c>
      <c r="B1" s="50" t="s">
        <v>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846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1113.0443510000002</v>
      </c>
      <c r="E6" s="14">
        <v>1113.0443510000002</v>
      </c>
      <c r="F6" s="14">
        <v>371.13799609649658</v>
      </c>
      <c r="G6" s="14">
        <v>180.86987493649659</v>
      </c>
      <c r="H6" s="14">
        <v>181.22988828000004</v>
      </c>
      <c r="I6" s="14">
        <v>9.0382328800000007</v>
      </c>
      <c r="J6" s="15">
        <v>0.16250015084663644</v>
      </c>
      <c r="K6" s="15">
        <v>0.32532375092795968</v>
      </c>
      <c r="L6" s="16">
        <v>0.33344403191395972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1113.0443509999996</v>
      </c>
      <c r="E7" s="38">
        <f ca="1">SUM(E8:OFFSET(E6,MATCH("GOBIERNOS REGIONALES",$A$8:$A$50,0),0))</f>
        <v>1113.044351</v>
      </c>
      <c r="F7" s="38">
        <f ca="1">SUM(F8:OFFSET(F6,MATCH("GOBIERNOS REGIONALES",$A$8:$A$50,0),0))</f>
        <v>371.13799609649664</v>
      </c>
      <c r="G7" s="38">
        <f ca="1">SUM(G8:OFFSET(G6,MATCH("GOBIERNOS REGIONALES",$A$8:$A$50,0),0))</f>
        <v>180.86987493649659</v>
      </c>
      <c r="H7" s="38">
        <f ca="1">SUM(H8:OFFSET(H6,MATCH("GOBIERNOS REGIONALES",$A$8:$A$50,0),0))</f>
        <v>181.22988828000001</v>
      </c>
      <c r="I7" s="38">
        <f ca="1">SUM(I8:OFFSET(I6,MATCH("GOBIERNOS REGIONALES",$A$8:$A$50,0),0))</f>
        <v>9.0382328800000042</v>
      </c>
      <c r="J7" s="39">
        <f ca="1">IFERROR(G7/E7,0)</f>
        <v>0.16250015084663647</v>
      </c>
      <c r="K7" s="39">
        <f ca="1">IFERROR(SUM(G7,H7)/E7,0)</f>
        <v>0.32532375092795979</v>
      </c>
      <c r="L7" s="40">
        <f ca="1">IFERROR(SUM(G7,H7,I7)/E7,0)</f>
        <v>0.33344403191395977</v>
      </c>
      <c r="M7" s="4"/>
    </row>
    <row r="8" spans="1:13" ht="25.5" x14ac:dyDescent="0.25">
      <c r="A8" s="17"/>
      <c r="B8" s="18">
        <v>40</v>
      </c>
      <c r="C8" s="19" t="s">
        <v>127</v>
      </c>
      <c r="D8" s="20">
        <v>1113.0443509999996</v>
      </c>
      <c r="E8" s="21">
        <v>1113.044351</v>
      </c>
      <c r="F8" s="21">
        <f t="shared" ref="F8:F10" si="0">SUM(G8,H8,I8)</f>
        <v>371.13799609649664</v>
      </c>
      <c r="G8" s="21">
        <v>180.86987493649659</v>
      </c>
      <c r="H8" s="21">
        <v>181.22988828000001</v>
      </c>
      <c r="I8" s="21">
        <v>9.0382328800000042</v>
      </c>
      <c r="J8" s="22">
        <f t="shared" ref="J8:J10" si="1">IFERROR(G8/E8,0)</f>
        <v>0.16250015084663647</v>
      </c>
      <c r="K8" s="22">
        <f t="shared" ref="K8:K10" si="2">IFERROR(SUM(G8,H8)/E8,0)</f>
        <v>0.32532375092795979</v>
      </c>
      <c r="L8" s="23">
        <f t="shared" ref="L8:L10" si="3">IFERROR(SUM(G8,H8,I8)/E8,0)</f>
        <v>0.33344403191395977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2</v>
      </c>
      <c r="B1" s="51" t="s">
        <v>14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320</v>
      </c>
      <c r="N2" s="72" t="s">
        <v>355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1439.382564</v>
      </c>
      <c r="E6" s="14">
        <f ca="1">SUM(E7:OFFSET(E7,50,0))</f>
        <v>1834.4223849999994</v>
      </c>
      <c r="F6" s="14">
        <f ca="1">SUM(F7:OFFSET(F7,50,0))</f>
        <v>719.29145555411105</v>
      </c>
      <c r="G6" s="14">
        <f ca="1">SUM(G7:OFFSET(G7,50,0))</f>
        <v>462.06858926411115</v>
      </c>
      <c r="H6" s="14">
        <f ca="1">SUM(H7:OFFSET(H7,50,0))</f>
        <v>114.99717575</v>
      </c>
      <c r="I6" s="14">
        <f ca="1">SUM(I7:OFFSET(I7,50,0))</f>
        <v>142.22569053999999</v>
      </c>
      <c r="J6" s="15">
        <f ca="1">IFERROR(G6/E6,0)</f>
        <v>0.25188778388359628</v>
      </c>
      <c r="K6" s="15">
        <f ca="1">IFERROR(SUM(G6,H6)/E6,0)</f>
        <v>0.31457627737905702</v>
      </c>
      <c r="L6" s="16">
        <f ca="1">IFERROR(SUM(G6,H6,I6)/E6,0)</f>
        <v>0.3921078708130305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36.680231000000006</v>
      </c>
      <c r="E7" s="21">
        <v>52.702997000000003</v>
      </c>
      <c r="F7" s="21">
        <f t="shared" ref="F7:F31" si="0">SUM(G7,H7,I7)</f>
        <v>21.233189080465255</v>
      </c>
      <c r="G7" s="21">
        <v>14.734165540465256</v>
      </c>
      <c r="H7" s="21">
        <v>3.0241540900000001</v>
      </c>
      <c r="I7" s="21">
        <v>3.4748694499999999</v>
      </c>
      <c r="J7" s="22">
        <f t="shared" ref="J7:J31" si="1">IFERROR(G7/E7,0)</f>
        <v>0.27956978500606433</v>
      </c>
      <c r="K7" s="22">
        <f t="shared" ref="K7:K31" si="2">IFERROR(SUM(G7,H7)/E7,0)</f>
        <v>0.33695084988174873</v>
      </c>
      <c r="L7" s="23">
        <f t="shared" ref="L7:L31" si="3">IFERROR(SUM(G7,H7,I7)/E7,0)</f>
        <v>0.40288390203815644</v>
      </c>
      <c r="M7" s="4"/>
      <c r="N7" t="s">
        <v>272</v>
      </c>
      <c r="O7" s="5">
        <v>11.672835949756196</v>
      </c>
      <c r="P7" s="71">
        <v>0.4699937204347307</v>
      </c>
    </row>
    <row r="8" spans="1:16" x14ac:dyDescent="0.25">
      <c r="A8" s="17"/>
      <c r="B8" s="55">
        <v>2</v>
      </c>
      <c r="C8" s="19" t="s">
        <v>250</v>
      </c>
      <c r="D8" s="20">
        <v>37.202326000000035</v>
      </c>
      <c r="E8" s="21">
        <v>52.639334000000005</v>
      </c>
      <c r="F8" s="21">
        <f t="shared" si="0"/>
        <v>22.105280944824941</v>
      </c>
      <c r="G8" s="21">
        <v>14.964370634824945</v>
      </c>
      <c r="H8" s="21">
        <v>3.2866180799999984</v>
      </c>
      <c r="I8" s="21">
        <v>3.8542922300000004</v>
      </c>
      <c r="J8" s="22">
        <f t="shared" si="1"/>
        <v>0.284281154370702</v>
      </c>
      <c r="K8" s="22">
        <f t="shared" si="2"/>
        <v>0.34671769811572728</v>
      </c>
      <c r="L8" s="23">
        <f t="shared" si="3"/>
        <v>0.41993846169909632</v>
      </c>
      <c r="M8" s="4"/>
      <c r="N8" t="s">
        <v>255</v>
      </c>
      <c r="O8" s="5">
        <v>30.744164552562822</v>
      </c>
      <c r="P8" s="71">
        <v>0.45311865383688488</v>
      </c>
    </row>
    <row r="9" spans="1:16" x14ac:dyDescent="0.25">
      <c r="A9" s="17"/>
      <c r="B9" s="55">
        <v>3</v>
      </c>
      <c r="C9" s="19" t="s">
        <v>251</v>
      </c>
      <c r="D9" s="20">
        <v>41.541893000000002</v>
      </c>
      <c r="E9" s="21">
        <v>64.850794000000008</v>
      </c>
      <c r="F9" s="21">
        <f t="shared" si="0"/>
        <v>26.941313026438731</v>
      </c>
      <c r="G9" s="21">
        <v>18.916559786438732</v>
      </c>
      <c r="H9" s="21">
        <v>3.3187694900000007</v>
      </c>
      <c r="I9" s="21">
        <v>4.7059837499999979</v>
      </c>
      <c r="J9" s="22">
        <f t="shared" si="1"/>
        <v>0.29169357257890677</v>
      </c>
      <c r="K9" s="22">
        <f t="shared" si="2"/>
        <v>0.342869036829969</v>
      </c>
      <c r="L9" s="23">
        <f t="shared" si="3"/>
        <v>0.41543536115284463</v>
      </c>
      <c r="M9" s="4"/>
      <c r="N9" t="s">
        <v>271</v>
      </c>
      <c r="O9" s="5">
        <v>7.4230314703959319</v>
      </c>
      <c r="P9" s="71">
        <v>0.44738081253702006</v>
      </c>
    </row>
    <row r="10" spans="1:16" x14ac:dyDescent="0.25">
      <c r="A10" s="17"/>
      <c r="B10" s="55">
        <v>4</v>
      </c>
      <c r="C10" s="19" t="s">
        <v>252</v>
      </c>
      <c r="D10" s="20">
        <v>40.224471000000008</v>
      </c>
      <c r="E10" s="21">
        <v>56.892082000000009</v>
      </c>
      <c r="F10" s="21">
        <f t="shared" si="0"/>
        <v>23.564632157121892</v>
      </c>
      <c r="G10" s="21">
        <v>12.039403287121894</v>
      </c>
      <c r="H10" s="21">
        <v>4.5280460800000011</v>
      </c>
      <c r="I10" s="21">
        <v>6.9971827899999965</v>
      </c>
      <c r="J10" s="22">
        <f t="shared" si="1"/>
        <v>0.21161825800507517</v>
      </c>
      <c r="K10" s="22">
        <f t="shared" si="2"/>
        <v>0.29120835070022383</v>
      </c>
      <c r="L10" s="23">
        <f t="shared" si="3"/>
        <v>0.41419880111123175</v>
      </c>
      <c r="M10" s="4"/>
      <c r="N10" t="s">
        <v>273</v>
      </c>
      <c r="O10" s="5">
        <v>15.94156406807144</v>
      </c>
      <c r="P10" s="71">
        <v>0.43871097752392202</v>
      </c>
    </row>
    <row r="11" spans="1:16" x14ac:dyDescent="0.25">
      <c r="A11" s="17"/>
      <c r="B11" s="55">
        <v>5</v>
      </c>
      <c r="C11" s="19" t="s">
        <v>253</v>
      </c>
      <c r="D11" s="20">
        <v>54.540931999999991</v>
      </c>
      <c r="E11" s="21">
        <v>83.488608000000013</v>
      </c>
      <c r="F11" s="21">
        <f t="shared" si="0"/>
        <v>33.399096022177197</v>
      </c>
      <c r="G11" s="21">
        <v>20.768768522177197</v>
      </c>
      <c r="H11" s="21">
        <v>5.2807879799999995</v>
      </c>
      <c r="I11" s="21">
        <v>7.3495395199999995</v>
      </c>
      <c r="J11" s="22">
        <f t="shared" si="1"/>
        <v>0.24876170557517494</v>
      </c>
      <c r="K11" s="22">
        <f t="shared" si="2"/>
        <v>0.31201330488319068</v>
      </c>
      <c r="L11" s="23">
        <f t="shared" si="3"/>
        <v>0.4000437523425614</v>
      </c>
      <c r="M11" s="4"/>
      <c r="N11" t="s">
        <v>270</v>
      </c>
      <c r="O11" s="5">
        <v>25.912354293361677</v>
      </c>
      <c r="P11" s="71">
        <v>0.43591600490801968</v>
      </c>
    </row>
    <row r="12" spans="1:16" x14ac:dyDescent="0.25">
      <c r="A12" s="17"/>
      <c r="B12" s="55">
        <v>6</v>
      </c>
      <c r="C12" s="19" t="s">
        <v>254</v>
      </c>
      <c r="D12" s="20">
        <v>78.287947000000003</v>
      </c>
      <c r="E12" s="21">
        <v>135.81072100000003</v>
      </c>
      <c r="F12" s="21">
        <f t="shared" si="0"/>
        <v>50.166374173215132</v>
      </c>
      <c r="G12" s="21">
        <v>32.798762803215141</v>
      </c>
      <c r="H12" s="21">
        <v>7.8642750499999954</v>
      </c>
      <c r="I12" s="21">
        <v>9.5033363199999954</v>
      </c>
      <c r="J12" s="22">
        <f t="shared" si="1"/>
        <v>0.24150348780797012</v>
      </c>
      <c r="K12" s="22">
        <f t="shared" si="2"/>
        <v>0.2994096309466992</v>
      </c>
      <c r="L12" s="23">
        <f t="shared" si="3"/>
        <v>0.36938449191514949</v>
      </c>
      <c r="M12" s="4"/>
      <c r="N12" t="s">
        <v>250</v>
      </c>
      <c r="O12" s="5">
        <v>22.105280944824941</v>
      </c>
      <c r="P12" s="71">
        <v>0.41993846169909632</v>
      </c>
    </row>
    <row r="13" spans="1:16" x14ac:dyDescent="0.25">
      <c r="A13" s="17"/>
      <c r="B13" s="55">
        <v>7</v>
      </c>
      <c r="C13" s="19" t="s">
        <v>255</v>
      </c>
      <c r="D13" s="20">
        <v>55.679008999999994</v>
      </c>
      <c r="E13" s="21">
        <v>67.850140999999979</v>
      </c>
      <c r="F13" s="21">
        <f t="shared" si="0"/>
        <v>30.744164552562822</v>
      </c>
      <c r="G13" s="21">
        <v>15.941357932562823</v>
      </c>
      <c r="H13" s="21">
        <v>8.4782492000000005</v>
      </c>
      <c r="I13" s="21">
        <v>6.3245574199999988</v>
      </c>
      <c r="J13" s="22">
        <f t="shared" si="1"/>
        <v>0.23494951812351914</v>
      </c>
      <c r="K13" s="22">
        <f t="shared" si="2"/>
        <v>0.35990503148052161</v>
      </c>
      <c r="L13" s="23">
        <f t="shared" si="3"/>
        <v>0.45311865383688488</v>
      </c>
      <c r="M13" s="4"/>
      <c r="N13" t="s">
        <v>251</v>
      </c>
      <c r="O13" s="5">
        <v>26.941313026438731</v>
      </c>
      <c r="P13" s="71">
        <v>0.41543536115284463</v>
      </c>
    </row>
    <row r="14" spans="1:16" x14ac:dyDescent="0.25">
      <c r="A14" s="17"/>
      <c r="B14" s="55">
        <v>8</v>
      </c>
      <c r="C14" s="19" t="s">
        <v>256</v>
      </c>
      <c r="D14" s="20">
        <v>57.108796999999967</v>
      </c>
      <c r="E14" s="21">
        <v>74.774226000000013</v>
      </c>
      <c r="F14" s="21">
        <f t="shared" si="0"/>
        <v>24.057375279272517</v>
      </c>
      <c r="G14" s="21">
        <v>21.327634029272517</v>
      </c>
      <c r="H14" s="21">
        <v>-2.7358109799999988</v>
      </c>
      <c r="I14" s="21">
        <v>5.4655522299999992</v>
      </c>
      <c r="J14" s="22">
        <f t="shared" si="1"/>
        <v>0.28522707850259144</v>
      </c>
      <c r="K14" s="22">
        <f t="shared" si="2"/>
        <v>0.24863945832448353</v>
      </c>
      <c r="L14" s="23">
        <f t="shared" si="3"/>
        <v>0.32173352458736937</v>
      </c>
      <c r="M14" s="4"/>
      <c r="N14" t="s">
        <v>257</v>
      </c>
      <c r="O14" s="5">
        <v>22.932385922908288</v>
      </c>
      <c r="P14" s="71">
        <v>0.41495072638783448</v>
      </c>
    </row>
    <row r="15" spans="1:16" x14ac:dyDescent="0.25">
      <c r="A15" s="17"/>
      <c r="B15" s="55">
        <v>9</v>
      </c>
      <c r="C15" s="19" t="s">
        <v>257</v>
      </c>
      <c r="D15" s="20">
        <v>44.75090000000003</v>
      </c>
      <c r="E15" s="21">
        <v>55.265322999999981</v>
      </c>
      <c r="F15" s="21">
        <f t="shared" si="0"/>
        <v>22.932385922908288</v>
      </c>
      <c r="G15" s="21">
        <v>14.519371402908291</v>
      </c>
      <c r="H15" s="21">
        <v>4.7637375899999999</v>
      </c>
      <c r="I15" s="21">
        <v>3.649276930000001</v>
      </c>
      <c r="J15" s="22">
        <f t="shared" si="1"/>
        <v>0.26272118961302904</v>
      </c>
      <c r="K15" s="22">
        <f t="shared" si="2"/>
        <v>0.34891877846996922</v>
      </c>
      <c r="L15" s="23">
        <f t="shared" si="3"/>
        <v>0.41495072638783448</v>
      </c>
      <c r="M15" s="4"/>
      <c r="N15" t="s">
        <v>252</v>
      </c>
      <c r="O15" s="5">
        <v>23.564632157121892</v>
      </c>
      <c r="P15" s="71">
        <v>0.41419880111123175</v>
      </c>
    </row>
    <row r="16" spans="1:16" x14ac:dyDescent="0.25">
      <c r="A16" s="17"/>
      <c r="B16" s="55">
        <v>10</v>
      </c>
      <c r="C16" s="19" t="s">
        <v>258</v>
      </c>
      <c r="D16" s="20">
        <v>46.670144999999991</v>
      </c>
      <c r="E16" s="21">
        <v>66.059859000000003</v>
      </c>
      <c r="F16" s="21">
        <f t="shared" si="0"/>
        <v>22.895506898793563</v>
      </c>
      <c r="G16" s="21">
        <v>13.132642968793562</v>
      </c>
      <c r="H16" s="21">
        <v>5.6479117799999994</v>
      </c>
      <c r="I16" s="21">
        <v>4.1149521499999997</v>
      </c>
      <c r="J16" s="22">
        <f t="shared" si="1"/>
        <v>0.19879913714005296</v>
      </c>
      <c r="K16" s="22">
        <f t="shared" si="2"/>
        <v>0.28429601626599843</v>
      </c>
      <c r="L16" s="23">
        <f t="shared" si="3"/>
        <v>0.34658728076900014</v>
      </c>
      <c r="M16" s="4"/>
      <c r="N16" t="s">
        <v>263</v>
      </c>
      <c r="O16" s="5">
        <v>180.50541881724317</v>
      </c>
      <c r="P16" s="71">
        <v>0.40716491383691139</v>
      </c>
    </row>
    <row r="17" spans="1:16" x14ac:dyDescent="0.25">
      <c r="A17" s="17"/>
      <c r="B17" s="55">
        <v>11</v>
      </c>
      <c r="C17" s="19" t="s">
        <v>259</v>
      </c>
      <c r="D17" s="20">
        <v>26.502881000000006</v>
      </c>
      <c r="E17" s="21">
        <v>31.460846</v>
      </c>
      <c r="F17" s="21">
        <f t="shared" si="0"/>
        <v>12.51862736689999</v>
      </c>
      <c r="G17" s="21">
        <v>7.6460530768999888</v>
      </c>
      <c r="H17" s="21">
        <v>2.2463329300000008</v>
      </c>
      <c r="I17" s="21">
        <v>2.6262413599999994</v>
      </c>
      <c r="J17" s="22">
        <f t="shared" si="1"/>
        <v>0.24303393102969922</v>
      </c>
      <c r="K17" s="22">
        <f t="shared" si="2"/>
        <v>0.31443483773131814</v>
      </c>
      <c r="L17" s="23">
        <f t="shared" si="3"/>
        <v>0.39791133928502714</v>
      </c>
      <c r="M17" s="4"/>
      <c r="N17" t="s">
        <v>249</v>
      </c>
      <c r="O17" s="5">
        <v>21.233189080465255</v>
      </c>
      <c r="P17" s="71">
        <v>0.40288390203815644</v>
      </c>
    </row>
    <row r="18" spans="1:16" x14ac:dyDescent="0.25">
      <c r="A18" s="17"/>
      <c r="B18" s="55">
        <v>12</v>
      </c>
      <c r="C18" s="19" t="s">
        <v>260</v>
      </c>
      <c r="D18" s="20">
        <v>59.589308000000024</v>
      </c>
      <c r="E18" s="21">
        <v>73.363208</v>
      </c>
      <c r="F18" s="21">
        <f t="shared" si="0"/>
        <v>27.83987610669055</v>
      </c>
      <c r="G18" s="21">
        <v>19.542874126690549</v>
      </c>
      <c r="H18" s="21">
        <v>3.423582189999999</v>
      </c>
      <c r="I18" s="21">
        <v>4.8734197900000025</v>
      </c>
      <c r="J18" s="22">
        <f t="shared" si="1"/>
        <v>0.26638521759695333</v>
      </c>
      <c r="K18" s="22">
        <f t="shared" si="2"/>
        <v>0.3130514183170745</v>
      </c>
      <c r="L18" s="23">
        <f t="shared" si="3"/>
        <v>0.37948008089682433</v>
      </c>
      <c r="M18" s="4"/>
      <c r="N18" t="s">
        <v>253</v>
      </c>
      <c r="O18" s="5">
        <v>33.399096022177197</v>
      </c>
      <c r="P18" s="71">
        <v>0.4000437523425614</v>
      </c>
    </row>
    <row r="19" spans="1:16" x14ac:dyDescent="0.25">
      <c r="A19" s="17"/>
      <c r="B19" s="55">
        <v>13</v>
      </c>
      <c r="C19" s="19" t="s">
        <v>261</v>
      </c>
      <c r="D19" s="20">
        <v>67.883603000000008</v>
      </c>
      <c r="E19" s="21">
        <v>79.81360100000002</v>
      </c>
      <c r="F19" s="21">
        <f t="shared" si="0"/>
        <v>28.581232274652798</v>
      </c>
      <c r="G19" s="21">
        <v>19.469406004652797</v>
      </c>
      <c r="H19" s="21">
        <v>4.9171769000000012</v>
      </c>
      <c r="I19" s="21">
        <v>4.1946493700000014</v>
      </c>
      <c r="J19" s="22">
        <f t="shared" si="1"/>
        <v>0.24393594275558111</v>
      </c>
      <c r="K19" s="22">
        <f t="shared" si="2"/>
        <v>0.30554420047596637</v>
      </c>
      <c r="L19" s="23">
        <f t="shared" si="3"/>
        <v>0.35809977142433141</v>
      </c>
      <c r="M19" s="4"/>
      <c r="N19" t="s">
        <v>259</v>
      </c>
      <c r="O19" s="5">
        <v>12.51862736689999</v>
      </c>
      <c r="P19" s="71">
        <v>0.39791133928502714</v>
      </c>
    </row>
    <row r="20" spans="1:16" x14ac:dyDescent="0.25">
      <c r="A20" s="17"/>
      <c r="B20" s="55">
        <v>14</v>
      </c>
      <c r="C20" s="19" t="s">
        <v>262</v>
      </c>
      <c r="D20" s="20">
        <v>44.473065000000005</v>
      </c>
      <c r="E20" s="21">
        <v>49.836383999999988</v>
      </c>
      <c r="F20" s="21">
        <f t="shared" si="0"/>
        <v>18.499527520019203</v>
      </c>
      <c r="G20" s="21">
        <v>10.992886420019204</v>
      </c>
      <c r="H20" s="21">
        <v>3.2712454699999993</v>
      </c>
      <c r="I20" s="21">
        <v>4.2353956299999993</v>
      </c>
      <c r="J20" s="22">
        <f t="shared" si="1"/>
        <v>0.22057953522509191</v>
      </c>
      <c r="K20" s="22">
        <f t="shared" si="2"/>
        <v>0.28621923873969685</v>
      </c>
      <c r="L20" s="23">
        <f t="shared" si="3"/>
        <v>0.37120525277313876</v>
      </c>
      <c r="M20" s="4"/>
      <c r="N20" t="s">
        <v>264</v>
      </c>
      <c r="O20" s="5">
        <v>28.882851124563071</v>
      </c>
      <c r="P20" s="71">
        <v>0.39514516757957313</v>
      </c>
    </row>
    <row r="21" spans="1:16" x14ac:dyDescent="0.25">
      <c r="A21" s="17"/>
      <c r="B21" s="55">
        <v>15</v>
      </c>
      <c r="C21" s="19" t="s">
        <v>263</v>
      </c>
      <c r="D21" s="20">
        <v>403.4715489999997</v>
      </c>
      <c r="E21" s="21">
        <v>443.32262599999967</v>
      </c>
      <c r="F21" s="21">
        <f t="shared" si="0"/>
        <v>180.50541881724317</v>
      </c>
      <c r="G21" s="21">
        <v>113.76330971724317</v>
      </c>
      <c r="H21" s="21">
        <v>30.261429229999994</v>
      </c>
      <c r="I21" s="21">
        <v>36.480679869999982</v>
      </c>
      <c r="J21" s="22">
        <f t="shared" si="1"/>
        <v>0.2566151670256579</v>
      </c>
      <c r="K21" s="22">
        <f t="shared" si="2"/>
        <v>0.324875678570133</v>
      </c>
      <c r="L21" s="23">
        <f t="shared" si="3"/>
        <v>0.40716491383691139</v>
      </c>
      <c r="M21" s="4"/>
      <c r="N21" t="s">
        <v>265</v>
      </c>
      <c r="O21" s="5">
        <v>4.1936190897422803</v>
      </c>
      <c r="P21" s="71">
        <v>0.39429140271163238</v>
      </c>
    </row>
    <row r="22" spans="1:16" x14ac:dyDescent="0.25">
      <c r="A22" s="17"/>
      <c r="B22" s="55">
        <v>16</v>
      </c>
      <c r="C22" s="19" t="s">
        <v>264</v>
      </c>
      <c r="D22" s="20">
        <v>42.860184000000018</v>
      </c>
      <c r="E22" s="21">
        <v>73.094279</v>
      </c>
      <c r="F22" s="21">
        <f t="shared" si="0"/>
        <v>28.882851124563071</v>
      </c>
      <c r="G22" s="21">
        <v>20.78398585456307</v>
      </c>
      <c r="H22" s="21">
        <v>3.4792565900000012</v>
      </c>
      <c r="I22" s="21">
        <v>4.6196086799999998</v>
      </c>
      <c r="J22" s="22">
        <f t="shared" si="1"/>
        <v>0.28434490549613423</v>
      </c>
      <c r="K22" s="22">
        <f t="shared" si="2"/>
        <v>0.33194448014957606</v>
      </c>
      <c r="L22" s="23">
        <f t="shared" si="3"/>
        <v>0.39514516757957313</v>
      </c>
      <c r="M22" s="4"/>
      <c r="N22" t="s">
        <v>260</v>
      </c>
      <c r="O22" s="5">
        <v>27.83987610669055</v>
      </c>
      <c r="P22" s="71">
        <v>0.37948008089682433</v>
      </c>
    </row>
    <row r="23" spans="1:16" x14ac:dyDescent="0.25">
      <c r="A23" s="17"/>
      <c r="B23" s="55">
        <v>17</v>
      </c>
      <c r="C23" s="19" t="s">
        <v>265</v>
      </c>
      <c r="D23" s="20">
        <v>6.3474529999999989</v>
      </c>
      <c r="E23" s="21">
        <v>10.635837</v>
      </c>
      <c r="F23" s="21">
        <f t="shared" si="0"/>
        <v>4.1936190897422803</v>
      </c>
      <c r="G23" s="21">
        <v>2.6035647197422804</v>
      </c>
      <c r="H23" s="21">
        <v>0.50872956000000003</v>
      </c>
      <c r="I23" s="21">
        <v>1.0813248100000001</v>
      </c>
      <c r="J23" s="22">
        <f t="shared" si="1"/>
        <v>0.24479170936356776</v>
      </c>
      <c r="K23" s="22">
        <f t="shared" si="2"/>
        <v>0.29262335251492477</v>
      </c>
      <c r="L23" s="23">
        <f t="shared" si="3"/>
        <v>0.39429140271163238</v>
      </c>
      <c r="M23" s="4"/>
      <c r="N23" t="s">
        <v>262</v>
      </c>
      <c r="O23" s="5">
        <v>18.499527520019203</v>
      </c>
      <c r="P23" s="71">
        <v>0.37120525277313876</v>
      </c>
    </row>
    <row r="24" spans="1:16" x14ac:dyDescent="0.25">
      <c r="A24" s="17"/>
      <c r="B24" s="55">
        <v>18</v>
      </c>
      <c r="C24" s="19" t="s">
        <v>266</v>
      </c>
      <c r="D24" s="20">
        <v>10.535839999999999</v>
      </c>
      <c r="E24" s="21">
        <v>12.294358000000003</v>
      </c>
      <c r="F24" s="21">
        <f t="shared" si="0"/>
        <v>3.8959346941576158</v>
      </c>
      <c r="G24" s="21">
        <v>2.555029844157616</v>
      </c>
      <c r="H24" s="21">
        <v>0.74208536999999997</v>
      </c>
      <c r="I24" s="21">
        <v>0.59881947999999996</v>
      </c>
      <c r="J24" s="22">
        <f t="shared" si="1"/>
        <v>0.20782133106564943</v>
      </c>
      <c r="K24" s="22">
        <f t="shared" si="2"/>
        <v>0.26818116197345282</v>
      </c>
      <c r="L24" s="23">
        <f t="shared" si="3"/>
        <v>0.31688801433613817</v>
      </c>
      <c r="M24" s="4"/>
      <c r="N24" t="s">
        <v>254</v>
      </c>
      <c r="O24" s="5">
        <v>50.166374173215132</v>
      </c>
      <c r="P24" s="71">
        <v>0.36938449191514949</v>
      </c>
    </row>
    <row r="25" spans="1:16" x14ac:dyDescent="0.25">
      <c r="A25" s="17"/>
      <c r="B25" s="55">
        <v>19</v>
      </c>
      <c r="C25" s="19" t="s">
        <v>267</v>
      </c>
      <c r="D25" s="20">
        <v>15.641691999999995</v>
      </c>
      <c r="E25" s="21">
        <v>18.17727</v>
      </c>
      <c r="F25" s="21">
        <f t="shared" si="0"/>
        <v>6.532409756005559</v>
      </c>
      <c r="G25" s="21">
        <v>4.3151355760055594</v>
      </c>
      <c r="H25" s="21">
        <v>1.5713766599999994</v>
      </c>
      <c r="I25" s="21">
        <v>0.64589752</v>
      </c>
      <c r="J25" s="22">
        <f t="shared" si="1"/>
        <v>0.23739184024914409</v>
      </c>
      <c r="K25" s="22">
        <f t="shared" si="2"/>
        <v>0.32383918135152084</v>
      </c>
      <c r="L25" s="23">
        <f t="shared" si="3"/>
        <v>0.35937243359456944</v>
      </c>
      <c r="M25" s="4"/>
      <c r="N25" t="s">
        <v>268</v>
      </c>
      <c r="O25" s="5">
        <v>35.019183107530608</v>
      </c>
      <c r="P25" s="71">
        <v>0.36411149303595691</v>
      </c>
    </row>
    <row r="26" spans="1:16" x14ac:dyDescent="0.25">
      <c r="A26" s="17"/>
      <c r="B26" s="55">
        <v>20</v>
      </c>
      <c r="C26" s="19" t="s">
        <v>268</v>
      </c>
      <c r="D26" s="20">
        <v>101.45839199999998</v>
      </c>
      <c r="E26" s="21">
        <v>96.177087999999983</v>
      </c>
      <c r="F26" s="21">
        <f t="shared" si="0"/>
        <v>35.019183107530608</v>
      </c>
      <c r="G26" s="21">
        <v>21.846357637530613</v>
      </c>
      <c r="H26" s="21">
        <v>7.194323269999999</v>
      </c>
      <c r="I26" s="21">
        <v>5.9785022000000012</v>
      </c>
      <c r="J26" s="22">
        <f t="shared" si="1"/>
        <v>0.22714721449593708</v>
      </c>
      <c r="K26" s="22">
        <f t="shared" si="2"/>
        <v>0.30195009551059204</v>
      </c>
      <c r="L26" s="23">
        <f t="shared" si="3"/>
        <v>0.36411149303595691</v>
      </c>
      <c r="M26" s="4"/>
      <c r="N26" t="s">
        <v>267</v>
      </c>
      <c r="O26" s="5">
        <v>6.532409756005559</v>
      </c>
      <c r="P26" s="71">
        <v>0.35937243359456944</v>
      </c>
    </row>
    <row r="27" spans="1:16" x14ac:dyDescent="0.25">
      <c r="A27" s="17"/>
      <c r="B27" s="55">
        <v>21</v>
      </c>
      <c r="C27" s="19" t="s">
        <v>269</v>
      </c>
      <c r="D27" s="20">
        <v>75.101192999999981</v>
      </c>
      <c r="E27" s="21">
        <v>98.703712999999937</v>
      </c>
      <c r="F27" s="21">
        <f t="shared" si="0"/>
        <v>33.833671857240724</v>
      </c>
      <c r="G27" s="21">
        <v>18.998979927240725</v>
      </c>
      <c r="H27" s="21">
        <v>3.6414176700000014</v>
      </c>
      <c r="I27" s="21">
        <v>11.193274259999997</v>
      </c>
      <c r="J27" s="22">
        <f t="shared" si="1"/>
        <v>0.1924849567436307</v>
      </c>
      <c r="K27" s="22">
        <f t="shared" si="2"/>
        <v>0.22937736493500241</v>
      </c>
      <c r="L27" s="23">
        <f t="shared" si="3"/>
        <v>0.34278013287342846</v>
      </c>
      <c r="M27" s="4"/>
      <c r="N27" t="s">
        <v>261</v>
      </c>
      <c r="O27" s="5">
        <v>28.581232274652798</v>
      </c>
      <c r="P27" s="71">
        <v>0.35809977142433141</v>
      </c>
    </row>
    <row r="28" spans="1:16" x14ac:dyDescent="0.25">
      <c r="A28" s="17"/>
      <c r="B28" s="55">
        <v>22</v>
      </c>
      <c r="C28" s="19" t="s">
        <v>270</v>
      </c>
      <c r="D28" s="20">
        <v>36.721404000000007</v>
      </c>
      <c r="E28" s="21">
        <v>59.443457000000045</v>
      </c>
      <c r="F28" s="21">
        <f t="shared" si="0"/>
        <v>25.912354293361677</v>
      </c>
      <c r="G28" s="21">
        <v>19.965212013361679</v>
      </c>
      <c r="H28" s="21">
        <v>3.2902877700000008</v>
      </c>
      <c r="I28" s="21">
        <v>2.6568545100000001</v>
      </c>
      <c r="J28" s="22">
        <f t="shared" si="1"/>
        <v>0.33586895885549967</v>
      </c>
      <c r="K28" s="22">
        <f t="shared" si="2"/>
        <v>0.39122051369525263</v>
      </c>
      <c r="L28" s="23">
        <f t="shared" si="3"/>
        <v>0.43591600490801968</v>
      </c>
      <c r="M28" s="4"/>
      <c r="N28" t="s">
        <v>258</v>
      </c>
      <c r="O28" s="5">
        <v>22.895506898793563</v>
      </c>
      <c r="P28" s="71">
        <v>0.34658728076900014</v>
      </c>
    </row>
    <row r="29" spans="1:16" x14ac:dyDescent="0.25">
      <c r="A29" s="17"/>
      <c r="B29" s="55">
        <v>23</v>
      </c>
      <c r="C29" s="19" t="s">
        <v>271</v>
      </c>
      <c r="D29" s="20">
        <v>14.013076</v>
      </c>
      <c r="E29" s="21">
        <v>16.592199000000001</v>
      </c>
      <c r="F29" s="21">
        <f t="shared" si="0"/>
        <v>7.4230314703959319</v>
      </c>
      <c r="G29" s="21">
        <v>4.0186873803959315</v>
      </c>
      <c r="H29" s="21">
        <v>1.36418887</v>
      </c>
      <c r="I29" s="21">
        <v>2.0401552200000004</v>
      </c>
      <c r="J29" s="22">
        <f t="shared" si="1"/>
        <v>0.24220342224655883</v>
      </c>
      <c r="K29" s="22">
        <f t="shared" si="2"/>
        <v>0.32442211248767755</v>
      </c>
      <c r="L29" s="23">
        <f t="shared" si="3"/>
        <v>0.44738081253702006</v>
      </c>
      <c r="M29" s="4"/>
      <c r="N29" t="s">
        <v>269</v>
      </c>
      <c r="O29" s="5">
        <v>33.833671857240724</v>
      </c>
      <c r="P29" s="71">
        <v>0.34278013287342846</v>
      </c>
    </row>
    <row r="30" spans="1:16" x14ac:dyDescent="0.25">
      <c r="A30" s="17"/>
      <c r="B30" s="55">
        <v>24</v>
      </c>
      <c r="C30" s="19" t="s">
        <v>272</v>
      </c>
      <c r="D30" s="20">
        <v>19.80199</v>
      </c>
      <c r="E30" s="21">
        <v>24.836152999999996</v>
      </c>
      <c r="F30" s="21">
        <f t="shared" si="0"/>
        <v>11.672835949756196</v>
      </c>
      <c r="G30" s="21">
        <v>6.2235914297561976</v>
      </c>
      <c r="H30" s="21">
        <v>3.2096767799999997</v>
      </c>
      <c r="I30" s="21">
        <v>2.2395677399999996</v>
      </c>
      <c r="J30" s="22">
        <f t="shared" si="1"/>
        <v>0.25058596755126283</v>
      </c>
      <c r="K30" s="22">
        <f t="shared" si="2"/>
        <v>0.37982002324418751</v>
      </c>
      <c r="L30" s="23">
        <f t="shared" si="3"/>
        <v>0.4699937204347307</v>
      </c>
      <c r="M30" s="4"/>
      <c r="N30" t="s">
        <v>256</v>
      </c>
      <c r="O30" s="5">
        <v>24.057375279272517</v>
      </c>
      <c r="P30" s="71">
        <v>0.32173352458736937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22.294283000000007</v>
      </c>
      <c r="E31" s="28">
        <v>36.337281000000004</v>
      </c>
      <c r="F31" s="28">
        <f t="shared" si="0"/>
        <v>15.94156406807144</v>
      </c>
      <c r="G31" s="28">
        <v>10.200478628071439</v>
      </c>
      <c r="H31" s="28">
        <v>2.4193281299999998</v>
      </c>
      <c r="I31" s="28">
        <v>3.3217573100000002</v>
      </c>
      <c r="J31" s="29">
        <f t="shared" si="1"/>
        <v>0.28071661795695274</v>
      </c>
      <c r="K31" s="29">
        <f t="shared" si="2"/>
        <v>0.34729639672465967</v>
      </c>
      <c r="L31" s="30">
        <f t="shared" si="3"/>
        <v>0.43871097752392202</v>
      </c>
      <c r="M31" s="4"/>
      <c r="N31" t="s">
        <v>266</v>
      </c>
      <c r="O31" s="5">
        <v>3.8959346941576158</v>
      </c>
      <c r="P31" s="71">
        <v>0.31688801433613817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49</v>
      </c>
      <c r="B1" s="51" t="s">
        <v>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847</v>
      </c>
      <c r="N2" s="72" t="s">
        <v>858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1113.0443510000002</v>
      </c>
      <c r="E6" s="14">
        <f ca="1">SUM(E7:OFFSET(E7,50,0))</f>
        <v>1113.0443510000002</v>
      </c>
      <c r="F6" s="14">
        <f ca="1">SUM(F7:OFFSET(F7,50,0))</f>
        <v>371.13799609649658</v>
      </c>
      <c r="G6" s="14">
        <f ca="1">SUM(G7:OFFSET(G7,50,0))</f>
        <v>180.86987493649659</v>
      </c>
      <c r="H6" s="14">
        <f ca="1">SUM(H7:OFFSET(H7,50,0))</f>
        <v>181.22988828000004</v>
      </c>
      <c r="I6" s="14">
        <f ca="1">SUM(I7:OFFSET(I7,50,0))</f>
        <v>9.0382328800000007</v>
      </c>
      <c r="J6" s="15">
        <f ca="1">IFERROR(G6/E6,0)</f>
        <v>0.16250015084663644</v>
      </c>
      <c r="K6" s="15">
        <f ca="1">IFERROR(SUM(G6,H6)/E6,0)</f>
        <v>0.32532375092795968</v>
      </c>
      <c r="L6" s="16">
        <f ca="1">IFERROR(SUM(G6,H6,I6)/E6,0)</f>
        <v>0.33344403191395972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50.325600000000001</v>
      </c>
      <c r="E7" s="21">
        <v>47.250789999999995</v>
      </c>
      <c r="F7" s="21">
        <f t="shared" ref="F7:F27" si="0">SUM(G7,H7,I7)</f>
        <v>16.304055333001937</v>
      </c>
      <c r="G7" s="21">
        <v>7.9244509330019355</v>
      </c>
      <c r="H7" s="21">
        <v>7.9699514499999999</v>
      </c>
      <c r="I7" s="21">
        <v>0.40965295000000002</v>
      </c>
      <c r="J7" s="22">
        <f t="shared" ref="J7:J27" si="1">IFERROR(G7/E7,0)</f>
        <v>0.1677104432116783</v>
      </c>
      <c r="K7" s="22">
        <f t="shared" ref="K7:K27" si="2">IFERROR(SUM(G7,H7)/E7,0)</f>
        <v>0.33638384422783063</v>
      </c>
      <c r="L7" s="23">
        <f t="shared" ref="L7:L27" si="3">IFERROR(SUM(G7,H7,I7)/E7,0)</f>
        <v>0.34505360297683785</v>
      </c>
      <c r="M7" s="4"/>
      <c r="N7" t="s">
        <v>263</v>
      </c>
      <c r="O7" s="5">
        <v>12.633562616812858</v>
      </c>
      <c r="P7" s="71">
        <v>0.44762917393269686</v>
      </c>
    </row>
    <row r="8" spans="1:16" x14ac:dyDescent="0.25">
      <c r="A8" s="17"/>
      <c r="B8" s="55">
        <v>2</v>
      </c>
      <c r="C8" s="19" t="s">
        <v>250</v>
      </c>
      <c r="D8" s="20">
        <v>54.254027999999998</v>
      </c>
      <c r="E8" s="21">
        <v>56.744722000000003</v>
      </c>
      <c r="F8" s="21">
        <f t="shared" si="0"/>
        <v>20.314723468436853</v>
      </c>
      <c r="G8" s="21">
        <v>9.5660587784368545</v>
      </c>
      <c r="H8" s="21">
        <v>9.4418807000000005</v>
      </c>
      <c r="I8" s="21">
        <v>1.30678399</v>
      </c>
      <c r="J8" s="22">
        <f t="shared" si="1"/>
        <v>0.16858059113298421</v>
      </c>
      <c r="K8" s="22">
        <f t="shared" si="2"/>
        <v>0.33497281876606694</v>
      </c>
      <c r="L8" s="23">
        <f t="shared" si="3"/>
        <v>0.35800199124135018</v>
      </c>
      <c r="M8" s="4"/>
      <c r="N8" t="s">
        <v>262</v>
      </c>
      <c r="O8" s="5">
        <v>0.35915551797001777</v>
      </c>
      <c r="P8" s="71">
        <v>0.41813125961345743</v>
      </c>
    </row>
    <row r="9" spans="1:16" x14ac:dyDescent="0.25">
      <c r="A9" s="17"/>
      <c r="B9" s="55">
        <v>3</v>
      </c>
      <c r="C9" s="19" t="s">
        <v>251</v>
      </c>
      <c r="D9" s="20">
        <v>62.414216000000003</v>
      </c>
      <c r="E9" s="21">
        <v>60.698469999999993</v>
      </c>
      <c r="F9" s="21">
        <f t="shared" si="0"/>
        <v>19.532629345034316</v>
      </c>
      <c r="G9" s="21">
        <v>9.5527224350343172</v>
      </c>
      <c r="H9" s="21">
        <v>9.5997075199999991</v>
      </c>
      <c r="I9" s="21">
        <v>0.38019938999999997</v>
      </c>
      <c r="J9" s="22">
        <f t="shared" si="1"/>
        <v>0.15737995430583865</v>
      </c>
      <c r="K9" s="22">
        <f t="shared" si="2"/>
        <v>0.3155339822409744</v>
      </c>
      <c r="L9" s="23">
        <f t="shared" si="3"/>
        <v>0.32179772150820801</v>
      </c>
      <c r="M9" s="4"/>
      <c r="N9" t="s">
        <v>250</v>
      </c>
      <c r="O9" s="5">
        <v>20.314723468436853</v>
      </c>
      <c r="P9" s="71">
        <v>0.35800199124135018</v>
      </c>
    </row>
    <row r="10" spans="1:16" x14ac:dyDescent="0.25">
      <c r="A10" s="17"/>
      <c r="B10" s="55">
        <v>4</v>
      </c>
      <c r="C10" s="19" t="s">
        <v>252</v>
      </c>
      <c r="D10" s="20">
        <v>0.41597200000000001</v>
      </c>
      <c r="E10" s="21">
        <v>0.43043500000000001</v>
      </c>
      <c r="F10" s="21">
        <f t="shared" si="0"/>
        <v>0.10313407898575662</v>
      </c>
      <c r="G10" s="21">
        <v>5.4259228985756636E-2</v>
      </c>
      <c r="H10" s="21">
        <v>4.5242449999999997E-2</v>
      </c>
      <c r="I10" s="21">
        <v>3.6324E-3</v>
      </c>
      <c r="J10" s="22">
        <f t="shared" si="1"/>
        <v>0.12605673094835837</v>
      </c>
      <c r="K10" s="22">
        <f t="shared" si="2"/>
        <v>0.23116540008539413</v>
      </c>
      <c r="L10" s="23">
        <f t="shared" si="3"/>
        <v>0.23960430491423007</v>
      </c>
      <c r="M10" s="4"/>
      <c r="N10" t="s">
        <v>264</v>
      </c>
      <c r="O10" s="5">
        <v>28.949171747208577</v>
      </c>
      <c r="P10" s="71">
        <v>0.35084946050484389</v>
      </c>
    </row>
    <row r="11" spans="1:16" x14ac:dyDescent="0.25">
      <c r="A11" s="17"/>
      <c r="B11" s="55">
        <v>5</v>
      </c>
      <c r="C11" s="19" t="s">
        <v>253</v>
      </c>
      <c r="D11" s="20">
        <v>84.636583000000016</v>
      </c>
      <c r="E11" s="21">
        <v>65.537538999999995</v>
      </c>
      <c r="F11" s="21">
        <f t="shared" si="0"/>
        <v>21.814056021704832</v>
      </c>
      <c r="G11" s="21">
        <v>10.761506631704833</v>
      </c>
      <c r="H11" s="21">
        <v>10.588419179999999</v>
      </c>
      <c r="I11" s="21">
        <v>0.46413020999999999</v>
      </c>
      <c r="J11" s="22">
        <f t="shared" si="1"/>
        <v>0.16420370364692569</v>
      </c>
      <c r="K11" s="22">
        <f t="shared" si="2"/>
        <v>0.32576636439926182</v>
      </c>
      <c r="L11" s="23">
        <f t="shared" si="3"/>
        <v>0.33284826306500209</v>
      </c>
      <c r="M11" s="4"/>
      <c r="N11" t="s">
        <v>268</v>
      </c>
      <c r="O11" s="5">
        <v>36.181807810580025</v>
      </c>
      <c r="P11" s="71">
        <v>0.34605051479261462</v>
      </c>
    </row>
    <row r="12" spans="1:16" x14ac:dyDescent="0.25">
      <c r="A12" s="17"/>
      <c r="B12" s="55">
        <v>6</v>
      </c>
      <c r="C12" s="19" t="s">
        <v>254</v>
      </c>
      <c r="D12" s="20">
        <v>156.93673000000001</v>
      </c>
      <c r="E12" s="21">
        <v>153.84140400000001</v>
      </c>
      <c r="F12" s="21">
        <f t="shared" si="0"/>
        <v>51.287670373148352</v>
      </c>
      <c r="G12" s="21">
        <v>25.31442284314835</v>
      </c>
      <c r="H12" s="21">
        <v>25.303491749999999</v>
      </c>
      <c r="I12" s="21">
        <v>0.66975578000000002</v>
      </c>
      <c r="J12" s="22">
        <f t="shared" si="1"/>
        <v>0.16454882876100344</v>
      </c>
      <c r="K12" s="22">
        <f t="shared" si="2"/>
        <v>0.32902660322281213</v>
      </c>
      <c r="L12" s="23">
        <f t="shared" si="3"/>
        <v>0.33338015020422168</v>
      </c>
      <c r="M12" s="4"/>
      <c r="N12" t="s">
        <v>249</v>
      </c>
      <c r="O12" s="5">
        <v>16.304055333001937</v>
      </c>
      <c r="P12" s="71">
        <v>0.34505360297683785</v>
      </c>
    </row>
    <row r="13" spans="1:16" x14ac:dyDescent="0.25">
      <c r="A13" s="17"/>
      <c r="B13" s="55">
        <v>8</v>
      </c>
      <c r="C13" s="19" t="s">
        <v>256</v>
      </c>
      <c r="D13" s="20">
        <v>79.707307999999998</v>
      </c>
      <c r="E13" s="21">
        <v>89.280646000000019</v>
      </c>
      <c r="F13" s="21">
        <f t="shared" si="0"/>
        <v>28.801275806903131</v>
      </c>
      <c r="G13" s="21">
        <v>14.287508376903133</v>
      </c>
      <c r="H13" s="21">
        <v>14.19664906</v>
      </c>
      <c r="I13" s="21">
        <v>0.31711836999999998</v>
      </c>
      <c r="J13" s="22">
        <f t="shared" si="1"/>
        <v>0.16002917784558962</v>
      </c>
      <c r="K13" s="22">
        <f t="shared" si="2"/>
        <v>0.31904067357334226</v>
      </c>
      <c r="L13" s="23">
        <f t="shared" si="3"/>
        <v>0.32259260094178893</v>
      </c>
      <c r="M13" s="4"/>
      <c r="N13" t="s">
        <v>260</v>
      </c>
      <c r="O13" s="5">
        <v>13.693961270307653</v>
      </c>
      <c r="P13" s="71">
        <v>0.33502056576330291</v>
      </c>
    </row>
    <row r="14" spans="1:16" x14ac:dyDescent="0.25">
      <c r="A14" s="17"/>
      <c r="B14" s="55">
        <v>9</v>
      </c>
      <c r="C14" s="19" t="s">
        <v>257</v>
      </c>
      <c r="D14" s="20">
        <v>77.239238999999998</v>
      </c>
      <c r="E14" s="21">
        <v>66.621784000000019</v>
      </c>
      <c r="F14" s="21">
        <f t="shared" si="0"/>
        <v>19.538400320055018</v>
      </c>
      <c r="G14" s="21">
        <v>9.6426137300550181</v>
      </c>
      <c r="H14" s="21">
        <v>9.4592092900000004</v>
      </c>
      <c r="I14" s="21">
        <v>0.4365773</v>
      </c>
      <c r="J14" s="22">
        <f t="shared" si="1"/>
        <v>0.14473664845202908</v>
      </c>
      <c r="K14" s="22">
        <f t="shared" si="2"/>
        <v>0.28672037692738778</v>
      </c>
      <c r="L14" s="23">
        <f t="shared" si="3"/>
        <v>0.29327344821710288</v>
      </c>
      <c r="M14" s="4"/>
      <c r="N14" t="s">
        <v>261</v>
      </c>
      <c r="O14" s="5">
        <v>30.821724970012369</v>
      </c>
      <c r="P14" s="71">
        <v>0.33429311922170557</v>
      </c>
    </row>
    <row r="15" spans="1:16" x14ac:dyDescent="0.25">
      <c r="A15" s="17"/>
      <c r="B15" s="55">
        <v>10</v>
      </c>
      <c r="C15" s="19" t="s">
        <v>258</v>
      </c>
      <c r="D15" s="20">
        <v>81.426576000000011</v>
      </c>
      <c r="E15" s="21">
        <v>81.570403999999996</v>
      </c>
      <c r="F15" s="21">
        <f t="shared" si="0"/>
        <v>26.238940620611238</v>
      </c>
      <c r="G15" s="21">
        <v>13.007230010611238</v>
      </c>
      <c r="H15" s="21">
        <v>12.815039280000001</v>
      </c>
      <c r="I15" s="21">
        <v>0.41667133000000001</v>
      </c>
      <c r="J15" s="22">
        <f t="shared" si="1"/>
        <v>0.15946016413761097</v>
      </c>
      <c r="K15" s="22">
        <f t="shared" si="2"/>
        <v>0.31656419515356621</v>
      </c>
      <c r="L15" s="23">
        <f t="shared" si="3"/>
        <v>0.32167231414731301</v>
      </c>
      <c r="M15" s="4"/>
      <c r="N15" t="s">
        <v>254</v>
      </c>
      <c r="O15" s="5">
        <v>51.287670373148352</v>
      </c>
      <c r="P15" s="71">
        <v>0.33338015020422168</v>
      </c>
    </row>
    <row r="16" spans="1:16" x14ac:dyDescent="0.25">
      <c r="A16" s="17"/>
      <c r="B16" s="55">
        <v>11</v>
      </c>
      <c r="C16" s="19" t="s">
        <v>259</v>
      </c>
      <c r="D16" s="20">
        <v>9.3601999999999991E-2</v>
      </c>
      <c r="E16" s="21">
        <v>0.10073</v>
      </c>
      <c r="F16" s="21">
        <f t="shared" si="0"/>
        <v>2.4437400129944383E-2</v>
      </c>
      <c r="G16" s="21">
        <v>1.4140720129944384E-2</v>
      </c>
      <c r="H16" s="21">
        <v>8.3366800000000008E-3</v>
      </c>
      <c r="I16" s="21">
        <v>1.9599999999999999E-3</v>
      </c>
      <c r="J16" s="22">
        <f t="shared" si="1"/>
        <v>0.14038240970857127</v>
      </c>
      <c r="K16" s="22">
        <f t="shared" si="2"/>
        <v>0.22314504248927214</v>
      </c>
      <c r="L16" s="23">
        <f t="shared" si="3"/>
        <v>0.24260299940379612</v>
      </c>
      <c r="M16" s="4"/>
      <c r="N16" t="s">
        <v>253</v>
      </c>
      <c r="O16" s="5">
        <v>21.814056021704832</v>
      </c>
      <c r="P16" s="71">
        <v>0.33284826306500209</v>
      </c>
    </row>
    <row r="17" spans="1:16" x14ac:dyDescent="0.25">
      <c r="A17" s="17"/>
      <c r="B17" s="55">
        <v>12</v>
      </c>
      <c r="C17" s="19" t="s">
        <v>260</v>
      </c>
      <c r="D17" s="20">
        <v>40.283985000000001</v>
      </c>
      <c r="E17" s="21">
        <v>40.874987000000004</v>
      </c>
      <c r="F17" s="21">
        <f t="shared" si="0"/>
        <v>13.693961270307653</v>
      </c>
      <c r="G17" s="21">
        <v>6.7655449103076535</v>
      </c>
      <c r="H17" s="21">
        <v>6.6220556999999998</v>
      </c>
      <c r="I17" s="21">
        <v>0.30636066000000001</v>
      </c>
      <c r="J17" s="22">
        <f t="shared" si="1"/>
        <v>0.1655179709367896</v>
      </c>
      <c r="K17" s="22">
        <f t="shared" si="2"/>
        <v>0.32752550136120295</v>
      </c>
      <c r="L17" s="23">
        <f t="shared" si="3"/>
        <v>0.33502056576330291</v>
      </c>
      <c r="M17" s="4"/>
      <c r="N17" t="s">
        <v>269</v>
      </c>
      <c r="O17" s="5">
        <v>26.844938829154344</v>
      </c>
      <c r="P17" s="71">
        <v>0.32283376013934934</v>
      </c>
    </row>
    <row r="18" spans="1:16" x14ac:dyDescent="0.25">
      <c r="A18" s="17"/>
      <c r="B18" s="55">
        <v>13</v>
      </c>
      <c r="C18" s="19" t="s">
        <v>261</v>
      </c>
      <c r="D18" s="20">
        <v>84.873191000000006</v>
      </c>
      <c r="E18" s="21">
        <v>92.19969900000001</v>
      </c>
      <c r="F18" s="21">
        <f t="shared" si="0"/>
        <v>30.821724970012369</v>
      </c>
      <c r="G18" s="21">
        <v>15.088952900012373</v>
      </c>
      <c r="H18" s="21">
        <v>15.257252469999999</v>
      </c>
      <c r="I18" s="21">
        <v>0.47551960000000004</v>
      </c>
      <c r="J18" s="22">
        <f t="shared" si="1"/>
        <v>0.16365512104342522</v>
      </c>
      <c r="K18" s="22">
        <f t="shared" si="2"/>
        <v>0.32913562299170163</v>
      </c>
      <c r="L18" s="23">
        <f t="shared" si="3"/>
        <v>0.33429311922170557</v>
      </c>
      <c r="M18" s="4"/>
      <c r="N18" t="s">
        <v>256</v>
      </c>
      <c r="O18" s="5">
        <v>28.801275806903131</v>
      </c>
      <c r="P18" s="71">
        <v>0.32259260094178893</v>
      </c>
    </row>
    <row r="19" spans="1:16" x14ac:dyDescent="0.25">
      <c r="A19" s="17"/>
      <c r="B19" s="55">
        <v>14</v>
      </c>
      <c r="C19" s="19" t="s">
        <v>262</v>
      </c>
      <c r="D19" s="20">
        <v>0.83272800000000002</v>
      </c>
      <c r="E19" s="21">
        <v>0.85895400000000011</v>
      </c>
      <c r="F19" s="21">
        <f t="shared" si="0"/>
        <v>0.35915551797001777</v>
      </c>
      <c r="G19" s="21">
        <v>0.18616319797001779</v>
      </c>
      <c r="H19" s="21">
        <v>0.16656731999999999</v>
      </c>
      <c r="I19" s="21">
        <v>6.4250000000000002E-3</v>
      </c>
      <c r="J19" s="22">
        <f t="shared" si="1"/>
        <v>0.21673244198177991</v>
      </c>
      <c r="K19" s="22">
        <f t="shared" si="2"/>
        <v>0.41065123157936012</v>
      </c>
      <c r="L19" s="23">
        <f t="shared" si="3"/>
        <v>0.41813125961345743</v>
      </c>
      <c r="M19" s="4"/>
      <c r="N19" t="s">
        <v>251</v>
      </c>
      <c r="O19" s="5">
        <v>19.532629345034316</v>
      </c>
      <c r="P19" s="71">
        <v>0.32179772150820801</v>
      </c>
    </row>
    <row r="20" spans="1:16" x14ac:dyDescent="0.25">
      <c r="A20" s="17"/>
      <c r="B20" s="55">
        <v>15</v>
      </c>
      <c r="C20" s="19" t="s">
        <v>263</v>
      </c>
      <c r="D20" s="20">
        <v>21.788464000000001</v>
      </c>
      <c r="E20" s="21">
        <v>28.223278000000004</v>
      </c>
      <c r="F20" s="21">
        <f t="shared" si="0"/>
        <v>12.633562616812858</v>
      </c>
      <c r="G20" s="21">
        <v>4.4643307768128579</v>
      </c>
      <c r="H20" s="21">
        <v>6.3964165399999997</v>
      </c>
      <c r="I20" s="21">
        <v>1.7728153000000002</v>
      </c>
      <c r="J20" s="22">
        <f t="shared" si="1"/>
        <v>0.15817903139432837</v>
      </c>
      <c r="K20" s="22">
        <f t="shared" si="2"/>
        <v>0.38481523361010217</v>
      </c>
      <c r="L20" s="23">
        <f t="shared" si="3"/>
        <v>0.44762917393269686</v>
      </c>
      <c r="M20" s="4"/>
      <c r="N20" t="s">
        <v>258</v>
      </c>
      <c r="O20" s="5">
        <v>26.238940620611238</v>
      </c>
      <c r="P20" s="71">
        <v>0.32167231414731301</v>
      </c>
    </row>
    <row r="21" spans="1:16" x14ac:dyDescent="0.25">
      <c r="A21" s="17"/>
      <c r="B21" s="55">
        <v>16</v>
      </c>
      <c r="C21" s="19" t="s">
        <v>264</v>
      </c>
      <c r="D21" s="20">
        <v>77.716161999999997</v>
      </c>
      <c r="E21" s="21">
        <v>82.511661000000032</v>
      </c>
      <c r="F21" s="21">
        <f t="shared" si="0"/>
        <v>28.949171747208577</v>
      </c>
      <c r="G21" s="21">
        <v>14.049039917208574</v>
      </c>
      <c r="H21" s="21">
        <v>14.256902150000002</v>
      </c>
      <c r="I21" s="21">
        <v>0.64322967999999991</v>
      </c>
      <c r="J21" s="22">
        <f t="shared" si="1"/>
        <v>0.1702673264232139</v>
      </c>
      <c r="K21" s="22">
        <f t="shared" si="2"/>
        <v>0.34305383898657144</v>
      </c>
      <c r="L21" s="23">
        <f t="shared" si="3"/>
        <v>0.35084946050484389</v>
      </c>
      <c r="M21" s="4"/>
      <c r="N21" t="s">
        <v>270</v>
      </c>
      <c r="O21" s="5">
        <v>11.494217868908168</v>
      </c>
      <c r="P21" s="71">
        <v>0.30760641514769815</v>
      </c>
    </row>
    <row r="22" spans="1:16" x14ac:dyDescent="0.25">
      <c r="A22" s="17"/>
      <c r="B22" s="55">
        <v>17</v>
      </c>
      <c r="C22" s="19" t="s">
        <v>265</v>
      </c>
      <c r="D22" s="20">
        <v>0</v>
      </c>
      <c r="E22" s="21">
        <v>0.136653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  <c r="N22" t="s">
        <v>267</v>
      </c>
      <c r="O22" s="5">
        <v>5.5091958358518269</v>
      </c>
      <c r="P22" s="71">
        <v>0.30397426489711049</v>
      </c>
    </row>
    <row r="23" spans="1:16" x14ac:dyDescent="0.25">
      <c r="A23" s="17"/>
      <c r="B23" s="55">
        <v>19</v>
      </c>
      <c r="C23" s="19" t="s">
        <v>267</v>
      </c>
      <c r="D23" s="20">
        <v>31.409482000000001</v>
      </c>
      <c r="E23" s="21">
        <v>18.123888999999998</v>
      </c>
      <c r="F23" s="21">
        <f t="shared" si="0"/>
        <v>5.5091958358518269</v>
      </c>
      <c r="G23" s="21">
        <v>2.7422857058518275</v>
      </c>
      <c r="H23" s="21">
        <v>2.6075147699999999</v>
      </c>
      <c r="I23" s="21">
        <v>0.15939535999999999</v>
      </c>
      <c r="J23" s="22">
        <f t="shared" si="1"/>
        <v>0.15130779634833494</v>
      </c>
      <c r="K23" s="22">
        <f t="shared" si="2"/>
        <v>0.29517949904967017</v>
      </c>
      <c r="L23" s="23">
        <f t="shared" si="3"/>
        <v>0.30397426489711049</v>
      </c>
      <c r="M23" s="4"/>
      <c r="N23" t="s">
        <v>257</v>
      </c>
      <c r="O23" s="5">
        <v>19.538400320055018</v>
      </c>
      <c r="P23" s="71">
        <v>0.29327344821710288</v>
      </c>
    </row>
    <row r="24" spans="1:16" x14ac:dyDescent="0.25">
      <c r="A24" s="17"/>
      <c r="B24" s="55">
        <v>20</v>
      </c>
      <c r="C24" s="19" t="s">
        <v>268</v>
      </c>
      <c r="D24" s="20">
        <v>98.105181999999999</v>
      </c>
      <c r="E24" s="21">
        <v>104.55643399999998</v>
      </c>
      <c r="F24" s="21">
        <f t="shared" si="0"/>
        <v>36.181807810580025</v>
      </c>
      <c r="G24" s="21">
        <v>18.044225590580027</v>
      </c>
      <c r="H24" s="21">
        <v>17.634269549999999</v>
      </c>
      <c r="I24" s="21">
        <v>0.50331267000000002</v>
      </c>
      <c r="J24" s="22">
        <f t="shared" si="1"/>
        <v>0.1725788160543045</v>
      </c>
      <c r="K24" s="22">
        <f t="shared" si="2"/>
        <v>0.34123672523663184</v>
      </c>
      <c r="L24" s="23">
        <f t="shared" si="3"/>
        <v>0.34605051479261462</v>
      </c>
      <c r="M24" s="4"/>
      <c r="N24" t="s">
        <v>259</v>
      </c>
      <c r="O24" s="5">
        <v>2.4437400129944383E-2</v>
      </c>
      <c r="P24" s="71">
        <v>0.24260299940379612</v>
      </c>
    </row>
    <row r="25" spans="1:16" x14ac:dyDescent="0.25">
      <c r="A25" s="17"/>
      <c r="B25" s="55">
        <v>21</v>
      </c>
      <c r="C25" s="19" t="s">
        <v>269</v>
      </c>
      <c r="D25" s="20">
        <v>74.769657999999993</v>
      </c>
      <c r="E25" s="21">
        <v>83.154063000000008</v>
      </c>
      <c r="F25" s="21">
        <f t="shared" si="0"/>
        <v>26.844938829154344</v>
      </c>
      <c r="G25" s="21">
        <v>13.172989039154345</v>
      </c>
      <c r="H25" s="21">
        <v>13.228765140000002</v>
      </c>
      <c r="I25" s="21">
        <v>0.44318465000000001</v>
      </c>
      <c r="J25" s="22">
        <f t="shared" si="1"/>
        <v>0.15841666136210739</v>
      </c>
      <c r="K25" s="22">
        <f t="shared" si="2"/>
        <v>0.31750407889454951</v>
      </c>
      <c r="L25" s="23">
        <f t="shared" si="3"/>
        <v>0.32283376013934934</v>
      </c>
      <c r="M25" s="4"/>
      <c r="N25" t="s">
        <v>252</v>
      </c>
      <c r="O25" s="5">
        <v>0.10313407898575662</v>
      </c>
      <c r="P25" s="71">
        <v>0.23960430491423007</v>
      </c>
    </row>
    <row r="26" spans="1:16" x14ac:dyDescent="0.25">
      <c r="A26" s="17"/>
      <c r="B26" s="55">
        <v>22</v>
      </c>
      <c r="C26" s="19" t="s">
        <v>270</v>
      </c>
      <c r="D26" s="20">
        <v>33.262239999999998</v>
      </c>
      <c r="E26" s="21">
        <v>37.366638999999999</v>
      </c>
      <c r="F26" s="21">
        <f t="shared" si="0"/>
        <v>11.494217868908168</v>
      </c>
      <c r="G26" s="21">
        <v>5.8634998189081671</v>
      </c>
      <c r="H26" s="21">
        <v>5.31940481</v>
      </c>
      <c r="I26" s="21">
        <v>0.31131323999999999</v>
      </c>
      <c r="J26" s="22">
        <f t="shared" si="1"/>
        <v>0.15691804175666341</v>
      </c>
      <c r="K26" s="22">
        <f t="shared" si="2"/>
        <v>0.29927510014770575</v>
      </c>
      <c r="L26" s="23">
        <f t="shared" si="3"/>
        <v>0.30760641514769815</v>
      </c>
      <c r="M26" s="4"/>
      <c r="N26" t="s">
        <v>273</v>
      </c>
      <c r="O26" s="5">
        <v>0.69093686167935398</v>
      </c>
      <c r="P26" s="71">
        <v>0.23333238607690676</v>
      </c>
    </row>
    <row r="27" spans="1:16" ht="15.75" thickBot="1" x14ac:dyDescent="0.3">
      <c r="A27" s="24"/>
      <c r="B27" s="56">
        <v>25</v>
      </c>
      <c r="C27" s="26" t="s">
        <v>273</v>
      </c>
      <c r="D27" s="27">
        <v>2.5534049999999997</v>
      </c>
      <c r="E27" s="28">
        <v>2.9611700000000001</v>
      </c>
      <c r="F27" s="28">
        <f t="shared" si="0"/>
        <v>0.69093686167935398</v>
      </c>
      <c r="G27" s="28">
        <v>0.36792939167935401</v>
      </c>
      <c r="H27" s="28">
        <v>0.31281247000000001</v>
      </c>
      <c r="I27" s="28">
        <v>1.0195000000000001E-2</v>
      </c>
      <c r="J27" s="29">
        <f t="shared" si="1"/>
        <v>0.12425135729436473</v>
      </c>
      <c r="K27" s="29">
        <f t="shared" si="2"/>
        <v>0.22988949019453594</v>
      </c>
      <c r="L27" s="30">
        <f t="shared" si="3"/>
        <v>0.23333238607690676</v>
      </c>
      <c r="M27" s="4"/>
      <c r="N27" t="s">
        <v>265</v>
      </c>
      <c r="O27" s="5">
        <v>0</v>
      </c>
      <c r="P27" s="71">
        <v>0</v>
      </c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D14" sqref="D14:G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7109375" customWidth="1"/>
    <col min="6" max="6" width="13.5703125" customWidth="1"/>
    <col min="7" max="9" width="0" hidden="1" customWidth="1"/>
  </cols>
  <sheetData>
    <row r="1" spans="1:13" ht="15.75" x14ac:dyDescent="0.25">
      <c r="A1" s="50">
        <v>49</v>
      </c>
      <c r="B1" s="49" t="s">
        <v>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848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1113.0443510000002</v>
      </c>
      <c r="E6" s="14">
        <v>1113.0443510000002</v>
      </c>
      <c r="F6" s="14">
        <v>371.13799609649658</v>
      </c>
      <c r="G6" s="14">
        <v>180.86987493649659</v>
      </c>
      <c r="H6" s="14">
        <v>181.22988828000004</v>
      </c>
      <c r="I6" s="14">
        <v>9.0382328800000007</v>
      </c>
      <c r="J6" s="15">
        <v>0.16250015084663644</v>
      </c>
      <c r="K6" s="15">
        <v>0.32532375092795968</v>
      </c>
      <c r="L6" s="16">
        <v>0.33344403191395972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1113.0443509999998</v>
      </c>
      <c r="E7" s="38">
        <f ca="1">SUM(E8:OFFSET(E6,MATCH("PROYECTOS",$A$8:$A$50,0),0))</f>
        <v>1113.0443510000002</v>
      </c>
      <c r="F7" s="38">
        <f ca="1">SUM(F8:OFFSET(F6,MATCH("PROYECTOS",$A$8:$A$50,0),0))</f>
        <v>371.13799609649664</v>
      </c>
      <c r="G7" s="38">
        <f ca="1">SUM(G8:OFFSET(G6,MATCH("PROYECTOS",$A$8:$A$50,0),0))</f>
        <v>180.86987493649659</v>
      </c>
      <c r="H7" s="38">
        <f ca="1">SUM(H8:OFFSET(H6,MATCH("PROYECTOS",$A$8:$A$50,0),0))</f>
        <v>181.22988828000001</v>
      </c>
      <c r="I7" s="38">
        <f ca="1">SUM(I8:OFFSET(I6,MATCH("PROYECTOS",$A$8:$A$50,0),0))</f>
        <v>9.0382328800000025</v>
      </c>
      <c r="J7" s="39">
        <f ca="1">IFERROR(G7/E7,0)</f>
        <v>0.16250015084663644</v>
      </c>
      <c r="K7" s="39">
        <f ca="1">IFERROR(SUM(G7,H7)/E7,0)</f>
        <v>0.32532375092795968</v>
      </c>
      <c r="L7" s="40">
        <f ca="1">IFERROR(SUM(G7,H7,I7)/E7,0)</f>
        <v>0.33344403191395972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48.046826999999993</v>
      </c>
      <c r="E8" s="21">
        <v>47.420580000000001</v>
      </c>
      <c r="F8" s="21">
        <f t="shared" ref="F8:F9" si="0">SUM(G8,H8,I8)</f>
        <v>17.929900377160429</v>
      </c>
      <c r="G8" s="21">
        <v>7.6859746871604298</v>
      </c>
      <c r="H8" s="21">
        <v>7.4764357199999987</v>
      </c>
      <c r="I8" s="21">
        <v>2.7674899700000002</v>
      </c>
      <c r="J8" s="22">
        <f t="shared" ref="J8:J10" si="1">IFERROR(G8/E8,0)</f>
        <v>0.16208099283392211</v>
      </c>
      <c r="K8" s="22">
        <f t="shared" ref="K8:K10" si="2">IFERROR(SUM(G8,H8)/E8,0)</f>
        <v>0.31974325086619415</v>
      </c>
      <c r="L8" s="23">
        <f t="shared" ref="L8:L10" si="3">IFERROR(SUM(G8,H8,I8)/E8,0)</f>
        <v>0.37810377640173165</v>
      </c>
      <c r="M8" s="4"/>
    </row>
    <row r="9" spans="1:13" ht="76.5" x14ac:dyDescent="0.25">
      <c r="A9" s="17"/>
      <c r="B9" s="19">
        <v>3000530</v>
      </c>
      <c r="C9" s="19" t="s">
        <v>850</v>
      </c>
      <c r="D9" s="20">
        <v>1064.9975239999999</v>
      </c>
      <c r="E9" s="21">
        <v>1065.6237710000003</v>
      </c>
      <c r="F9" s="21">
        <f t="shared" si="0"/>
        <v>353.2080957193362</v>
      </c>
      <c r="G9" s="21">
        <v>173.18390024933615</v>
      </c>
      <c r="H9" s="21">
        <v>173.75345256</v>
      </c>
      <c r="I9" s="21">
        <v>6.2707429100000018</v>
      </c>
      <c r="J9" s="22">
        <f t="shared" si="1"/>
        <v>0.16251880350493431</v>
      </c>
      <c r="K9" s="22">
        <f t="shared" si="2"/>
        <v>0.32557208486796801</v>
      </c>
      <c r="L9" s="23">
        <f t="shared" si="3"/>
        <v>0.33145665978141559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859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  <c r="E14" s="6"/>
      <c r="F14" s="6"/>
      <c r="G14" s="6"/>
    </row>
    <row r="15" spans="1:13" ht="15.75" thickBot="1" x14ac:dyDescent="0.3">
      <c r="A15" s="90"/>
      <c r="B15" s="91"/>
      <c r="C15" s="91"/>
      <c r="D15" s="93"/>
      <c r="E15" s="7"/>
      <c r="F15" s="7"/>
      <c r="G15" s="7"/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G7" sqref="G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49</v>
      </c>
      <c r="B1" s="49" t="s">
        <v>32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849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1113.0443510000002</v>
      </c>
      <c r="I6" s="14">
        <v>1113.0443510000002</v>
      </c>
      <c r="J6" s="14">
        <v>371.13799609649658</v>
      </c>
      <c r="K6" s="14">
        <v>180.86987493649659</v>
      </c>
      <c r="L6" s="14">
        <v>181.22988828000004</v>
      </c>
      <c r="M6" s="14">
        <v>9.0382328800000007</v>
      </c>
      <c r="N6" s="15">
        <v>0.16250015084663644</v>
      </c>
      <c r="O6" s="15">
        <v>0.32532375092795968</v>
      </c>
      <c r="P6" s="16">
        <v>0.33344403191395972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SUM(H8:OFFSET(H6,MATCH("PROYECTOS",$A$8:$A$33,0),0))</f>
        <v>1113.044351</v>
      </c>
      <c r="I7" s="38">
        <f ca="1">SUM(I8:OFFSET(I6,MATCH("PROYECTOS",$A$8:$A$33,0),0))</f>
        <v>1113.0443510000005</v>
      </c>
      <c r="J7" s="38">
        <f ca="1">SUM(J8:OFFSET(J6,MATCH("PROYECTOS",$A$8:$A$33,0),0))</f>
        <v>371.13799609649658</v>
      </c>
      <c r="K7" s="38">
        <f ca="1">SUM(K8:OFFSET(K6,MATCH("PROYECTOS",$A$8:$A$33,0),0))</f>
        <v>180.86987493649659</v>
      </c>
      <c r="L7" s="38">
        <f ca="1">SUM(L8:OFFSET(L6,MATCH("PROYECTOS",$A$8:$A$33,0),0))</f>
        <v>181.22988828000001</v>
      </c>
      <c r="M7" s="38">
        <f ca="1">SUM(M8:OFFSET(M6,MATCH("PROYECTOS",$A$8:$A$33,0),0))</f>
        <v>9.0382328800000007</v>
      </c>
      <c r="N7" s="39">
        <f ca="1">IFERROR(K7/I7,0)</f>
        <v>0.16250015084663641</v>
      </c>
      <c r="O7" s="39">
        <f ca="1">IFERROR(SUM(K7,L7)/I7,0)</f>
        <v>0.32532375092795962</v>
      </c>
      <c r="P7" s="40">
        <f ca="1">IFERROR(SUM(K7,L7,M7)/I7,0)</f>
        <v>0.3334440319139596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48.046827000000008</v>
      </c>
      <c r="I8" s="21">
        <v>47.420580000000008</v>
      </c>
      <c r="J8" s="21">
        <f t="shared" ref="J8:J13" si="0">SUM(K8,L8,M8)</f>
        <v>17.929900377160429</v>
      </c>
      <c r="K8" s="21">
        <v>7.6859746871604298</v>
      </c>
      <c r="L8" s="21">
        <v>7.4764357199999996</v>
      </c>
      <c r="M8" s="21">
        <v>2.7674899700000002</v>
      </c>
      <c r="N8" s="22">
        <f t="shared" ref="N8:N14" si="1">IFERROR(K8/I8,0)</f>
        <v>0.16208099283392208</v>
      </c>
      <c r="O8" s="22">
        <f t="shared" ref="O8:O14" si="2">IFERROR(SUM(K8,L8)/I8,0)</f>
        <v>0.3197432508661941</v>
      </c>
      <c r="P8" s="23">
        <f t="shared" ref="P8:P14" si="3">IFERROR(SUM(K8,L8,M8)/I8,0)</f>
        <v>0.37810377640173159</v>
      </c>
      <c r="Q8" s="70">
        <v>0</v>
      </c>
      <c r="R8" s="21">
        <v>0</v>
      </c>
      <c r="S8" s="23">
        <f>IFERROR(R8/Q8,0)</f>
        <v>0</v>
      </c>
    </row>
    <row r="9" spans="1:19" ht="76.5" x14ac:dyDescent="0.25">
      <c r="A9" s="17"/>
      <c r="B9" s="19">
        <v>5001325</v>
      </c>
      <c r="C9" s="19" t="s">
        <v>851</v>
      </c>
      <c r="D9" s="68">
        <v>3000530</v>
      </c>
      <c r="E9" s="19" t="s">
        <v>850</v>
      </c>
      <c r="F9" s="69">
        <v>217</v>
      </c>
      <c r="G9" s="19" t="s">
        <v>856</v>
      </c>
      <c r="H9" s="20">
        <v>54.199931999999997</v>
      </c>
      <c r="I9" s="21">
        <v>58.271436000000008</v>
      </c>
      <c r="J9" s="21">
        <f t="shared" si="0"/>
        <v>21.819765031562564</v>
      </c>
      <c r="K9" s="21">
        <v>11.841354611562565</v>
      </c>
      <c r="L9" s="21">
        <v>4.2063496500000008</v>
      </c>
      <c r="M9" s="21">
        <v>5.7720607700000004</v>
      </c>
      <c r="N9" s="22">
        <f t="shared" si="1"/>
        <v>0.20321027632754002</v>
      </c>
      <c r="O9" s="22">
        <f t="shared" si="2"/>
        <v>0.27539572324187384</v>
      </c>
      <c r="P9" s="23">
        <f t="shared" si="3"/>
        <v>0.37445044312212522</v>
      </c>
      <c r="Q9" s="70">
        <v>0</v>
      </c>
      <c r="R9" s="21">
        <v>0</v>
      </c>
      <c r="S9" s="23">
        <f t="shared" ref="S9:S13" si="4">IFERROR(R9/Q9,0)</f>
        <v>0</v>
      </c>
    </row>
    <row r="10" spans="1:19" ht="76.5" x14ac:dyDescent="0.25">
      <c r="A10" s="17"/>
      <c r="B10" s="19">
        <v>5004176</v>
      </c>
      <c r="C10" s="19" t="s">
        <v>852</v>
      </c>
      <c r="D10" s="68">
        <v>3000530</v>
      </c>
      <c r="E10" s="19" t="s">
        <v>850</v>
      </c>
      <c r="F10" s="69">
        <v>217</v>
      </c>
      <c r="G10" s="19" t="s">
        <v>856</v>
      </c>
      <c r="H10" s="20">
        <v>2.2628129999999995</v>
      </c>
      <c r="I10" s="21">
        <v>2.3697939999999997</v>
      </c>
      <c r="J10" s="21">
        <f t="shared" si="0"/>
        <v>0.67011532222036618</v>
      </c>
      <c r="K10" s="21">
        <v>0.46177108222036622</v>
      </c>
      <c r="L10" s="21">
        <v>0.17326449999999999</v>
      </c>
      <c r="M10" s="21">
        <v>3.5079739999999991E-2</v>
      </c>
      <c r="N10" s="22">
        <f t="shared" si="1"/>
        <v>0.19485705602274556</v>
      </c>
      <c r="O10" s="22">
        <f t="shared" si="2"/>
        <v>0.26797079502284427</v>
      </c>
      <c r="P10" s="23">
        <f t="shared" si="3"/>
        <v>0.28277365974441926</v>
      </c>
      <c r="Q10" s="70">
        <v>0</v>
      </c>
      <c r="R10" s="21">
        <v>0</v>
      </c>
      <c r="S10" s="23">
        <f t="shared" si="4"/>
        <v>0</v>
      </c>
    </row>
    <row r="11" spans="1:19" ht="76.5" x14ac:dyDescent="0.25">
      <c r="A11" s="17"/>
      <c r="B11" s="19">
        <v>5004180</v>
      </c>
      <c r="C11" s="19" t="s">
        <v>853</v>
      </c>
      <c r="D11" s="68">
        <v>3000530</v>
      </c>
      <c r="E11" s="19" t="s">
        <v>850</v>
      </c>
      <c r="F11" s="69">
        <v>217</v>
      </c>
      <c r="G11" s="19" t="s">
        <v>856</v>
      </c>
      <c r="H11" s="20">
        <v>2.2289880000000002</v>
      </c>
      <c r="I11" s="21">
        <v>2.0136029999999998</v>
      </c>
      <c r="J11" s="21">
        <f t="shared" si="0"/>
        <v>1.5217600038722159E-2</v>
      </c>
      <c r="K11" s="21">
        <v>1.1976000387221575E-3</v>
      </c>
      <c r="L11" s="21">
        <v>3.8700000000000002E-3</v>
      </c>
      <c r="M11" s="21">
        <v>1.0150000000000001E-2</v>
      </c>
      <c r="N11" s="22">
        <f t="shared" si="1"/>
        <v>5.9475479462543389E-4</v>
      </c>
      <c r="O11" s="22">
        <f t="shared" si="2"/>
        <v>2.516682801288118E-3</v>
      </c>
      <c r="P11" s="23">
        <f t="shared" si="3"/>
        <v>7.5573983743181554E-3</v>
      </c>
      <c r="Q11" s="70">
        <v>2190</v>
      </c>
      <c r="R11" s="21">
        <v>0</v>
      </c>
      <c r="S11" s="23">
        <f t="shared" si="4"/>
        <v>0</v>
      </c>
    </row>
    <row r="12" spans="1:19" ht="76.5" x14ac:dyDescent="0.25">
      <c r="A12" s="17"/>
      <c r="B12" s="19">
        <v>5004902</v>
      </c>
      <c r="C12" s="19" t="s">
        <v>854</v>
      </c>
      <c r="D12" s="68">
        <v>3000530</v>
      </c>
      <c r="E12" s="19" t="s">
        <v>850</v>
      </c>
      <c r="F12" s="69">
        <v>217</v>
      </c>
      <c r="G12" s="19" t="s">
        <v>856</v>
      </c>
      <c r="H12" s="20">
        <v>1002.2798880000001</v>
      </c>
      <c r="I12" s="21">
        <v>996.21316300000024</v>
      </c>
      <c r="J12" s="21">
        <f t="shared" si="0"/>
        <v>330.70299776551451</v>
      </c>
      <c r="K12" s="21">
        <v>160.87957695551449</v>
      </c>
      <c r="L12" s="21">
        <v>169.36996841000001</v>
      </c>
      <c r="M12" s="21">
        <v>0.45345239999999998</v>
      </c>
      <c r="N12" s="22">
        <f t="shared" si="1"/>
        <v>0.16149111749441364</v>
      </c>
      <c r="O12" s="22">
        <f t="shared" si="2"/>
        <v>0.33150490038798497</v>
      </c>
      <c r="P12" s="23">
        <f t="shared" si="3"/>
        <v>0.33196007646559716</v>
      </c>
      <c r="Q12" s="70">
        <v>0</v>
      </c>
      <c r="R12" s="21">
        <v>0</v>
      </c>
      <c r="S12" s="23">
        <f t="shared" si="4"/>
        <v>0</v>
      </c>
    </row>
    <row r="13" spans="1:19" ht="76.5" x14ac:dyDescent="0.25">
      <c r="A13" s="17"/>
      <c r="B13" s="19">
        <v>5004948</v>
      </c>
      <c r="C13" s="19" t="s">
        <v>855</v>
      </c>
      <c r="D13" s="68">
        <v>3000530</v>
      </c>
      <c r="E13" s="19" t="s">
        <v>850</v>
      </c>
      <c r="F13" s="69">
        <v>408</v>
      </c>
      <c r="G13" s="19" t="s">
        <v>857</v>
      </c>
      <c r="H13" s="20">
        <v>4.0259029999999996</v>
      </c>
      <c r="I13" s="21">
        <v>6.7557749999999999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2699</v>
      </c>
      <c r="R13" s="21">
        <v>0</v>
      </c>
      <c r="S13" s="23">
        <f t="shared" si="4"/>
        <v>0</v>
      </c>
    </row>
    <row r="14" spans="1:19" ht="15.75" thickBot="1" x14ac:dyDescent="0.3">
      <c r="A14" s="41" t="s">
        <v>293</v>
      </c>
      <c r="B14" s="43"/>
      <c r="C14" s="43"/>
      <c r="D14" s="65"/>
      <c r="E14" s="43"/>
      <c r="F14" s="66"/>
      <c r="G14" s="43"/>
      <c r="H14" s="44">
        <f t="shared" ref="H14:M14" ca="1" si="5">OFFSET(H14,-MATCH("PROYECTOS",$A$8:$A$33,0)-1,0)-(OFFSET(H14,-MATCH("PROYECTOS",$A$8:$A$33,0),0))</f>
        <v>0</v>
      </c>
      <c r="I14" s="45">
        <f t="shared" ca="1" si="5"/>
        <v>0</v>
      </c>
      <c r="J14" s="45">
        <f t="shared" ca="1" si="5"/>
        <v>0</v>
      </c>
      <c r="K14" s="45">
        <f t="shared" ca="1" si="5"/>
        <v>0</v>
      </c>
      <c r="L14" s="45">
        <f t="shared" ca="1" si="5"/>
        <v>0</v>
      </c>
      <c r="M14" s="45">
        <f t="shared" ca="1" si="5"/>
        <v>0</v>
      </c>
      <c r="N14" s="46">
        <f t="shared" ca="1" si="1"/>
        <v>0</v>
      </c>
      <c r="O14" s="46">
        <f t="shared" ca="1" si="2"/>
        <v>0</v>
      </c>
      <c r="P14" s="47">
        <f t="shared" ca="1" si="3"/>
        <v>0</v>
      </c>
      <c r="Q14" s="67"/>
      <c r="R14" s="45"/>
      <c r="S1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topLeftCell="A12" workbookViewId="0">
      <selection activeCell="A33" sqref="A33:L33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51</v>
      </c>
      <c r="B1" s="50" t="s">
        <v>33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860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33.741000999999997</v>
      </c>
      <c r="E6" s="14">
        <v>41.035264999999995</v>
      </c>
      <c r="F6" s="14">
        <v>6.4632577568489618</v>
      </c>
      <c r="G6" s="14">
        <v>2.3118000868489617</v>
      </c>
      <c r="H6" s="14">
        <v>1.5589197799999996</v>
      </c>
      <c r="I6" s="14">
        <v>2.5925378899999996</v>
      </c>
      <c r="J6" s="15">
        <v>5.6336911357803145E-2</v>
      </c>
      <c r="K6" s="15">
        <v>9.4326669191705279E-2</v>
      </c>
      <c r="L6" s="16">
        <v>0.15750495962068142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14.862521999999998</v>
      </c>
      <c r="E7" s="38">
        <f ca="1">SUM(E8:OFFSET(E6,MATCH("GOBIERNOS REGIONALES",$A$8:$A$50,0),0))</f>
        <v>16.085083999999998</v>
      </c>
      <c r="F7" s="38">
        <f ca="1">SUM(F8:OFFSET(F6,MATCH("GOBIERNOS REGIONALES",$A$8:$A$50,0),0))</f>
        <v>2.8060218125262808</v>
      </c>
      <c r="G7" s="38">
        <f ca="1">SUM(G8:OFFSET(G6,MATCH("GOBIERNOS REGIONALES",$A$8:$A$50,0),0))</f>
        <v>1.4957421225262806</v>
      </c>
      <c r="H7" s="38">
        <f ca="1">SUM(H8:OFFSET(H6,MATCH("GOBIERNOS REGIONALES",$A$8:$A$50,0),0))</f>
        <v>0.39389562999999994</v>
      </c>
      <c r="I7" s="38">
        <f ca="1">SUM(I8:OFFSET(I6,MATCH("GOBIERNOS REGIONALES",$A$8:$A$50,0),0))</f>
        <v>0.91638405999999994</v>
      </c>
      <c r="J7" s="39">
        <f ca="1">IFERROR(G7/E7,0)</f>
        <v>9.2989388338057838E-2</v>
      </c>
      <c r="K7" s="39">
        <f ca="1">IFERROR(SUM(G7,H7)/E7,0)</f>
        <v>0.11747764279790399</v>
      </c>
      <c r="L7" s="40">
        <f ca="1">IFERROR(SUM(G7,H7,I7)/E7,0)</f>
        <v>0.17444868876819547</v>
      </c>
      <c r="M7" s="4"/>
    </row>
    <row r="8" spans="1:13" x14ac:dyDescent="0.25">
      <c r="A8" s="17"/>
      <c r="B8" s="18">
        <v>4</v>
      </c>
      <c r="C8" s="19" t="s">
        <v>103</v>
      </c>
      <c r="D8" s="20">
        <v>0.75353999999999999</v>
      </c>
      <c r="E8" s="21">
        <v>0.25</v>
      </c>
      <c r="F8" s="21">
        <f t="shared" ref="F8:F34" si="0">SUM(G8,H8,I8)</f>
        <v>3.3712249999999999E-2</v>
      </c>
      <c r="G8" s="21">
        <v>0</v>
      </c>
      <c r="H8" s="21">
        <v>9.1146000000000005E-3</v>
      </c>
      <c r="I8" s="21">
        <v>2.4597649999999999E-2</v>
      </c>
      <c r="J8" s="22">
        <f t="shared" ref="J8:J34" si="1">IFERROR(G8/E8,0)</f>
        <v>0</v>
      </c>
      <c r="K8" s="22">
        <f t="shared" ref="K8:K34" si="2">IFERROR(SUM(G8,H8)/E8,0)</f>
        <v>3.6458400000000002E-2</v>
      </c>
      <c r="L8" s="23">
        <f t="shared" ref="L8:L34" si="3">IFERROR(SUM(G8,H8,I8)/E8,0)</f>
        <v>0.134849</v>
      </c>
      <c r="M8" s="4"/>
    </row>
    <row r="9" spans="1:13" x14ac:dyDescent="0.25">
      <c r="A9" s="17"/>
      <c r="B9" s="18">
        <v>10</v>
      </c>
      <c r="C9" s="19" t="s">
        <v>110</v>
      </c>
      <c r="D9" s="20">
        <v>2.3620159999999997</v>
      </c>
      <c r="E9" s="21">
        <v>2.3620160000000001</v>
      </c>
      <c r="F9" s="21">
        <f t="shared" si="0"/>
        <v>0.14529315988558769</v>
      </c>
      <c r="G9" s="21">
        <v>3.2439719885587692E-2</v>
      </c>
      <c r="H9" s="21">
        <v>8.4584779999999998E-2</v>
      </c>
      <c r="I9" s="21">
        <v>2.8268660000000001E-2</v>
      </c>
      <c r="J9" s="22">
        <f t="shared" si="1"/>
        <v>1.3733911999574808E-2</v>
      </c>
      <c r="K9" s="22">
        <f t="shared" si="2"/>
        <v>4.9544329879893989E-2</v>
      </c>
      <c r="L9" s="23">
        <f t="shared" si="3"/>
        <v>6.1512352111750171E-2</v>
      </c>
      <c r="M9" s="4"/>
    </row>
    <row r="10" spans="1:13" ht="25.5" x14ac:dyDescent="0.25">
      <c r="A10" s="17"/>
      <c r="B10" s="18">
        <v>12</v>
      </c>
      <c r="C10" s="19" t="s">
        <v>112</v>
      </c>
      <c r="D10" s="20">
        <v>9.5261689999999994</v>
      </c>
      <c r="E10" s="21">
        <v>11.012484999999998</v>
      </c>
      <c r="F10" s="21">
        <f t="shared" si="0"/>
        <v>2.4875819335713016</v>
      </c>
      <c r="G10" s="21">
        <v>1.4367145835713018</v>
      </c>
      <c r="H10" s="21">
        <v>0.21403139999999996</v>
      </c>
      <c r="I10" s="21">
        <v>0.83683595</v>
      </c>
      <c r="J10" s="22">
        <f t="shared" si="1"/>
        <v>0.13046234193020939</v>
      </c>
      <c r="K10" s="22">
        <f t="shared" si="2"/>
        <v>0.1498976828183014</v>
      </c>
      <c r="L10" s="23">
        <f t="shared" si="3"/>
        <v>0.22588742990989791</v>
      </c>
      <c r="M10" s="4"/>
    </row>
    <row r="11" spans="1:13" ht="25.5" x14ac:dyDescent="0.25">
      <c r="A11" s="17"/>
      <c r="B11" s="18">
        <v>39</v>
      </c>
      <c r="C11" s="19" t="s">
        <v>126</v>
      </c>
      <c r="D11" s="20">
        <v>0.2</v>
      </c>
      <c r="E11" s="21">
        <v>0.19999999999999998</v>
      </c>
      <c r="F11" s="21">
        <f t="shared" si="0"/>
        <v>4.4274999946039171E-3</v>
      </c>
      <c r="G11" s="21">
        <v>1.55999994603917E-4</v>
      </c>
      <c r="H11" s="21">
        <v>2.5600000000000002E-3</v>
      </c>
      <c r="I11" s="21">
        <v>1.7114999999999999E-3</v>
      </c>
      <c r="J11" s="22">
        <f t="shared" si="1"/>
        <v>7.7999997301958512E-4</v>
      </c>
      <c r="K11" s="22">
        <f t="shared" si="2"/>
        <v>1.3579999973019587E-2</v>
      </c>
      <c r="L11" s="23">
        <f t="shared" si="3"/>
        <v>2.2137499973019586E-2</v>
      </c>
      <c r="M11" s="4"/>
    </row>
    <row r="12" spans="1:13" x14ac:dyDescent="0.25">
      <c r="A12" s="17"/>
      <c r="B12" s="18">
        <v>61</v>
      </c>
      <c r="C12" s="19" t="s">
        <v>135</v>
      </c>
      <c r="D12" s="20">
        <v>0.4</v>
      </c>
      <c r="E12" s="21">
        <v>0.63978599999999997</v>
      </c>
      <c r="F12" s="21">
        <f t="shared" si="0"/>
        <v>0.12019453907478719</v>
      </c>
      <c r="G12" s="21">
        <v>2.6431819074787199E-2</v>
      </c>
      <c r="H12" s="21">
        <v>6.8792419999999993E-2</v>
      </c>
      <c r="I12" s="21">
        <v>2.4970299999999997E-2</v>
      </c>
      <c r="J12" s="22">
        <f t="shared" si="1"/>
        <v>4.1313531516455816E-2</v>
      </c>
      <c r="K12" s="22">
        <f t="shared" si="2"/>
        <v>0.14883764114061138</v>
      </c>
      <c r="L12" s="23">
        <f t="shared" si="3"/>
        <v>0.18786678526067654</v>
      </c>
      <c r="M12" s="4"/>
    </row>
    <row r="13" spans="1:13" ht="25.5" x14ac:dyDescent="0.25">
      <c r="A13" s="17"/>
      <c r="B13" s="18">
        <v>137</v>
      </c>
      <c r="C13" s="19" t="s">
        <v>146</v>
      </c>
      <c r="D13" s="20">
        <v>1.6207969999999998</v>
      </c>
      <c r="E13" s="21">
        <v>1.620797</v>
      </c>
      <c r="F13" s="21">
        <f t="shared" si="0"/>
        <v>1.4812430000000001E-2</v>
      </c>
      <c r="G13" s="21">
        <v>0</v>
      </c>
      <c r="H13" s="21">
        <v>1.4812430000000001E-2</v>
      </c>
      <c r="I13" s="21">
        <v>0</v>
      </c>
      <c r="J13" s="22">
        <f t="shared" si="1"/>
        <v>0</v>
      </c>
      <c r="K13" s="22">
        <f t="shared" si="2"/>
        <v>9.1389791565507587E-3</v>
      </c>
      <c r="L13" s="23">
        <f t="shared" si="3"/>
        <v>9.1389791565507587E-3</v>
      </c>
      <c r="M13" s="4"/>
    </row>
    <row r="14" spans="1:13" x14ac:dyDescent="0.25">
      <c r="A14" s="34" t="s">
        <v>205</v>
      </c>
      <c r="B14" s="57"/>
      <c r="C14" s="36"/>
      <c r="D14" s="37">
        <f ca="1">SUM(D15:OFFSET(D13,(MATCH("GOBIERNOS LOCALES",$A$8:$A$50,0)-MATCH("GOBIERNOS REGIONALES",$A$8:$A$50,0)),0))</f>
        <v>17.898073</v>
      </c>
      <c r="E14" s="38">
        <f ca="1">SUM(E15:OFFSET(E13,(MATCH("GOBIERNOS LOCALES",$A$8:$A$50,0)-MATCH("GOBIERNOS REGIONALES",$A$8:$A$50,0)),0))</f>
        <v>18.463325000000001</v>
      </c>
      <c r="F14" s="38">
        <f ca="1">SUM(F15:OFFSET(F13,(MATCH("GOBIERNOS LOCALES",$A$8:$A$50,0)-MATCH("GOBIERNOS REGIONALES",$A$8:$A$50,0)),0))</f>
        <v>3.426648233866739</v>
      </c>
      <c r="G14" s="38">
        <f ca="1">SUM(G15:OFFSET(G13,(MATCH("GOBIERNOS LOCALES",$A$8:$A$50,0)-MATCH("GOBIERNOS REGIONALES",$A$8:$A$50,0)),0))</f>
        <v>0.7804638238667394</v>
      </c>
      <c r="H14" s="38">
        <f ca="1">SUM(H15:OFFSET(H13,(MATCH("GOBIERNOS LOCALES",$A$8:$A$50,0)-MATCH("GOBIERNOS REGIONALES",$A$8:$A$50,0)),0))</f>
        <v>1.1395821500000001</v>
      </c>
      <c r="I14" s="38">
        <f ca="1">SUM(I15:OFFSET(I13,(MATCH("GOBIERNOS LOCALES",$A$8:$A$50,0)-MATCH("GOBIERNOS REGIONALES",$A$8:$A$50,0)),0))</f>
        <v>1.5066022600000002</v>
      </c>
      <c r="J14" s="39">
        <f t="shared" ca="1" si="1"/>
        <v>4.2271033189674088E-2</v>
      </c>
      <c r="K14" s="39">
        <f t="shared" ca="1" si="2"/>
        <v>0.10399242681731158</v>
      </c>
      <c r="L14" s="40">
        <f t="shared" ca="1" si="3"/>
        <v>0.18559215276049895</v>
      </c>
      <c r="M14" s="4"/>
    </row>
    <row r="15" spans="1:13" x14ac:dyDescent="0.25">
      <c r="A15" s="17"/>
      <c r="B15" s="18">
        <v>440</v>
      </c>
      <c r="C15" s="19" t="s">
        <v>206</v>
      </c>
      <c r="D15" s="20">
        <v>0.57546599999999992</v>
      </c>
      <c r="E15" s="21">
        <v>0.57546600000000003</v>
      </c>
      <c r="F15" s="21">
        <f t="shared" si="0"/>
        <v>0.16604738077553233</v>
      </c>
      <c r="G15" s="21">
        <v>2.4572480775532313E-2</v>
      </c>
      <c r="H15" s="21">
        <v>3.2730999999999996E-2</v>
      </c>
      <c r="I15" s="21">
        <v>0.1087439</v>
      </c>
      <c r="J15" s="22">
        <f t="shared" si="1"/>
        <v>4.2700143493329429E-2</v>
      </c>
      <c r="K15" s="22">
        <f t="shared" si="2"/>
        <v>9.9577526344792403E-2</v>
      </c>
      <c r="L15" s="23">
        <f t="shared" si="3"/>
        <v>0.28854420726078051</v>
      </c>
      <c r="M15" s="4"/>
    </row>
    <row r="16" spans="1:13" x14ac:dyDescent="0.25">
      <c r="A16" s="17"/>
      <c r="B16" s="18">
        <v>441</v>
      </c>
      <c r="C16" s="19" t="s">
        <v>207</v>
      </c>
      <c r="D16" s="20">
        <v>0.67330500000000004</v>
      </c>
      <c r="E16" s="21">
        <v>0.69772900000000004</v>
      </c>
      <c r="F16" s="21">
        <f t="shared" si="0"/>
        <v>8.7721349517230401E-2</v>
      </c>
      <c r="G16" s="21">
        <v>2.9676079517230392E-2</v>
      </c>
      <c r="H16" s="21">
        <v>2.6385559999999999E-2</v>
      </c>
      <c r="I16" s="21">
        <v>3.1659710000000001E-2</v>
      </c>
      <c r="J16" s="22">
        <f t="shared" si="1"/>
        <v>4.2532386524324471E-2</v>
      </c>
      <c r="K16" s="22">
        <f t="shared" si="2"/>
        <v>8.0348730692332393E-2</v>
      </c>
      <c r="L16" s="23">
        <f t="shared" si="3"/>
        <v>0.12572409849272481</v>
      </c>
      <c r="M16" s="4"/>
    </row>
    <row r="17" spans="1:13" x14ac:dyDescent="0.25">
      <c r="A17" s="17"/>
      <c r="B17" s="18">
        <v>442</v>
      </c>
      <c r="C17" s="19" t="s">
        <v>208</v>
      </c>
      <c r="D17" s="20">
        <v>0.61226499999999995</v>
      </c>
      <c r="E17" s="21">
        <v>0.61226500000000006</v>
      </c>
      <c r="F17" s="21">
        <f t="shared" si="0"/>
        <v>0.14432687045994444</v>
      </c>
      <c r="G17" s="21">
        <v>2.3031600459944457E-2</v>
      </c>
      <c r="H17" s="21">
        <v>3.7801799999999997E-2</v>
      </c>
      <c r="I17" s="21">
        <v>8.3493469999999986E-2</v>
      </c>
      <c r="J17" s="22">
        <f t="shared" si="1"/>
        <v>3.7617045658243496E-2</v>
      </c>
      <c r="K17" s="22">
        <f t="shared" si="2"/>
        <v>9.9357958498271906E-2</v>
      </c>
      <c r="L17" s="23">
        <f t="shared" si="3"/>
        <v>0.23572614874269218</v>
      </c>
      <c r="M17" s="4"/>
    </row>
    <row r="18" spans="1:13" x14ac:dyDescent="0.25">
      <c r="A18" s="17"/>
      <c r="B18" s="18">
        <v>443</v>
      </c>
      <c r="C18" s="19" t="s">
        <v>209</v>
      </c>
      <c r="D18" s="20">
        <v>1.2895340000000002</v>
      </c>
      <c r="E18" s="21">
        <v>1.2895340000000002</v>
      </c>
      <c r="F18" s="21">
        <f t="shared" si="0"/>
        <v>0.18701068031625942</v>
      </c>
      <c r="G18" s="21">
        <v>3.3456980316259433E-2</v>
      </c>
      <c r="H18" s="21">
        <v>8.5221849999999988E-2</v>
      </c>
      <c r="I18" s="21">
        <v>6.833185E-2</v>
      </c>
      <c r="J18" s="22">
        <f t="shared" si="1"/>
        <v>2.5945016041654913E-2</v>
      </c>
      <c r="K18" s="22">
        <f t="shared" si="2"/>
        <v>9.2032339059117022E-2</v>
      </c>
      <c r="L18" s="23">
        <f t="shared" si="3"/>
        <v>0.14502190738379864</v>
      </c>
      <c r="M18" s="4"/>
    </row>
    <row r="19" spans="1:13" x14ac:dyDescent="0.25">
      <c r="A19" s="17"/>
      <c r="B19" s="18">
        <v>444</v>
      </c>
      <c r="C19" s="19" t="s">
        <v>210</v>
      </c>
      <c r="D19" s="20">
        <v>0.73125000000000007</v>
      </c>
      <c r="E19" s="21">
        <v>0.73125000000000007</v>
      </c>
      <c r="F19" s="21">
        <f t="shared" si="0"/>
        <v>0.14267781001710461</v>
      </c>
      <c r="G19" s="21">
        <v>1.2551170017104596E-2</v>
      </c>
      <c r="H19" s="21">
        <v>8.0445030000000001E-2</v>
      </c>
      <c r="I19" s="21">
        <v>4.9681610000000001E-2</v>
      </c>
      <c r="J19" s="22">
        <f t="shared" si="1"/>
        <v>1.7163993185784061E-2</v>
      </c>
      <c r="K19" s="22">
        <f t="shared" si="2"/>
        <v>0.12717429062168148</v>
      </c>
      <c r="L19" s="23">
        <f t="shared" si="3"/>
        <v>0.19511495386954475</v>
      </c>
      <c r="M19" s="4"/>
    </row>
    <row r="20" spans="1:13" x14ac:dyDescent="0.25">
      <c r="A20" s="17"/>
      <c r="B20" s="18">
        <v>446</v>
      </c>
      <c r="C20" s="19" t="s">
        <v>212</v>
      </c>
      <c r="D20" s="20">
        <v>0.92439800000000005</v>
      </c>
      <c r="E20" s="21">
        <v>0.92439800000000005</v>
      </c>
      <c r="F20" s="21">
        <f t="shared" si="0"/>
        <v>5.893161998618663E-2</v>
      </c>
      <c r="G20" s="21">
        <v>5.1799998618662357E-4</v>
      </c>
      <c r="H20" s="21">
        <v>3.6270430000000006E-2</v>
      </c>
      <c r="I20" s="21">
        <v>2.214319E-2</v>
      </c>
      <c r="J20" s="22">
        <f t="shared" si="1"/>
        <v>5.6036467645605419E-4</v>
      </c>
      <c r="K20" s="22">
        <f t="shared" si="2"/>
        <v>3.9797176093183485E-2</v>
      </c>
      <c r="L20" s="23">
        <f t="shared" si="3"/>
        <v>6.3751349511992267E-2</v>
      </c>
      <c r="M20" s="4"/>
    </row>
    <row r="21" spans="1:13" x14ac:dyDescent="0.25">
      <c r="A21" s="17"/>
      <c r="B21" s="18">
        <v>448</v>
      </c>
      <c r="C21" s="19" t="s">
        <v>214</v>
      </c>
      <c r="D21" s="20">
        <v>0.767459</v>
      </c>
      <c r="E21" s="21">
        <v>0.76745900000000011</v>
      </c>
      <c r="F21" s="21">
        <f t="shared" si="0"/>
        <v>0.12441808952429981</v>
      </c>
      <c r="G21" s="21">
        <v>3.14932995242998E-2</v>
      </c>
      <c r="H21" s="21">
        <v>3.58266E-2</v>
      </c>
      <c r="I21" s="21">
        <v>5.709819E-2</v>
      </c>
      <c r="J21" s="22">
        <f t="shared" si="1"/>
        <v>4.1035807156212641E-2</v>
      </c>
      <c r="K21" s="22">
        <f t="shared" si="2"/>
        <v>8.7717910043793604E-2</v>
      </c>
      <c r="L21" s="23">
        <f t="shared" si="3"/>
        <v>0.16211692028408003</v>
      </c>
      <c r="M21" s="4"/>
    </row>
    <row r="22" spans="1:13" x14ac:dyDescent="0.25">
      <c r="A22" s="17"/>
      <c r="B22" s="18">
        <v>450</v>
      </c>
      <c r="C22" s="19" t="s">
        <v>216</v>
      </c>
      <c r="D22" s="20">
        <v>0.73512700000000009</v>
      </c>
      <c r="E22" s="21">
        <v>0.73512699999999997</v>
      </c>
      <c r="F22" s="21">
        <f t="shared" si="0"/>
        <v>0.11295312940418541</v>
      </c>
      <c r="G22" s="21">
        <v>2.4588459404185414E-2</v>
      </c>
      <c r="H22" s="21">
        <v>1.6027E-2</v>
      </c>
      <c r="I22" s="21">
        <v>7.2337669999999993E-2</v>
      </c>
      <c r="J22" s="22">
        <f t="shared" si="1"/>
        <v>3.3447906829956478E-2</v>
      </c>
      <c r="K22" s="22">
        <f t="shared" si="2"/>
        <v>5.5249581914669728E-2</v>
      </c>
      <c r="L22" s="23">
        <f t="shared" si="3"/>
        <v>0.15365117782938922</v>
      </c>
      <c r="M22" s="4"/>
    </row>
    <row r="23" spans="1:13" x14ac:dyDescent="0.25">
      <c r="A23" s="17"/>
      <c r="B23" s="18">
        <v>451</v>
      </c>
      <c r="C23" s="19" t="s">
        <v>217</v>
      </c>
      <c r="D23" s="20">
        <v>1.3047900000000001</v>
      </c>
      <c r="E23" s="21">
        <v>1.3047900000000001</v>
      </c>
      <c r="F23" s="21">
        <f t="shared" si="0"/>
        <v>0.1480279792549703</v>
      </c>
      <c r="G23" s="21">
        <v>2.2681479254970327E-2</v>
      </c>
      <c r="H23" s="21">
        <v>3.0105969999999999E-2</v>
      </c>
      <c r="I23" s="21">
        <v>9.524052999999999E-2</v>
      </c>
      <c r="J23" s="22">
        <f t="shared" si="1"/>
        <v>1.7383241176718342E-2</v>
      </c>
      <c r="K23" s="22">
        <f t="shared" si="2"/>
        <v>4.0456662953402708E-2</v>
      </c>
      <c r="L23" s="23">
        <f t="shared" si="3"/>
        <v>0.11344965799475033</v>
      </c>
      <c r="M23" s="4"/>
    </row>
    <row r="24" spans="1:13" x14ac:dyDescent="0.25">
      <c r="A24" s="17"/>
      <c r="B24" s="18">
        <v>452</v>
      </c>
      <c r="C24" s="19" t="s">
        <v>218</v>
      </c>
      <c r="D24" s="20">
        <v>0.51564699999999997</v>
      </c>
      <c r="E24" s="21">
        <v>0.51564699999999997</v>
      </c>
      <c r="F24" s="21">
        <f t="shared" si="0"/>
        <v>2.9558850000000001E-2</v>
      </c>
      <c r="G24" s="21">
        <v>0</v>
      </c>
      <c r="H24" s="21">
        <v>0</v>
      </c>
      <c r="I24" s="21">
        <v>2.9558850000000001E-2</v>
      </c>
      <c r="J24" s="22">
        <f t="shared" si="1"/>
        <v>0</v>
      </c>
      <c r="K24" s="22">
        <f t="shared" si="2"/>
        <v>0</v>
      </c>
      <c r="L24" s="23">
        <f t="shared" si="3"/>
        <v>5.7323808729615421E-2</v>
      </c>
      <c r="M24" s="4"/>
    </row>
    <row r="25" spans="1:13" x14ac:dyDescent="0.25">
      <c r="A25" s="17"/>
      <c r="B25" s="18">
        <v>453</v>
      </c>
      <c r="C25" s="19" t="s">
        <v>219</v>
      </c>
      <c r="D25" s="20">
        <v>0.46818199999999999</v>
      </c>
      <c r="E25" s="21">
        <v>0.46818199999999999</v>
      </c>
      <c r="F25" s="21">
        <f t="shared" si="0"/>
        <v>2.3E-2</v>
      </c>
      <c r="G25" s="21">
        <v>0</v>
      </c>
      <c r="H25" s="21">
        <v>0</v>
      </c>
      <c r="I25" s="21">
        <v>2.3E-2</v>
      </c>
      <c r="J25" s="22">
        <f t="shared" si="1"/>
        <v>0</v>
      </c>
      <c r="K25" s="22">
        <f t="shared" si="2"/>
        <v>0</v>
      </c>
      <c r="L25" s="23">
        <f t="shared" si="3"/>
        <v>4.912619451409922E-2</v>
      </c>
      <c r="M25" s="4"/>
    </row>
    <row r="26" spans="1:13" x14ac:dyDescent="0.25">
      <c r="A26" s="17"/>
      <c r="B26" s="18">
        <v>454</v>
      </c>
      <c r="C26" s="19" t="s">
        <v>220</v>
      </c>
      <c r="D26" s="20">
        <v>0.10964500000000002</v>
      </c>
      <c r="E26" s="21">
        <v>0.10964499999999999</v>
      </c>
      <c r="F26" s="21">
        <f t="shared" si="0"/>
        <v>4.5639999999999995E-3</v>
      </c>
      <c r="G26" s="21">
        <v>0</v>
      </c>
      <c r="H26" s="21">
        <v>0</v>
      </c>
      <c r="I26" s="21">
        <v>4.5639999999999995E-3</v>
      </c>
      <c r="J26" s="22">
        <f t="shared" si="1"/>
        <v>0</v>
      </c>
      <c r="K26" s="22">
        <f t="shared" si="2"/>
        <v>0</v>
      </c>
      <c r="L26" s="23">
        <f t="shared" si="3"/>
        <v>4.1625245109216107E-2</v>
      </c>
      <c r="M26" s="4"/>
    </row>
    <row r="27" spans="1:13" x14ac:dyDescent="0.25">
      <c r="A27" s="17"/>
      <c r="B27" s="18">
        <v>455</v>
      </c>
      <c r="C27" s="19" t="s">
        <v>221</v>
      </c>
      <c r="D27" s="20">
        <v>2.5189000000000004</v>
      </c>
      <c r="E27" s="21">
        <v>3.0597280000000002</v>
      </c>
      <c r="F27" s="21">
        <f t="shared" si="0"/>
        <v>1.1611604681282299</v>
      </c>
      <c r="G27" s="21">
        <v>0.40670898812822998</v>
      </c>
      <c r="H27" s="21">
        <v>0.42603076000000001</v>
      </c>
      <c r="I27" s="21">
        <v>0.32842071999999994</v>
      </c>
      <c r="J27" s="22">
        <f t="shared" si="1"/>
        <v>0.13292324942878253</v>
      </c>
      <c r="K27" s="22">
        <f t="shared" si="2"/>
        <v>0.27216136471223257</v>
      </c>
      <c r="L27" s="23">
        <f t="shared" si="3"/>
        <v>0.3794979384207452</v>
      </c>
      <c r="M27" s="4"/>
    </row>
    <row r="28" spans="1:13" x14ac:dyDescent="0.25">
      <c r="A28" s="17"/>
      <c r="B28" s="18">
        <v>457</v>
      </c>
      <c r="C28" s="19" t="s">
        <v>223</v>
      </c>
      <c r="D28" s="20">
        <v>0.70337300000000003</v>
      </c>
      <c r="E28" s="21">
        <v>0.70337300000000003</v>
      </c>
      <c r="F28" s="21">
        <f t="shared" si="0"/>
        <v>7.4122980086683776E-2</v>
      </c>
      <c r="G28" s="21">
        <v>7.86975008668378E-3</v>
      </c>
      <c r="H28" s="21">
        <v>2.7907029999999999E-2</v>
      </c>
      <c r="I28" s="21">
        <v>3.8346200000000004E-2</v>
      </c>
      <c r="J28" s="22">
        <f t="shared" si="1"/>
        <v>1.1188587117622911E-2</v>
      </c>
      <c r="K28" s="22">
        <f t="shared" si="2"/>
        <v>5.0864591172370528E-2</v>
      </c>
      <c r="L28" s="23">
        <f t="shared" si="3"/>
        <v>0.10538217999082104</v>
      </c>
      <c r="M28" s="4"/>
    </row>
    <row r="29" spans="1:13" x14ac:dyDescent="0.25">
      <c r="A29" s="17"/>
      <c r="B29" s="18">
        <v>459</v>
      </c>
      <c r="C29" s="19" t="s">
        <v>225</v>
      </c>
      <c r="D29" s="20">
        <v>1.1566830000000001</v>
      </c>
      <c r="E29" s="21">
        <v>1.1566830000000001</v>
      </c>
      <c r="F29" s="21">
        <f t="shared" si="0"/>
        <v>0.22977167000000001</v>
      </c>
      <c r="G29" s="21">
        <v>0</v>
      </c>
      <c r="H29" s="21">
        <v>3.6929999999999998E-2</v>
      </c>
      <c r="I29" s="21">
        <v>0.19284167000000002</v>
      </c>
      <c r="J29" s="22">
        <f t="shared" si="1"/>
        <v>0</v>
      </c>
      <c r="K29" s="22">
        <f t="shared" si="2"/>
        <v>3.1927503041023333E-2</v>
      </c>
      <c r="L29" s="23">
        <f t="shared" si="3"/>
        <v>0.19864705368713811</v>
      </c>
      <c r="M29" s="4"/>
    </row>
    <row r="30" spans="1:13" x14ac:dyDescent="0.25">
      <c r="A30" s="17"/>
      <c r="B30" s="18">
        <v>460</v>
      </c>
      <c r="C30" s="19" t="s">
        <v>226</v>
      </c>
      <c r="D30" s="20">
        <v>0.83564799999999995</v>
      </c>
      <c r="E30" s="21">
        <v>0.83564800000000017</v>
      </c>
      <c r="F30" s="21">
        <f t="shared" si="0"/>
        <v>0.13356295976427479</v>
      </c>
      <c r="G30" s="21">
        <v>1.3698249764274806E-2</v>
      </c>
      <c r="H30" s="21">
        <v>5.6250270000000005E-2</v>
      </c>
      <c r="I30" s="21">
        <v>6.3614439999999994E-2</v>
      </c>
      <c r="J30" s="22">
        <f t="shared" si="1"/>
        <v>1.63923682750091E-2</v>
      </c>
      <c r="K30" s="22">
        <f t="shared" si="2"/>
        <v>8.370572270175336E-2</v>
      </c>
      <c r="L30" s="23">
        <f t="shared" si="3"/>
        <v>0.15983160345537206</v>
      </c>
      <c r="M30" s="4"/>
    </row>
    <row r="31" spans="1:13" x14ac:dyDescent="0.25">
      <c r="A31" s="17"/>
      <c r="B31" s="18">
        <v>462</v>
      </c>
      <c r="C31" s="19" t="s">
        <v>228</v>
      </c>
      <c r="D31" s="20">
        <v>0.75250000000000006</v>
      </c>
      <c r="E31" s="21">
        <v>0.75250000000000006</v>
      </c>
      <c r="F31" s="21">
        <f t="shared" si="0"/>
        <v>0.26955937862828316</v>
      </c>
      <c r="G31" s="21">
        <v>8.8174488628283143E-2</v>
      </c>
      <c r="H31" s="21">
        <v>8.0801100000000001E-2</v>
      </c>
      <c r="I31" s="21">
        <v>0.10058378999999999</v>
      </c>
      <c r="J31" s="22">
        <f t="shared" si="1"/>
        <v>0.11717540017047592</v>
      </c>
      <c r="K31" s="22">
        <f t="shared" si="2"/>
        <v>0.22455227724688789</v>
      </c>
      <c r="L31" s="23">
        <f t="shared" si="3"/>
        <v>0.35821844335984471</v>
      </c>
      <c r="M31" s="4"/>
    </row>
    <row r="32" spans="1:13" x14ac:dyDescent="0.25">
      <c r="A32" s="17"/>
      <c r="B32" s="18">
        <v>463</v>
      </c>
      <c r="C32" s="19" t="s">
        <v>229</v>
      </c>
      <c r="D32" s="20">
        <v>1.4756089999999999</v>
      </c>
      <c r="E32" s="21">
        <v>1.4756089999999999</v>
      </c>
      <c r="F32" s="21">
        <f t="shared" si="0"/>
        <v>0.11090419800355435</v>
      </c>
      <c r="G32" s="21">
        <v>6.1442798003554344E-2</v>
      </c>
      <c r="H32" s="21">
        <v>3.133975E-2</v>
      </c>
      <c r="I32" s="21">
        <v>1.812165E-2</v>
      </c>
      <c r="J32" s="22">
        <f t="shared" si="1"/>
        <v>4.1638942296742802E-2</v>
      </c>
      <c r="K32" s="22">
        <f t="shared" si="2"/>
        <v>6.2877461443752614E-2</v>
      </c>
      <c r="L32" s="23">
        <f t="shared" si="3"/>
        <v>7.5158255339696597E-2</v>
      </c>
      <c r="M32" s="4"/>
    </row>
    <row r="33" spans="1:13" x14ac:dyDescent="0.25">
      <c r="A33" s="17"/>
      <c r="B33" s="18">
        <v>464</v>
      </c>
      <c r="C33" s="19" t="s">
        <v>230</v>
      </c>
      <c r="D33" s="20">
        <v>1.7482920000000002</v>
      </c>
      <c r="E33" s="21">
        <v>1.748292</v>
      </c>
      <c r="F33" s="21">
        <f t="shared" si="0"/>
        <v>0.21832882000000001</v>
      </c>
      <c r="G33" s="21">
        <v>0</v>
      </c>
      <c r="H33" s="21">
        <v>9.9507999999999999E-2</v>
      </c>
      <c r="I33" s="21">
        <v>0.11882082000000001</v>
      </c>
      <c r="J33" s="22">
        <f t="shared" si="1"/>
        <v>0</v>
      </c>
      <c r="K33" s="22">
        <f t="shared" si="2"/>
        <v>5.691726553687828E-2</v>
      </c>
      <c r="L33" s="23">
        <f t="shared" si="3"/>
        <v>0.12488120977502615</v>
      </c>
      <c r="M33" s="4"/>
    </row>
    <row r="34" spans="1:13" ht="15.75" thickBot="1" x14ac:dyDescent="0.3">
      <c r="A34" s="41" t="s">
        <v>232</v>
      </c>
      <c r="B34" s="58"/>
      <c r="C34" s="43"/>
      <c r="D34" s="44">
        <v>0.980406</v>
      </c>
      <c r="E34" s="45">
        <v>6.4868560000000004</v>
      </c>
      <c r="F34" s="45">
        <f t="shared" si="0"/>
        <v>0.23058771045594167</v>
      </c>
      <c r="G34" s="45">
        <v>3.559414045594167E-2</v>
      </c>
      <c r="H34" s="45">
        <v>2.5441999999999999E-2</v>
      </c>
      <c r="I34" s="45">
        <v>0.16955157000000001</v>
      </c>
      <c r="J34" s="46">
        <f t="shared" si="1"/>
        <v>5.4871174041695499E-3</v>
      </c>
      <c r="K34" s="46">
        <f t="shared" si="2"/>
        <v>9.4092023093994472E-3</v>
      </c>
      <c r="L34" s="47">
        <f t="shared" si="3"/>
        <v>3.5546913706106881E-2</v>
      </c>
      <c r="M34" s="4"/>
    </row>
    <row r="35" spans="1:13" x14ac:dyDescent="0.25">
      <c r="D35" s="5"/>
      <c r="E35" s="5"/>
      <c r="F35" s="5"/>
      <c r="G35" s="5"/>
      <c r="H35" s="5"/>
      <c r="I35" s="5"/>
      <c r="J35" s="4"/>
      <c r="K35" s="4"/>
      <c r="L35" s="4"/>
      <c r="M3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51</v>
      </c>
      <c r="B1" s="51" t="s">
        <v>33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861</v>
      </c>
      <c r="N2" s="72" t="s">
        <v>882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33.741000999999997</v>
      </c>
      <c r="E6" s="14">
        <f ca="1">SUM(E7:OFFSET(E7,50,0))</f>
        <v>41.035264999999995</v>
      </c>
      <c r="F6" s="14">
        <f ca="1">SUM(F7:OFFSET(F7,50,0))</f>
        <v>6.4632577568489618</v>
      </c>
      <c r="G6" s="14">
        <f ca="1">SUM(G7:OFFSET(G7,50,0))</f>
        <v>2.3118000868489617</v>
      </c>
      <c r="H6" s="14">
        <f ca="1">SUM(H7:OFFSET(H7,50,0))</f>
        <v>1.5589197799999996</v>
      </c>
      <c r="I6" s="14">
        <f ca="1">SUM(I7:OFFSET(I7,50,0))</f>
        <v>2.5925378899999996</v>
      </c>
      <c r="J6" s="15">
        <f ca="1">IFERROR(G6/E6,0)</f>
        <v>5.6336911357803145E-2</v>
      </c>
      <c r="K6" s="15">
        <f ca="1">IFERROR(SUM(G6,H6)/E6,0)</f>
        <v>9.4326669191705279E-2</v>
      </c>
      <c r="L6" s="16">
        <f ca="1">IFERROR(SUM(G6,H6,I6)/E6,0)</f>
        <v>0.15750495962068142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0.57546599999999992</v>
      </c>
      <c r="E7" s="21">
        <v>0.57546600000000003</v>
      </c>
      <c r="F7" s="21">
        <f t="shared" ref="F7:F28" si="0">SUM(G7,H7,I7)</f>
        <v>0.16604738077553233</v>
      </c>
      <c r="G7" s="21">
        <v>2.4572480775532313E-2</v>
      </c>
      <c r="H7" s="21">
        <v>3.2730999999999996E-2</v>
      </c>
      <c r="I7" s="21">
        <v>0.1087439</v>
      </c>
      <c r="J7" s="22">
        <f t="shared" ref="J7:J28" si="1">IFERROR(G7/E7,0)</f>
        <v>4.2700143493329429E-2</v>
      </c>
      <c r="K7" s="22">
        <f t="shared" ref="K7:K28" si="2">IFERROR(SUM(G7,H7)/E7,0)</f>
        <v>9.9577526344792403E-2</v>
      </c>
      <c r="L7" s="23">
        <f t="shared" ref="L7:L28" si="3">IFERROR(SUM(G7,H7,I7)/E7,0)</f>
        <v>0.28854420726078051</v>
      </c>
      <c r="M7" s="4"/>
      <c r="N7" t="s">
        <v>266</v>
      </c>
      <c r="O7" s="5">
        <v>1.1611604681282299</v>
      </c>
      <c r="P7" s="71">
        <v>0.37949793842074525</v>
      </c>
    </row>
    <row r="8" spans="1:16" x14ac:dyDescent="0.25">
      <c r="A8" s="17"/>
      <c r="B8" s="55">
        <v>2</v>
      </c>
      <c r="C8" s="19" t="s">
        <v>250</v>
      </c>
      <c r="D8" s="20">
        <v>0.67330500000000004</v>
      </c>
      <c r="E8" s="21">
        <v>0.80090600000000001</v>
      </c>
      <c r="F8" s="21">
        <f t="shared" si="0"/>
        <v>8.7721349517230401E-2</v>
      </c>
      <c r="G8" s="21">
        <v>2.9676079517230392E-2</v>
      </c>
      <c r="H8" s="21">
        <v>2.6385559999999999E-2</v>
      </c>
      <c r="I8" s="21">
        <v>3.1659710000000001E-2</v>
      </c>
      <c r="J8" s="22">
        <f t="shared" si="1"/>
        <v>3.7053136719203489E-2</v>
      </c>
      <c r="K8" s="22">
        <f t="shared" si="2"/>
        <v>6.9997776914182686E-2</v>
      </c>
      <c r="L8" s="23">
        <f t="shared" si="3"/>
        <v>0.10952764683649567</v>
      </c>
      <c r="M8" s="4"/>
      <c r="N8" t="s">
        <v>273</v>
      </c>
      <c r="O8" s="5">
        <v>0.32532063890027774</v>
      </c>
      <c r="P8" s="71">
        <v>0.33649426754849304</v>
      </c>
    </row>
    <row r="9" spans="1:16" x14ac:dyDescent="0.25">
      <c r="A9" s="17"/>
      <c r="B9" s="55">
        <v>3</v>
      </c>
      <c r="C9" s="19" t="s">
        <v>251</v>
      </c>
      <c r="D9" s="20">
        <v>0.61226499999999995</v>
      </c>
      <c r="E9" s="21">
        <v>0.61226500000000006</v>
      </c>
      <c r="F9" s="21">
        <f t="shared" si="0"/>
        <v>0.14432687045994447</v>
      </c>
      <c r="G9" s="21">
        <v>2.3031600459944457E-2</v>
      </c>
      <c r="H9" s="21">
        <v>3.7801799999999997E-2</v>
      </c>
      <c r="I9" s="21">
        <v>8.349347E-2</v>
      </c>
      <c r="J9" s="22">
        <f t="shared" si="1"/>
        <v>3.7617045658243496E-2</v>
      </c>
      <c r="K9" s="22">
        <f t="shared" si="2"/>
        <v>9.9357958498271906E-2</v>
      </c>
      <c r="L9" s="23">
        <f t="shared" si="3"/>
        <v>0.23572614874269221</v>
      </c>
      <c r="M9" s="4"/>
      <c r="N9" t="s">
        <v>249</v>
      </c>
      <c r="O9" s="5">
        <v>0.16604738077553233</v>
      </c>
      <c r="P9" s="71">
        <v>0.28854420726078051</v>
      </c>
    </row>
    <row r="10" spans="1:16" x14ac:dyDescent="0.25">
      <c r="A10" s="17"/>
      <c r="B10" s="55">
        <v>4</v>
      </c>
      <c r="C10" s="19" t="s">
        <v>252</v>
      </c>
      <c r="D10" s="20">
        <v>1.2895340000000002</v>
      </c>
      <c r="E10" s="21">
        <v>1.2895340000000002</v>
      </c>
      <c r="F10" s="21">
        <f t="shared" si="0"/>
        <v>0.18701068031625942</v>
      </c>
      <c r="G10" s="21">
        <v>3.3456980316259433E-2</v>
      </c>
      <c r="H10" s="21">
        <v>8.5221849999999988E-2</v>
      </c>
      <c r="I10" s="21">
        <v>6.833185E-2</v>
      </c>
      <c r="J10" s="22">
        <f t="shared" si="1"/>
        <v>2.5945016041654913E-2</v>
      </c>
      <c r="K10" s="22">
        <f t="shared" si="2"/>
        <v>9.2032339059117022E-2</v>
      </c>
      <c r="L10" s="23">
        <f t="shared" si="3"/>
        <v>0.14502190738379864</v>
      </c>
      <c r="M10" s="4"/>
      <c r="N10" t="s">
        <v>251</v>
      </c>
      <c r="O10" s="5">
        <v>0.14432687045994447</v>
      </c>
      <c r="P10" s="71">
        <v>0.23572614874269221</v>
      </c>
    </row>
    <row r="11" spans="1:16" x14ac:dyDescent="0.25">
      <c r="A11" s="17"/>
      <c r="B11" s="55">
        <v>5</v>
      </c>
      <c r="C11" s="19" t="s">
        <v>253</v>
      </c>
      <c r="D11" s="20">
        <v>0.73125000000000007</v>
      </c>
      <c r="E11" s="21">
        <v>1.1492720000000001</v>
      </c>
      <c r="F11" s="21">
        <f t="shared" si="0"/>
        <v>0.18588485001710459</v>
      </c>
      <c r="G11" s="21">
        <v>1.2551170017104596E-2</v>
      </c>
      <c r="H11" s="21">
        <v>8.8389979999999993E-2</v>
      </c>
      <c r="I11" s="21">
        <v>8.4943699999999997E-2</v>
      </c>
      <c r="J11" s="22">
        <f t="shared" si="1"/>
        <v>1.0920974336018449E-2</v>
      </c>
      <c r="K11" s="22">
        <f t="shared" si="2"/>
        <v>8.7830513592173642E-2</v>
      </c>
      <c r="L11" s="23">
        <f t="shared" si="3"/>
        <v>0.16174138934656423</v>
      </c>
      <c r="M11" s="4"/>
      <c r="N11" t="s">
        <v>263</v>
      </c>
      <c r="O11" s="5">
        <v>2.9896823103330146</v>
      </c>
      <c r="P11" s="71">
        <v>0.16770143898261244</v>
      </c>
    </row>
    <row r="12" spans="1:16" x14ac:dyDescent="0.25">
      <c r="A12" s="17"/>
      <c r="B12" s="55">
        <v>7</v>
      </c>
      <c r="C12" s="19" t="s">
        <v>255</v>
      </c>
      <c r="D12" s="20">
        <v>1.7482920000000002</v>
      </c>
      <c r="E12" s="21">
        <v>2.0586540000000002</v>
      </c>
      <c r="F12" s="21">
        <f t="shared" si="0"/>
        <v>0.23702231000000001</v>
      </c>
      <c r="G12" s="21">
        <v>0</v>
      </c>
      <c r="H12" s="21">
        <v>9.9507999999999999E-2</v>
      </c>
      <c r="I12" s="21">
        <v>0.13751431</v>
      </c>
      <c r="J12" s="22">
        <f t="shared" si="1"/>
        <v>0</v>
      </c>
      <c r="K12" s="22">
        <f t="shared" si="2"/>
        <v>4.8336437303208787E-2</v>
      </c>
      <c r="L12" s="23">
        <f t="shared" si="3"/>
        <v>0.11513460251212686</v>
      </c>
      <c r="M12" s="4"/>
      <c r="N12" t="s">
        <v>253</v>
      </c>
      <c r="O12" s="5">
        <v>0.18588485001710459</v>
      </c>
      <c r="P12" s="71">
        <v>0.16174138934656423</v>
      </c>
    </row>
    <row r="13" spans="1:16" x14ac:dyDescent="0.25">
      <c r="A13" s="17"/>
      <c r="B13" s="55">
        <v>8</v>
      </c>
      <c r="C13" s="19" t="s">
        <v>256</v>
      </c>
      <c r="D13" s="20">
        <v>0.92439800000000005</v>
      </c>
      <c r="E13" s="21">
        <v>0.92439800000000005</v>
      </c>
      <c r="F13" s="21">
        <f t="shared" si="0"/>
        <v>5.893161998618663E-2</v>
      </c>
      <c r="G13" s="21">
        <v>5.1799998618662357E-4</v>
      </c>
      <c r="H13" s="21">
        <v>3.6270430000000006E-2</v>
      </c>
      <c r="I13" s="21">
        <v>2.214319E-2</v>
      </c>
      <c r="J13" s="22">
        <f t="shared" si="1"/>
        <v>5.6036467645605419E-4</v>
      </c>
      <c r="K13" s="22">
        <f t="shared" si="2"/>
        <v>3.9797176093183485E-2</v>
      </c>
      <c r="L13" s="23">
        <f t="shared" si="3"/>
        <v>6.3751349511992267E-2</v>
      </c>
      <c r="M13" s="4"/>
      <c r="N13" t="s">
        <v>258</v>
      </c>
      <c r="O13" s="5">
        <v>0.12441808952429981</v>
      </c>
      <c r="P13" s="71">
        <v>0.15983578044056335</v>
      </c>
    </row>
    <row r="14" spans="1:16" x14ac:dyDescent="0.25">
      <c r="A14" s="17"/>
      <c r="B14" s="55">
        <v>9</v>
      </c>
      <c r="C14" s="19" t="s">
        <v>257</v>
      </c>
      <c r="D14" s="20">
        <v>0</v>
      </c>
      <c r="E14" s="21">
        <v>4.1390000000000002</v>
      </c>
      <c r="F14" s="21">
        <f t="shared" si="0"/>
        <v>2.8350490000000002E-2</v>
      </c>
      <c r="G14" s="21">
        <v>0</v>
      </c>
      <c r="H14" s="21">
        <v>0</v>
      </c>
      <c r="I14" s="21">
        <v>2.8350490000000002E-2</v>
      </c>
      <c r="J14" s="22">
        <f t="shared" si="1"/>
        <v>0</v>
      </c>
      <c r="K14" s="22">
        <f t="shared" si="2"/>
        <v>0</v>
      </c>
      <c r="L14" s="23">
        <f t="shared" si="3"/>
        <v>6.8495989369412903E-3</v>
      </c>
      <c r="M14" s="4"/>
      <c r="N14" t="s">
        <v>260</v>
      </c>
      <c r="O14" s="5">
        <v>0.11295312940418541</v>
      </c>
      <c r="P14" s="71">
        <v>0.15365117782938922</v>
      </c>
    </row>
    <row r="15" spans="1:16" x14ac:dyDescent="0.25">
      <c r="A15" s="17"/>
      <c r="B15" s="55">
        <v>10</v>
      </c>
      <c r="C15" s="19" t="s">
        <v>258</v>
      </c>
      <c r="D15" s="20">
        <v>0.767459</v>
      </c>
      <c r="E15" s="21">
        <v>0.7784120000000001</v>
      </c>
      <c r="F15" s="21">
        <f t="shared" si="0"/>
        <v>0.12441808952429981</v>
      </c>
      <c r="G15" s="21">
        <v>3.14932995242998E-2</v>
      </c>
      <c r="H15" s="21">
        <v>3.58266E-2</v>
      </c>
      <c r="I15" s="21">
        <v>5.709819E-2</v>
      </c>
      <c r="J15" s="22">
        <f t="shared" si="1"/>
        <v>4.0458394172109106E-2</v>
      </c>
      <c r="K15" s="22">
        <f t="shared" si="2"/>
        <v>8.648363530405466E-2</v>
      </c>
      <c r="L15" s="23">
        <f t="shared" si="3"/>
        <v>0.15983578044056335</v>
      </c>
      <c r="M15" s="4"/>
      <c r="N15" t="s">
        <v>271</v>
      </c>
      <c r="O15" s="5">
        <v>0.14249720014504252</v>
      </c>
      <c r="P15" s="71">
        <v>0.14949302524755223</v>
      </c>
    </row>
    <row r="16" spans="1:16" x14ac:dyDescent="0.25">
      <c r="A16" s="17"/>
      <c r="B16" s="55">
        <v>12</v>
      </c>
      <c r="C16" s="19" t="s">
        <v>260</v>
      </c>
      <c r="D16" s="20">
        <v>0.7501270000000001</v>
      </c>
      <c r="E16" s="21">
        <v>0.73512699999999997</v>
      </c>
      <c r="F16" s="21">
        <f t="shared" si="0"/>
        <v>0.11295312940418541</v>
      </c>
      <c r="G16" s="21">
        <v>2.4588459404185414E-2</v>
      </c>
      <c r="H16" s="21">
        <v>1.6027E-2</v>
      </c>
      <c r="I16" s="21">
        <v>7.2337669999999993E-2</v>
      </c>
      <c r="J16" s="22">
        <f t="shared" si="1"/>
        <v>3.3447906829956478E-2</v>
      </c>
      <c r="K16" s="22">
        <f t="shared" si="2"/>
        <v>5.5249581914669728E-2</v>
      </c>
      <c r="L16" s="23">
        <f t="shared" si="3"/>
        <v>0.15365117782938922</v>
      </c>
      <c r="M16" s="4"/>
      <c r="N16" t="s">
        <v>252</v>
      </c>
      <c r="O16" s="5">
        <v>0.18701068031625942</v>
      </c>
      <c r="P16" s="71">
        <v>0.14502190738379864</v>
      </c>
    </row>
    <row r="17" spans="1:16" x14ac:dyDescent="0.25">
      <c r="A17" s="17"/>
      <c r="B17" s="55">
        <v>13</v>
      </c>
      <c r="C17" s="19" t="s">
        <v>261</v>
      </c>
      <c r="D17" s="20">
        <v>1.3047899999999999</v>
      </c>
      <c r="E17" s="21">
        <v>1.3165390000000003</v>
      </c>
      <c r="F17" s="21">
        <f t="shared" si="0"/>
        <v>0.1480279792549703</v>
      </c>
      <c r="G17" s="21">
        <v>2.2681479254970327E-2</v>
      </c>
      <c r="H17" s="21">
        <v>3.0105969999999999E-2</v>
      </c>
      <c r="I17" s="21">
        <v>9.524052999999999E-2</v>
      </c>
      <c r="J17" s="22">
        <f t="shared" si="1"/>
        <v>1.7228110412961805E-2</v>
      </c>
      <c r="K17" s="22">
        <f t="shared" si="2"/>
        <v>4.0095621364023636E-2</v>
      </c>
      <c r="L17" s="23">
        <f t="shared" si="3"/>
        <v>0.11243721549834092</v>
      </c>
      <c r="M17" s="4"/>
      <c r="N17" t="s">
        <v>270</v>
      </c>
      <c r="O17" s="5">
        <v>0.23265656000000001</v>
      </c>
      <c r="P17" s="71">
        <v>0.13002992308526345</v>
      </c>
    </row>
    <row r="18" spans="1:16" x14ac:dyDescent="0.25">
      <c r="A18" s="17"/>
      <c r="B18" s="55">
        <v>14</v>
      </c>
      <c r="C18" s="19" t="s">
        <v>262</v>
      </c>
      <c r="D18" s="20">
        <v>0.51564700000000008</v>
      </c>
      <c r="E18" s="21">
        <v>0.51564700000000008</v>
      </c>
      <c r="F18" s="21">
        <f t="shared" si="0"/>
        <v>2.9558850000000001E-2</v>
      </c>
      <c r="G18" s="21">
        <v>0</v>
      </c>
      <c r="H18" s="21">
        <v>0</v>
      </c>
      <c r="I18" s="21">
        <v>2.9558850000000001E-2</v>
      </c>
      <c r="J18" s="22">
        <f t="shared" si="1"/>
        <v>0</v>
      </c>
      <c r="K18" s="22">
        <f t="shared" si="2"/>
        <v>0</v>
      </c>
      <c r="L18" s="23">
        <f t="shared" si="3"/>
        <v>5.7323808729615407E-2</v>
      </c>
      <c r="M18" s="4"/>
      <c r="N18" t="s">
        <v>255</v>
      </c>
      <c r="O18" s="5">
        <v>0.23702231000000001</v>
      </c>
      <c r="P18" s="71">
        <v>0.11513460251212686</v>
      </c>
    </row>
    <row r="19" spans="1:16" x14ac:dyDescent="0.25">
      <c r="A19" s="17"/>
      <c r="B19" s="55">
        <v>15</v>
      </c>
      <c r="C19" s="19" t="s">
        <v>263</v>
      </c>
      <c r="D19" s="20">
        <v>16.388130999999998</v>
      </c>
      <c r="E19" s="21">
        <v>17.827409999999997</v>
      </c>
      <c r="F19" s="21">
        <f t="shared" si="0"/>
        <v>2.9896823103330146</v>
      </c>
      <c r="G19" s="21">
        <v>1.5618928203330142</v>
      </c>
      <c r="H19" s="21">
        <v>0.42523537999999994</v>
      </c>
      <c r="I19" s="21">
        <v>1.0025541100000002</v>
      </c>
      <c r="J19" s="22">
        <f t="shared" si="1"/>
        <v>8.761187521535739E-2</v>
      </c>
      <c r="K19" s="22">
        <f t="shared" si="2"/>
        <v>0.11146477252349132</v>
      </c>
      <c r="L19" s="23">
        <f t="shared" si="3"/>
        <v>0.16770143898261244</v>
      </c>
      <c r="M19" s="4"/>
      <c r="N19" t="s">
        <v>261</v>
      </c>
      <c r="O19" s="5">
        <v>0.1480279792549703</v>
      </c>
      <c r="P19" s="71">
        <v>0.11243721549834092</v>
      </c>
    </row>
    <row r="20" spans="1:16" x14ac:dyDescent="0.25">
      <c r="A20" s="17"/>
      <c r="B20" s="55">
        <v>16</v>
      </c>
      <c r="C20" s="19" t="s">
        <v>264</v>
      </c>
      <c r="D20" s="20">
        <v>0.46818199999999999</v>
      </c>
      <c r="E20" s="21">
        <v>0.71818199999999999</v>
      </c>
      <c r="F20" s="21">
        <f t="shared" si="0"/>
        <v>2.3E-2</v>
      </c>
      <c r="G20" s="21">
        <v>0</v>
      </c>
      <c r="H20" s="21">
        <v>0</v>
      </c>
      <c r="I20" s="21">
        <v>2.3E-2</v>
      </c>
      <c r="J20" s="22">
        <f t="shared" si="1"/>
        <v>0</v>
      </c>
      <c r="K20" s="22">
        <f t="shared" si="2"/>
        <v>0</v>
      </c>
      <c r="L20" s="23">
        <f t="shared" si="3"/>
        <v>3.2025308348023203E-2</v>
      </c>
      <c r="M20" s="4"/>
      <c r="N20" t="s">
        <v>250</v>
      </c>
      <c r="O20" s="5">
        <v>8.7721349517230401E-2</v>
      </c>
      <c r="P20" s="71">
        <v>0.10952764683649567</v>
      </c>
    </row>
    <row r="21" spans="1:16" x14ac:dyDescent="0.25">
      <c r="A21" s="17"/>
      <c r="B21" s="55">
        <v>17</v>
      </c>
      <c r="C21" s="19" t="s">
        <v>265</v>
      </c>
      <c r="D21" s="20">
        <v>0.10964500000000002</v>
      </c>
      <c r="E21" s="21">
        <v>0.10964499999999999</v>
      </c>
      <c r="F21" s="21">
        <f t="shared" si="0"/>
        <v>4.5639999999999995E-3</v>
      </c>
      <c r="G21" s="21">
        <v>0</v>
      </c>
      <c r="H21" s="21">
        <v>0</v>
      </c>
      <c r="I21" s="21">
        <v>4.5639999999999995E-3</v>
      </c>
      <c r="J21" s="22">
        <f t="shared" si="1"/>
        <v>0</v>
      </c>
      <c r="K21" s="22">
        <f t="shared" si="2"/>
        <v>0</v>
      </c>
      <c r="L21" s="23">
        <f t="shared" si="3"/>
        <v>4.1625245109216107E-2</v>
      </c>
      <c r="M21" s="4"/>
      <c r="N21" t="s">
        <v>268</v>
      </c>
      <c r="O21" s="5">
        <v>7.4122980086683776E-2</v>
      </c>
      <c r="P21" s="71">
        <v>0.10538217999082104</v>
      </c>
    </row>
    <row r="22" spans="1:16" x14ac:dyDescent="0.25">
      <c r="A22" s="17"/>
      <c r="B22" s="55">
        <v>18</v>
      </c>
      <c r="C22" s="19" t="s">
        <v>266</v>
      </c>
      <c r="D22" s="20">
        <v>2.5189000000000004</v>
      </c>
      <c r="E22" s="21">
        <v>3.0597279999999998</v>
      </c>
      <c r="F22" s="21">
        <f t="shared" si="0"/>
        <v>1.1611604681282299</v>
      </c>
      <c r="G22" s="21">
        <v>0.40670898812822998</v>
      </c>
      <c r="H22" s="21">
        <v>0.42603076000000001</v>
      </c>
      <c r="I22" s="21">
        <v>0.32842072</v>
      </c>
      <c r="J22" s="22">
        <f t="shared" si="1"/>
        <v>0.13292324942878256</v>
      </c>
      <c r="K22" s="22">
        <f t="shared" si="2"/>
        <v>0.27216136471223257</v>
      </c>
      <c r="L22" s="23">
        <f t="shared" si="3"/>
        <v>0.37949793842074525</v>
      </c>
      <c r="M22" s="4"/>
      <c r="N22" t="s">
        <v>256</v>
      </c>
      <c r="O22" s="5">
        <v>5.893161998618663E-2</v>
      </c>
      <c r="P22" s="71">
        <v>6.3751349511992267E-2</v>
      </c>
    </row>
    <row r="23" spans="1:16" x14ac:dyDescent="0.25">
      <c r="A23" s="17"/>
      <c r="B23" s="55">
        <v>20</v>
      </c>
      <c r="C23" s="19" t="s">
        <v>268</v>
      </c>
      <c r="D23" s="20">
        <v>0.70337300000000003</v>
      </c>
      <c r="E23" s="21">
        <v>0.70337300000000003</v>
      </c>
      <c r="F23" s="21">
        <f t="shared" si="0"/>
        <v>7.4122980086683776E-2</v>
      </c>
      <c r="G23" s="21">
        <v>7.86975008668378E-3</v>
      </c>
      <c r="H23" s="21">
        <v>2.7907029999999999E-2</v>
      </c>
      <c r="I23" s="21">
        <v>3.8346200000000004E-2</v>
      </c>
      <c r="J23" s="22">
        <f t="shared" si="1"/>
        <v>1.1188587117622911E-2</v>
      </c>
      <c r="K23" s="22">
        <f t="shared" si="2"/>
        <v>5.0864591172370528E-2</v>
      </c>
      <c r="L23" s="23">
        <f t="shared" si="3"/>
        <v>0.10538217999082104</v>
      </c>
      <c r="M23" s="4"/>
      <c r="N23" t="s">
        <v>262</v>
      </c>
      <c r="O23" s="5">
        <v>2.9558850000000001E-2</v>
      </c>
      <c r="P23" s="71">
        <v>5.7323808729615407E-2</v>
      </c>
    </row>
    <row r="24" spans="1:16" x14ac:dyDescent="0.25">
      <c r="A24" s="17"/>
      <c r="B24" s="55">
        <v>21</v>
      </c>
      <c r="C24" s="19" t="s">
        <v>269</v>
      </c>
      <c r="D24" s="20">
        <v>0.8</v>
      </c>
      <c r="E24" s="21">
        <v>0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  <c r="N24" t="s">
        <v>265</v>
      </c>
      <c r="O24" s="5">
        <v>4.5639999999999995E-3</v>
      </c>
      <c r="P24" s="71">
        <v>4.1625245109216107E-2</v>
      </c>
    </row>
    <row r="25" spans="1:16" x14ac:dyDescent="0.25">
      <c r="A25" s="17"/>
      <c r="B25" s="55">
        <v>22</v>
      </c>
      <c r="C25" s="19" t="s">
        <v>270</v>
      </c>
      <c r="D25" s="20">
        <v>1.1728559999999999</v>
      </c>
      <c r="E25" s="21">
        <v>1.7892540000000001</v>
      </c>
      <c r="F25" s="21">
        <f t="shared" si="0"/>
        <v>0.23265656000000001</v>
      </c>
      <c r="G25" s="21">
        <v>0</v>
      </c>
      <c r="H25" s="21">
        <v>3.7281789999999995E-2</v>
      </c>
      <c r="I25" s="21">
        <v>0.19537477</v>
      </c>
      <c r="J25" s="22">
        <f t="shared" si="1"/>
        <v>0</v>
      </c>
      <c r="K25" s="22">
        <f t="shared" si="2"/>
        <v>2.0836499457315725E-2</v>
      </c>
      <c r="L25" s="23">
        <f t="shared" si="3"/>
        <v>0.13002992308526345</v>
      </c>
      <c r="M25" s="4"/>
      <c r="N25" t="s">
        <v>264</v>
      </c>
      <c r="O25" s="5">
        <v>2.3E-2</v>
      </c>
      <c r="P25" s="71">
        <v>3.2025308348023203E-2</v>
      </c>
    </row>
    <row r="26" spans="1:16" x14ac:dyDescent="0.25">
      <c r="A26" s="17"/>
      <c r="B26" s="55">
        <v>23</v>
      </c>
      <c r="C26" s="19" t="s">
        <v>271</v>
      </c>
      <c r="D26" s="20">
        <v>0.84064800000000006</v>
      </c>
      <c r="E26" s="21">
        <v>0.95320300000000002</v>
      </c>
      <c r="F26" s="21">
        <f t="shared" si="0"/>
        <v>0.14249720014504252</v>
      </c>
      <c r="G26" s="21">
        <v>2.2632490145042539E-2</v>
      </c>
      <c r="H26" s="21">
        <v>5.6250270000000005E-2</v>
      </c>
      <c r="I26" s="21">
        <v>6.3614439999999994E-2</v>
      </c>
      <c r="J26" s="22">
        <f t="shared" si="1"/>
        <v>2.3743620346392675E-2</v>
      </c>
      <c r="K26" s="22">
        <f t="shared" si="2"/>
        <v>8.2755467770288749E-2</v>
      </c>
      <c r="L26" s="23">
        <f t="shared" si="3"/>
        <v>0.14949302524755223</v>
      </c>
      <c r="M26" s="4"/>
      <c r="N26" t="s">
        <v>257</v>
      </c>
      <c r="O26" s="5">
        <v>2.8350490000000002E-2</v>
      </c>
      <c r="P26" s="71">
        <v>6.8495989369412903E-3</v>
      </c>
    </row>
    <row r="27" spans="1:16" x14ac:dyDescent="0.25">
      <c r="A27" s="17"/>
      <c r="B27" s="55">
        <v>24</v>
      </c>
      <c r="C27" s="19" t="s">
        <v>272</v>
      </c>
      <c r="D27" s="20">
        <v>0</v>
      </c>
      <c r="E27" s="21">
        <v>1.2456E-2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  <c r="N27" t="s">
        <v>269</v>
      </c>
      <c r="O27" s="5">
        <v>0</v>
      </c>
      <c r="P27" s="71">
        <v>0</v>
      </c>
    </row>
    <row r="28" spans="1:16" ht="15.75" thickBot="1" x14ac:dyDescent="0.3">
      <c r="A28" s="24"/>
      <c r="B28" s="56">
        <v>25</v>
      </c>
      <c r="C28" s="26" t="s">
        <v>273</v>
      </c>
      <c r="D28" s="27">
        <v>0.84673299999999996</v>
      </c>
      <c r="E28" s="28">
        <v>0.96679399999999993</v>
      </c>
      <c r="F28" s="28">
        <f t="shared" si="0"/>
        <v>0.32532063890027774</v>
      </c>
      <c r="G28" s="28">
        <v>0.11012648890027776</v>
      </c>
      <c r="H28" s="28">
        <v>9.7946359999999996E-2</v>
      </c>
      <c r="I28" s="28">
        <v>0.11724778999999999</v>
      </c>
      <c r="J28" s="29">
        <f t="shared" si="1"/>
        <v>0.11390894947659767</v>
      </c>
      <c r="K28" s="29">
        <f t="shared" si="2"/>
        <v>0.21521942513118389</v>
      </c>
      <c r="L28" s="30">
        <f t="shared" si="3"/>
        <v>0.33649426754849304</v>
      </c>
      <c r="M28" s="4"/>
      <c r="N28" t="s">
        <v>272</v>
      </c>
      <c r="O28" s="5">
        <v>0</v>
      </c>
      <c r="P28" s="71">
        <v>0</v>
      </c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5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140625" customWidth="1"/>
    <col min="6" max="6" width="13.5703125" customWidth="1"/>
    <col min="7" max="9" width="0" hidden="1" customWidth="1"/>
  </cols>
  <sheetData>
    <row r="1" spans="1:13" ht="15.75" x14ac:dyDescent="0.25">
      <c r="A1" s="50">
        <v>51</v>
      </c>
      <c r="B1" s="49" t="s">
        <v>33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862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33.741000999999997</v>
      </c>
      <c r="E6" s="14">
        <v>41.035264999999995</v>
      </c>
      <c r="F6" s="14">
        <v>6.4632577568489618</v>
      </c>
      <c r="G6" s="14">
        <v>2.3118000868489617</v>
      </c>
      <c r="H6" s="14">
        <v>1.5589197799999996</v>
      </c>
      <c r="I6" s="14">
        <v>2.5925378899999996</v>
      </c>
      <c r="J6" s="15">
        <v>5.6336911357803145E-2</v>
      </c>
      <c r="K6" s="15">
        <v>9.4326669191705279E-2</v>
      </c>
      <c r="L6" s="16">
        <v>0.15750495962068142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31.091000999999999</v>
      </c>
      <c r="E7" s="38">
        <f ca="1">SUM(E8:OFFSET(E6,MATCH("PROYECTOS",$A$8:$A$50,0),0))</f>
        <v>33.570345000000003</v>
      </c>
      <c r="F7" s="38">
        <f ca="1">SUM(F8:OFFSET(F6,MATCH("PROYECTOS",$A$8:$A$50,0),0))</f>
        <v>5.3171342484527342</v>
      </c>
      <c r="G7" s="38">
        <f ca="1">SUM(G8:OFFSET(G6,MATCH("PROYECTOS",$A$8:$A$50,0),0))</f>
        <v>1.9209560984527343</v>
      </c>
      <c r="H7" s="38">
        <f ca="1">SUM(H8:OFFSET(H6,MATCH("PROYECTOS",$A$8:$A$50,0),0))</f>
        <v>1.2016992499999999</v>
      </c>
      <c r="I7" s="38">
        <f ca="1">SUM(I8:OFFSET(I6,MATCH("PROYECTOS",$A$8:$A$50,0),0))</f>
        <v>2.1944788999999996</v>
      </c>
      <c r="J7" s="39">
        <f ca="1">IFERROR(G7/E7,0)</f>
        <v>5.7221815815498296E-2</v>
      </c>
      <c r="K7" s="39">
        <f ca="1">IFERROR(SUM(G7,H7)/E7,0)</f>
        <v>9.3018268011625549E-2</v>
      </c>
      <c r="L7" s="40">
        <f ca="1">IFERROR(SUM(G7,H7,I7)/E7,0)</f>
        <v>0.15838783451444222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6.0961689999999997</v>
      </c>
      <c r="E8" s="21">
        <v>7.5824849999999993</v>
      </c>
      <c r="F8" s="21">
        <f t="shared" ref="F8:F12" si="0">SUM(G8,H8,I8)</f>
        <v>2.2570172415877128</v>
      </c>
      <c r="G8" s="21">
        <v>1.3077878615877125</v>
      </c>
      <c r="H8" s="21">
        <v>0.17265034999999995</v>
      </c>
      <c r="I8" s="21">
        <v>0.77657902999999995</v>
      </c>
      <c r="J8" s="22">
        <f t="shared" ref="J8:J13" si="1">IFERROR(G8/E8,0)</f>
        <v>0.1724748366251582</v>
      </c>
      <c r="K8" s="22">
        <f t="shared" ref="K8:K13" si="2">IFERROR(SUM(G8,H8)/E8,0)</f>
        <v>0.1952444629415967</v>
      </c>
      <c r="L8" s="23">
        <f t="shared" ref="L8:L13" si="3">IFERROR(SUM(G8,H8,I8)/E8,0)</f>
        <v>0.29766194612817737</v>
      </c>
      <c r="M8" s="4"/>
    </row>
    <row r="9" spans="1:13" ht="25.5" x14ac:dyDescent="0.25">
      <c r="A9" s="17"/>
      <c r="B9" s="19">
        <v>3000098</v>
      </c>
      <c r="C9" s="19" t="s">
        <v>864</v>
      </c>
      <c r="D9" s="20">
        <v>0.39205500000000004</v>
      </c>
      <c r="E9" s="21">
        <v>4.5999999999999999E-3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ht="38.25" x14ac:dyDescent="0.25">
      <c r="A10" s="17"/>
      <c r="B10" s="19">
        <v>3000501</v>
      </c>
      <c r="C10" s="19" t="s">
        <v>865</v>
      </c>
      <c r="D10" s="20">
        <v>0.18040600000000001</v>
      </c>
      <c r="E10" s="21">
        <v>0.25734400000000002</v>
      </c>
      <c r="F10" s="21">
        <f t="shared" si="0"/>
        <v>5.1527898031793161E-3</v>
      </c>
      <c r="G10" s="21">
        <v>4.7078998031793162E-3</v>
      </c>
      <c r="H10" s="21">
        <v>3.5179000000000005E-4</v>
      </c>
      <c r="I10" s="21">
        <v>9.31E-5</v>
      </c>
      <c r="J10" s="22">
        <f t="shared" si="1"/>
        <v>1.8294189113324252E-2</v>
      </c>
      <c r="K10" s="22">
        <f t="shared" si="2"/>
        <v>1.966119203548292E-2</v>
      </c>
      <c r="L10" s="23">
        <f t="shared" si="3"/>
        <v>2.00229646044956E-2</v>
      </c>
      <c r="M10" s="4"/>
    </row>
    <row r="11" spans="1:13" ht="38.25" x14ac:dyDescent="0.25">
      <c r="A11" s="17"/>
      <c r="B11" s="19">
        <v>3000712</v>
      </c>
      <c r="C11" s="19" t="s">
        <v>866</v>
      </c>
      <c r="D11" s="20">
        <v>16.303830999999999</v>
      </c>
      <c r="E11" s="21">
        <v>17.468261000000005</v>
      </c>
      <c r="F11" s="21">
        <f t="shared" si="0"/>
        <v>2.2225651732855685</v>
      </c>
      <c r="G11" s="21">
        <v>0.35589355328556849</v>
      </c>
      <c r="H11" s="21">
        <v>0.73292269999999993</v>
      </c>
      <c r="I11" s="21">
        <v>1.1337489199999997</v>
      </c>
      <c r="J11" s="22">
        <f t="shared" si="1"/>
        <v>2.0373725426106718E-2</v>
      </c>
      <c r="K11" s="22">
        <f t="shared" si="2"/>
        <v>6.2331118895324965E-2</v>
      </c>
      <c r="L11" s="23">
        <f t="shared" si="3"/>
        <v>0.12723448391832293</v>
      </c>
      <c r="M11" s="4"/>
    </row>
    <row r="12" spans="1:13" ht="25.5" x14ac:dyDescent="0.25">
      <c r="A12" s="17"/>
      <c r="B12" s="19">
        <v>3000713</v>
      </c>
      <c r="C12" s="19" t="s">
        <v>867</v>
      </c>
      <c r="D12" s="20">
        <v>8.1185400000000012</v>
      </c>
      <c r="E12" s="21">
        <v>8.2576550000000015</v>
      </c>
      <c r="F12" s="21">
        <f t="shared" si="0"/>
        <v>0.83239904377627383</v>
      </c>
      <c r="G12" s="21">
        <v>0.25256678377627395</v>
      </c>
      <c r="H12" s="21">
        <v>0.29577440999999999</v>
      </c>
      <c r="I12" s="21">
        <v>0.28405785</v>
      </c>
      <c r="J12" s="22">
        <f t="shared" si="1"/>
        <v>3.0585775716746935E-2</v>
      </c>
      <c r="K12" s="22">
        <f t="shared" si="2"/>
        <v>6.6403984397056276E-2</v>
      </c>
      <c r="L12" s="23">
        <f t="shared" si="3"/>
        <v>0.10080332052819761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2.6499999999999986</v>
      </c>
      <c r="E13" s="45">
        <f t="shared" ref="E13:I13" ca="1" si="4">OFFSET(E13,-MATCH("PROYECTOS",$A$8:$A$50,0)-1,0)-(OFFSET(E13,-MATCH("PROYECTOS",$A$8:$A$50,0),0))</f>
        <v>7.4649199999999922</v>
      </c>
      <c r="F13" s="45">
        <f t="shared" ca="1" si="4"/>
        <v>1.1461235083962276</v>
      </c>
      <c r="G13" s="45">
        <f t="shared" ca="1" si="4"/>
        <v>0.39084398839622736</v>
      </c>
      <c r="H13" s="45">
        <f t="shared" ca="1" si="4"/>
        <v>0.35722052999999976</v>
      </c>
      <c r="I13" s="45">
        <f t="shared" ca="1" si="4"/>
        <v>0.39805899</v>
      </c>
      <c r="J13" s="46">
        <f t="shared" ca="1" si="1"/>
        <v>5.2357424914965971E-2</v>
      </c>
      <c r="K13" s="46">
        <f t="shared" ca="1" si="2"/>
        <v>0.10021065442043958</v>
      </c>
      <c r="L13" s="47">
        <f t="shared" ca="1" si="3"/>
        <v>0.15353460028991983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883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x14ac:dyDescent="0.25">
      <c r="A19" s="17"/>
      <c r="B19" s="19">
        <v>3000001</v>
      </c>
      <c r="C19" s="19" t="s">
        <v>275</v>
      </c>
      <c r="D19" s="23">
        <v>0.29766194612817737</v>
      </c>
    </row>
    <row r="20" spans="1:4" ht="25.5" x14ac:dyDescent="0.25">
      <c r="A20" s="17"/>
      <c r="B20" s="19">
        <v>3000098</v>
      </c>
      <c r="C20" s="19" t="s">
        <v>864</v>
      </c>
      <c r="D20" s="23">
        <v>0</v>
      </c>
    </row>
    <row r="21" spans="1:4" ht="38.25" x14ac:dyDescent="0.25">
      <c r="A21" s="17"/>
      <c r="B21" s="19">
        <v>3000501</v>
      </c>
      <c r="C21" s="19" t="s">
        <v>865</v>
      </c>
      <c r="D21" s="23">
        <v>2.00229646044956E-2</v>
      </c>
    </row>
    <row r="22" spans="1:4" ht="38.25" x14ac:dyDescent="0.25">
      <c r="A22" s="17"/>
      <c r="B22" s="19">
        <v>3000712</v>
      </c>
      <c r="C22" s="19" t="s">
        <v>866</v>
      </c>
      <c r="D22" s="23">
        <v>0.12723448391832293</v>
      </c>
    </row>
    <row r="23" spans="1:4" ht="26.25" thickBot="1" x14ac:dyDescent="0.3">
      <c r="A23" s="24"/>
      <c r="B23" s="26">
        <v>3000713</v>
      </c>
      <c r="C23" s="26" t="s">
        <v>867</v>
      </c>
      <c r="D23" s="30">
        <v>0.10080332052819761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workbookViewId="0">
      <selection activeCell="E11" sqref="E1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51</v>
      </c>
      <c r="B1" s="49" t="s">
        <v>33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863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33.741000999999997</v>
      </c>
      <c r="I6" s="14">
        <v>41.035264999999995</v>
      </c>
      <c r="J6" s="14">
        <v>6.4632577568489618</v>
      </c>
      <c r="K6" s="14">
        <v>2.3118000868489617</v>
      </c>
      <c r="L6" s="14">
        <v>1.5589197799999996</v>
      </c>
      <c r="M6" s="14">
        <v>2.5925378899999996</v>
      </c>
      <c r="N6" s="15">
        <v>5.6336911357803145E-2</v>
      </c>
      <c r="O6" s="15">
        <v>9.4326669191705279E-2</v>
      </c>
      <c r="P6" s="16">
        <v>0.15750495962068142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SUM(H8:OFFSET(H6,MATCH("PROYECTOS",$A$8:$A$41,0),0))</f>
        <v>31.091001000000002</v>
      </c>
      <c r="I7" s="38">
        <f ca="1">SUM(I8:OFFSET(I6,MATCH("PROYECTOS",$A$8:$A$41,0),0))</f>
        <v>33.570345000000003</v>
      </c>
      <c r="J7" s="38">
        <f ca="1">SUM(J8:OFFSET(J6,MATCH("PROYECTOS",$A$8:$A$41,0),0))</f>
        <v>5.3171342484527342</v>
      </c>
      <c r="K7" s="38">
        <f ca="1">SUM(K8:OFFSET(K6,MATCH("PROYECTOS",$A$8:$A$41,0),0))</f>
        <v>1.9209560984527343</v>
      </c>
      <c r="L7" s="38">
        <f ca="1">SUM(L8:OFFSET(L6,MATCH("PROYECTOS",$A$8:$A$41,0),0))</f>
        <v>1.2016992499999997</v>
      </c>
      <c r="M7" s="38">
        <f ca="1">SUM(M8:OFFSET(M6,MATCH("PROYECTOS",$A$8:$A$41,0),0))</f>
        <v>2.1944789</v>
      </c>
      <c r="N7" s="39">
        <f ca="1">IFERROR(K7/I7,0)</f>
        <v>5.7221815815498296E-2</v>
      </c>
      <c r="O7" s="39">
        <f ca="1">IFERROR(SUM(K7,L7)/I7,0)</f>
        <v>9.3018268011625549E-2</v>
      </c>
      <c r="P7" s="40">
        <f ca="1">IFERROR(SUM(K7,L7,M7)/I7,0)</f>
        <v>0.15838783451444224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3.7181160000000002</v>
      </c>
      <c r="I8" s="21">
        <v>5.5266519999999995</v>
      </c>
      <c r="J8" s="21">
        <f t="shared" ref="J8:J21" si="0">SUM(K8,L8,M8)</f>
        <v>0.81041424392421457</v>
      </c>
      <c r="K8" s="21">
        <v>0.39221286392421462</v>
      </c>
      <c r="L8" s="21">
        <v>0.17265034999999995</v>
      </c>
      <c r="M8" s="21">
        <v>0.24555103000000003</v>
      </c>
      <c r="N8" s="22">
        <f t="shared" ref="N8:N22" si="1">IFERROR(K8/I8,0)</f>
        <v>7.0967534037644248E-2</v>
      </c>
      <c r="O8" s="22">
        <f t="shared" ref="O8:O22" si="2">IFERROR(SUM(K8,L8)/I8,0)</f>
        <v>0.10220712538517254</v>
      </c>
      <c r="P8" s="23">
        <f t="shared" ref="P8:P22" si="3">IFERROR(SUM(K8,L8,M8)/I8,0)</f>
        <v>0.14663746585169732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5001253</v>
      </c>
      <c r="C9" s="19" t="s">
        <v>868</v>
      </c>
      <c r="D9" s="68">
        <v>3000001</v>
      </c>
      <c r="E9" s="19" t="s">
        <v>275</v>
      </c>
      <c r="F9" s="69">
        <v>177</v>
      </c>
      <c r="G9" s="19" t="s">
        <v>880</v>
      </c>
      <c r="H9" s="20">
        <v>0.81704299999999996</v>
      </c>
      <c r="I9" s="21">
        <v>0.81704299999999996</v>
      </c>
      <c r="J9" s="21">
        <f t="shared" si="0"/>
        <v>0.81704300391960138</v>
      </c>
      <c r="K9" s="21">
        <v>0.28601500391960144</v>
      </c>
      <c r="L9" s="21">
        <v>0</v>
      </c>
      <c r="M9" s="21">
        <v>0.53102799999999994</v>
      </c>
      <c r="N9" s="22">
        <f t="shared" si="1"/>
        <v>0.35006113989055831</v>
      </c>
      <c r="O9" s="22">
        <f t="shared" si="2"/>
        <v>0.35006113989055831</v>
      </c>
      <c r="P9" s="23">
        <f t="shared" si="3"/>
        <v>1.0000000047973012</v>
      </c>
      <c r="Q9" s="70">
        <v>0</v>
      </c>
      <c r="R9" s="21">
        <v>0</v>
      </c>
      <c r="S9" s="23">
        <f t="shared" ref="S9:S21" si="4">IFERROR(R9/Q9,0)</f>
        <v>0</v>
      </c>
    </row>
    <row r="10" spans="1:19" ht="25.5" x14ac:dyDescent="0.25">
      <c r="A10" s="17"/>
      <c r="B10" s="19">
        <v>5001254</v>
      </c>
      <c r="C10" s="19" t="s">
        <v>869</v>
      </c>
      <c r="D10" s="68">
        <v>3000001</v>
      </c>
      <c r="E10" s="19" t="s">
        <v>275</v>
      </c>
      <c r="F10" s="69">
        <v>177</v>
      </c>
      <c r="G10" s="19" t="s">
        <v>880</v>
      </c>
      <c r="H10" s="20">
        <v>1.56101</v>
      </c>
      <c r="I10" s="21">
        <v>1.2387900000000001</v>
      </c>
      <c r="J10" s="21">
        <f t="shared" si="0"/>
        <v>0.62955999374389648</v>
      </c>
      <c r="K10" s="21">
        <v>0.62955999374389648</v>
      </c>
      <c r="L10" s="21">
        <v>0</v>
      </c>
      <c r="M10" s="21">
        <v>0</v>
      </c>
      <c r="N10" s="22">
        <f t="shared" si="1"/>
        <v>0.50820558266041582</v>
      </c>
      <c r="O10" s="22">
        <f t="shared" si="2"/>
        <v>0.50820558266041582</v>
      </c>
      <c r="P10" s="23">
        <f t="shared" si="3"/>
        <v>0.50820558266041582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5004099</v>
      </c>
      <c r="C11" s="19" t="s">
        <v>870</v>
      </c>
      <c r="D11" s="68">
        <v>3000712</v>
      </c>
      <c r="E11" s="19" t="s">
        <v>866</v>
      </c>
      <c r="F11" s="69">
        <v>87</v>
      </c>
      <c r="G11" s="19" t="s">
        <v>395</v>
      </c>
      <c r="H11" s="20">
        <v>2</v>
      </c>
      <c r="I11" s="21">
        <v>1.9999999999999998</v>
      </c>
      <c r="J11" s="21">
        <f t="shared" si="0"/>
        <v>0.19465269199491414</v>
      </c>
      <c r="K11" s="21">
        <v>0.10183672199491411</v>
      </c>
      <c r="L11" s="21">
        <v>3.2559049999999999E-2</v>
      </c>
      <c r="M11" s="21">
        <v>6.0256920000000005E-2</v>
      </c>
      <c r="N11" s="22">
        <f t="shared" si="1"/>
        <v>5.0918360997457064E-2</v>
      </c>
      <c r="O11" s="22">
        <f t="shared" si="2"/>
        <v>6.7197885997457074E-2</v>
      </c>
      <c r="P11" s="23">
        <f t="shared" si="3"/>
        <v>9.7326345997457084E-2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5004102</v>
      </c>
      <c r="C12" s="19" t="s">
        <v>871</v>
      </c>
      <c r="D12" s="68">
        <v>3000098</v>
      </c>
      <c r="E12" s="19" t="s">
        <v>864</v>
      </c>
      <c r="F12" s="69">
        <v>87</v>
      </c>
      <c r="G12" s="19" t="s">
        <v>395</v>
      </c>
      <c r="H12" s="20">
        <v>0.39205500000000004</v>
      </c>
      <c r="I12" s="21">
        <v>4.5999999999999999E-3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5004102</v>
      </c>
      <c r="C13" s="19" t="s">
        <v>871</v>
      </c>
      <c r="D13" s="68">
        <v>3000713</v>
      </c>
      <c r="E13" s="19" t="s">
        <v>867</v>
      </c>
      <c r="F13" s="69">
        <v>87</v>
      </c>
      <c r="G13" s="19" t="s">
        <v>395</v>
      </c>
      <c r="H13" s="20">
        <v>6.7649999999999997</v>
      </c>
      <c r="I13" s="21">
        <v>7.1678690000000005</v>
      </c>
      <c r="J13" s="21">
        <f t="shared" si="0"/>
        <v>0.67406475470688287</v>
      </c>
      <c r="K13" s="21">
        <v>0.22597896470688283</v>
      </c>
      <c r="L13" s="21">
        <v>0.21530739000000004</v>
      </c>
      <c r="M13" s="21">
        <v>0.2327784</v>
      </c>
      <c r="N13" s="22">
        <f t="shared" si="1"/>
        <v>3.1526659416750334E-2</v>
      </c>
      <c r="O13" s="22">
        <f t="shared" si="2"/>
        <v>6.1564511671025633E-2</v>
      </c>
      <c r="P13" s="23">
        <f t="shared" si="3"/>
        <v>9.4039770356696362E-2</v>
      </c>
      <c r="Q13" s="70">
        <v>4002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5004103</v>
      </c>
      <c r="C14" s="19" t="s">
        <v>872</v>
      </c>
      <c r="D14" s="68">
        <v>3000713</v>
      </c>
      <c r="E14" s="19" t="s">
        <v>867</v>
      </c>
      <c r="F14" s="69">
        <v>87</v>
      </c>
      <c r="G14" s="19" t="s">
        <v>395</v>
      </c>
      <c r="H14" s="20">
        <v>0.4</v>
      </c>
      <c r="I14" s="21">
        <v>0.63978599999999997</v>
      </c>
      <c r="J14" s="21">
        <f t="shared" si="0"/>
        <v>0.12019453907478719</v>
      </c>
      <c r="K14" s="21">
        <v>2.6431819074787199E-2</v>
      </c>
      <c r="L14" s="21">
        <v>6.8792419999999993E-2</v>
      </c>
      <c r="M14" s="21">
        <v>2.4970299999999997E-2</v>
      </c>
      <c r="N14" s="22">
        <f t="shared" si="1"/>
        <v>4.1313531516455816E-2</v>
      </c>
      <c r="O14" s="22">
        <f t="shared" si="2"/>
        <v>0.14883764114061138</v>
      </c>
      <c r="P14" s="23">
        <f t="shared" si="3"/>
        <v>0.18786678526067654</v>
      </c>
      <c r="Q14" s="70">
        <v>635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5004107</v>
      </c>
      <c r="C15" s="19" t="s">
        <v>873</v>
      </c>
      <c r="D15" s="68">
        <v>3000501</v>
      </c>
      <c r="E15" s="19" t="s">
        <v>865</v>
      </c>
      <c r="F15" s="69">
        <v>19</v>
      </c>
      <c r="G15" s="19" t="s">
        <v>881</v>
      </c>
      <c r="H15" s="20">
        <v>0.18040599999999998</v>
      </c>
      <c r="I15" s="21">
        <v>0.25734400000000002</v>
      </c>
      <c r="J15" s="21">
        <f t="shared" si="0"/>
        <v>5.1527898031793161E-3</v>
      </c>
      <c r="K15" s="21">
        <v>4.7078998031793162E-3</v>
      </c>
      <c r="L15" s="21">
        <v>3.5179000000000005E-4</v>
      </c>
      <c r="M15" s="21">
        <v>9.31E-5</v>
      </c>
      <c r="N15" s="22">
        <f t="shared" si="1"/>
        <v>1.8294189113324252E-2</v>
      </c>
      <c r="O15" s="22">
        <f t="shared" si="2"/>
        <v>1.966119203548292E-2</v>
      </c>
      <c r="P15" s="23">
        <f t="shared" si="3"/>
        <v>2.00229646044956E-2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5005064</v>
      </c>
      <c r="C16" s="19" t="s">
        <v>874</v>
      </c>
      <c r="D16" s="68">
        <v>3000712</v>
      </c>
      <c r="E16" s="19" t="s">
        <v>866</v>
      </c>
      <c r="F16" s="69">
        <v>14</v>
      </c>
      <c r="G16" s="19" t="s">
        <v>690</v>
      </c>
      <c r="H16" s="20">
        <v>1</v>
      </c>
      <c r="I16" s="21">
        <v>1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5005229</v>
      </c>
      <c r="C17" s="19" t="s">
        <v>875</v>
      </c>
      <c r="D17" s="68">
        <v>3000712</v>
      </c>
      <c r="E17" s="19" t="s">
        <v>866</v>
      </c>
      <c r="F17" s="69">
        <v>87</v>
      </c>
      <c r="G17" s="19" t="s">
        <v>395</v>
      </c>
      <c r="H17" s="20">
        <v>4.1837370000000007</v>
      </c>
      <c r="I17" s="21">
        <v>4.1588610000000008</v>
      </c>
      <c r="J17" s="21">
        <f t="shared" si="0"/>
        <v>0.53053623024841268</v>
      </c>
      <c r="K17" s="21">
        <v>6.1204040248412639E-2</v>
      </c>
      <c r="L17" s="21">
        <v>0.11658001999999999</v>
      </c>
      <c r="M17" s="21">
        <v>0.35275216999999998</v>
      </c>
      <c r="N17" s="22">
        <f t="shared" si="1"/>
        <v>1.4716539035185987E-2</v>
      </c>
      <c r="O17" s="22">
        <f t="shared" si="2"/>
        <v>4.2748257334980083E-2</v>
      </c>
      <c r="P17" s="23">
        <f t="shared" si="3"/>
        <v>0.12756767544008144</v>
      </c>
      <c r="Q17" s="70">
        <v>3849</v>
      </c>
      <c r="R17" s="21">
        <v>0</v>
      </c>
      <c r="S17" s="23">
        <f t="shared" si="4"/>
        <v>0</v>
      </c>
    </row>
    <row r="18" spans="1:19" ht="38.25" x14ac:dyDescent="0.25">
      <c r="A18" s="17"/>
      <c r="B18" s="19">
        <v>5005230</v>
      </c>
      <c r="C18" s="19" t="s">
        <v>876</v>
      </c>
      <c r="D18" s="68">
        <v>3000712</v>
      </c>
      <c r="E18" s="19" t="s">
        <v>866</v>
      </c>
      <c r="F18" s="69">
        <v>87</v>
      </c>
      <c r="G18" s="19" t="s">
        <v>395</v>
      </c>
      <c r="H18" s="20">
        <v>9.1200939999999999</v>
      </c>
      <c r="I18" s="21">
        <v>9.1539800000000007</v>
      </c>
      <c r="J18" s="21">
        <f t="shared" si="0"/>
        <v>1.3975038203894794</v>
      </c>
      <c r="K18" s="21">
        <v>0.16196655038947938</v>
      </c>
      <c r="L18" s="21">
        <v>0.56121713000000006</v>
      </c>
      <c r="M18" s="21">
        <v>0.67432014000000007</v>
      </c>
      <c r="N18" s="22">
        <f t="shared" si="1"/>
        <v>1.7693566119816668E-2</v>
      </c>
      <c r="O18" s="22">
        <f t="shared" si="2"/>
        <v>7.9002104045396579E-2</v>
      </c>
      <c r="P18" s="23">
        <f t="shared" si="3"/>
        <v>0.15266625231751427</v>
      </c>
      <c r="Q18" s="70">
        <v>52732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5005231</v>
      </c>
      <c r="C19" s="19" t="s">
        <v>877</v>
      </c>
      <c r="D19" s="68">
        <v>3000712</v>
      </c>
      <c r="E19" s="19" t="s">
        <v>866</v>
      </c>
      <c r="F19" s="69">
        <v>87</v>
      </c>
      <c r="G19" s="19" t="s">
        <v>395</v>
      </c>
      <c r="H19" s="20">
        <v>0</v>
      </c>
      <c r="I19" s="21">
        <v>1.1554200000000003</v>
      </c>
      <c r="J19" s="21">
        <f t="shared" si="0"/>
        <v>9.9872430652762356E-2</v>
      </c>
      <c r="K19" s="21">
        <v>3.0886240652762353E-2</v>
      </c>
      <c r="L19" s="21">
        <v>2.25665E-2</v>
      </c>
      <c r="M19" s="21">
        <v>4.641969E-2</v>
      </c>
      <c r="N19" s="22">
        <f t="shared" si="1"/>
        <v>2.6731613311836686E-2</v>
      </c>
      <c r="O19" s="22">
        <f t="shared" si="2"/>
        <v>4.626260637063781E-2</v>
      </c>
      <c r="P19" s="23">
        <f t="shared" si="3"/>
        <v>8.6438204854306075E-2</v>
      </c>
      <c r="Q19" s="70">
        <v>0</v>
      </c>
      <c r="R19" s="21">
        <v>0</v>
      </c>
      <c r="S19" s="23">
        <f t="shared" si="4"/>
        <v>0</v>
      </c>
    </row>
    <row r="20" spans="1:19" ht="51" x14ac:dyDescent="0.25">
      <c r="A20" s="17"/>
      <c r="B20" s="19">
        <v>5005232</v>
      </c>
      <c r="C20" s="19" t="s">
        <v>878</v>
      </c>
      <c r="D20" s="68">
        <v>3000713</v>
      </c>
      <c r="E20" s="19" t="s">
        <v>867</v>
      </c>
      <c r="F20" s="69">
        <v>87</v>
      </c>
      <c r="G20" s="19" t="s">
        <v>395</v>
      </c>
      <c r="H20" s="20">
        <v>0.75353999999999999</v>
      </c>
      <c r="I20" s="21">
        <v>0.25</v>
      </c>
      <c r="J20" s="21">
        <f t="shared" si="0"/>
        <v>3.3712249999999999E-2</v>
      </c>
      <c r="K20" s="21">
        <v>0</v>
      </c>
      <c r="L20" s="21">
        <v>9.1146000000000005E-3</v>
      </c>
      <c r="M20" s="21">
        <v>2.4597649999999999E-2</v>
      </c>
      <c r="N20" s="22">
        <f t="shared" si="1"/>
        <v>0</v>
      </c>
      <c r="O20" s="22">
        <f t="shared" si="2"/>
        <v>3.6458400000000002E-2</v>
      </c>
      <c r="P20" s="23">
        <f t="shared" si="3"/>
        <v>0.134849</v>
      </c>
      <c r="Q20" s="70">
        <v>0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5005233</v>
      </c>
      <c r="C21" s="19" t="s">
        <v>879</v>
      </c>
      <c r="D21" s="68">
        <v>3000713</v>
      </c>
      <c r="E21" s="19" t="s">
        <v>867</v>
      </c>
      <c r="F21" s="69">
        <v>87</v>
      </c>
      <c r="G21" s="19" t="s">
        <v>395</v>
      </c>
      <c r="H21" s="20">
        <v>0.2</v>
      </c>
      <c r="I21" s="21">
        <v>0.19999999999999998</v>
      </c>
      <c r="J21" s="21">
        <f t="shared" si="0"/>
        <v>4.4274999946039171E-3</v>
      </c>
      <c r="K21" s="21">
        <v>1.55999994603917E-4</v>
      </c>
      <c r="L21" s="21">
        <v>2.5600000000000002E-3</v>
      </c>
      <c r="M21" s="21">
        <v>1.7114999999999999E-3</v>
      </c>
      <c r="N21" s="22">
        <f t="shared" si="1"/>
        <v>7.7999997301958512E-4</v>
      </c>
      <c r="O21" s="22">
        <f t="shared" si="2"/>
        <v>1.3579999973019587E-2</v>
      </c>
      <c r="P21" s="23">
        <f t="shared" si="3"/>
        <v>2.2137499973019586E-2</v>
      </c>
      <c r="Q21" s="70">
        <v>0</v>
      </c>
      <c r="R21" s="21">
        <v>0</v>
      </c>
      <c r="S21" s="23">
        <f t="shared" si="4"/>
        <v>0</v>
      </c>
    </row>
    <row r="22" spans="1:19" ht="15.75" thickBot="1" x14ac:dyDescent="0.3">
      <c r="A22" s="41" t="s">
        <v>293</v>
      </c>
      <c r="B22" s="43"/>
      <c r="C22" s="43"/>
      <c r="D22" s="65"/>
      <c r="E22" s="43"/>
      <c r="F22" s="66"/>
      <c r="G22" s="43"/>
      <c r="H22" s="44">
        <f t="shared" ref="H22:M22" ca="1" si="5">OFFSET(H22,-MATCH("PROYECTOS",$A$8:$A$41,0)-1,0)-(OFFSET(H22,-MATCH("PROYECTOS",$A$8:$A$41,0),0))</f>
        <v>2.649999999999995</v>
      </c>
      <c r="I22" s="45">
        <f t="shared" ca="1" si="5"/>
        <v>7.4649199999999922</v>
      </c>
      <c r="J22" s="45">
        <f t="shared" ca="1" si="5"/>
        <v>1.1461235083962276</v>
      </c>
      <c r="K22" s="45">
        <f t="shared" ca="1" si="5"/>
        <v>0.39084398839622736</v>
      </c>
      <c r="L22" s="45">
        <f t="shared" ca="1" si="5"/>
        <v>0.35722052999999998</v>
      </c>
      <c r="M22" s="45">
        <f t="shared" ca="1" si="5"/>
        <v>0.39805898999999956</v>
      </c>
      <c r="N22" s="46">
        <f t="shared" ca="1" si="1"/>
        <v>5.2357424914965971E-2</v>
      </c>
      <c r="O22" s="46">
        <f t="shared" ca="1" si="2"/>
        <v>0.10021065442043962</v>
      </c>
      <c r="P22" s="47">
        <f t="shared" ca="1" si="3"/>
        <v>0.1535346002899198</v>
      </c>
      <c r="Q22" s="67"/>
      <c r="R22" s="45"/>
      <c r="S22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57</v>
      </c>
      <c r="B1" s="50" t="s">
        <v>34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884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65.552451000000005</v>
      </c>
      <c r="E6" s="14">
        <v>60.078522000000007</v>
      </c>
      <c r="F6" s="14">
        <v>17.447201626345691</v>
      </c>
      <c r="G6" s="14">
        <v>9.9269020763456925</v>
      </c>
      <c r="H6" s="14">
        <v>3.4163666499999996</v>
      </c>
      <c r="I6" s="14">
        <v>4.1039329000000002</v>
      </c>
      <c r="J6" s="15">
        <v>0.16523212865232756</v>
      </c>
      <c r="K6" s="15">
        <v>0.22209715356089635</v>
      </c>
      <c r="L6" s="16">
        <v>0.29040663860448646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52.212524000000016</v>
      </c>
      <c r="E7" s="38">
        <f ca="1">SUM(E8:OFFSET(E6,MATCH("GOBIERNOS REGIONALES",$A$8:$A$50,0),0))</f>
        <v>54.75607100000002</v>
      </c>
      <c r="F7" s="38">
        <f ca="1">SUM(F8:OFFSET(F6,MATCH("GOBIERNOS REGIONALES",$A$8:$A$50,0),0))</f>
        <v>15.688809391732873</v>
      </c>
      <c r="G7" s="38">
        <f ca="1">SUM(G8:OFFSET(G6,MATCH("GOBIERNOS REGIONALES",$A$8:$A$50,0),0))</f>
        <v>9.0090491517328743</v>
      </c>
      <c r="H7" s="38">
        <f ca="1">SUM(H8:OFFSET(H6,MATCH("GOBIERNOS REGIONALES",$A$8:$A$50,0),0))</f>
        <v>3.30575288</v>
      </c>
      <c r="I7" s="38">
        <f ca="1">SUM(I8:OFFSET(I6,MATCH("GOBIERNOS REGIONALES",$A$8:$A$50,0),0))</f>
        <v>3.3740073599999989</v>
      </c>
      <c r="J7" s="39">
        <f ca="1">IFERROR(G7/E7,0)</f>
        <v>0.16453059883958568</v>
      </c>
      <c r="K7" s="39">
        <f ca="1">IFERROR(SUM(G7,H7)/E7,0)</f>
        <v>0.22490295243668726</v>
      </c>
      <c r="L7" s="40">
        <f ca="1">IFERROR(SUM(G7,H7,I7)/E7,0)</f>
        <v>0.28652182498143203</v>
      </c>
      <c r="M7" s="4"/>
    </row>
    <row r="8" spans="1:13" ht="25.5" x14ac:dyDescent="0.25">
      <c r="A8" s="17"/>
      <c r="B8" s="18">
        <v>50</v>
      </c>
      <c r="C8" s="19" t="s">
        <v>128</v>
      </c>
      <c r="D8" s="20">
        <v>52.212524000000016</v>
      </c>
      <c r="E8" s="21">
        <v>54.75607100000002</v>
      </c>
      <c r="F8" s="21">
        <f t="shared" ref="F8:F18" si="0">SUM(G8,H8,I8)</f>
        <v>15.688809391732873</v>
      </c>
      <c r="G8" s="21">
        <v>9.0090491517328743</v>
      </c>
      <c r="H8" s="21">
        <v>3.30575288</v>
      </c>
      <c r="I8" s="21">
        <v>3.3740073599999989</v>
      </c>
      <c r="J8" s="22">
        <f t="shared" ref="J8:J18" si="1">IFERROR(G8/E8,0)</f>
        <v>0.16453059883958568</v>
      </c>
      <c r="K8" s="22">
        <f t="shared" ref="K8:K18" si="2">IFERROR(SUM(G8,H8)/E8,0)</f>
        <v>0.22490295243668726</v>
      </c>
      <c r="L8" s="23">
        <f t="shared" ref="L8:L18" si="3">IFERROR(SUM(G8,H8,I8)/E8,0)</f>
        <v>0.28652182498143203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13.339927000000001</v>
      </c>
      <c r="E9" s="38">
        <f ca="1">SUM(E10:OFFSET(E8,(MATCH("GOBIERNOS LOCALES",$A$8:$A$50,0)-MATCH("GOBIERNOS REGIONALES",$A$8:$A$50,0)),0))</f>
        <v>5.322451</v>
      </c>
      <c r="F9" s="38">
        <f ca="1">SUM(F10:OFFSET(F8,(MATCH("GOBIERNOS LOCALES",$A$8:$A$50,0)-MATCH("GOBIERNOS REGIONALES",$A$8:$A$50,0)),0))</f>
        <v>1.7583922346128162</v>
      </c>
      <c r="G9" s="38">
        <f ca="1">SUM(G10:OFFSET(G8,(MATCH("GOBIERNOS LOCALES",$A$8:$A$50,0)-MATCH("GOBIERNOS REGIONALES",$A$8:$A$50,0)),0))</f>
        <v>0.91785292461281642</v>
      </c>
      <c r="H9" s="38">
        <f ca="1">SUM(H10:OFFSET(H8,(MATCH("GOBIERNOS LOCALES",$A$8:$A$50,0)-MATCH("GOBIERNOS REGIONALES",$A$8:$A$50,0)),0))</f>
        <v>0.11061376999999999</v>
      </c>
      <c r="I9" s="38">
        <f ca="1">SUM(I10:OFFSET(I8,(MATCH("GOBIERNOS LOCALES",$A$8:$A$50,0)-MATCH("GOBIERNOS REGIONALES",$A$8:$A$50,0)),0))</f>
        <v>0.72992553999999998</v>
      </c>
      <c r="J9" s="39">
        <f t="shared" ca="1" si="1"/>
        <v>0.17244929537403283</v>
      </c>
      <c r="K9" s="39">
        <f t="shared" ca="1" si="2"/>
        <v>0.19323178261534329</v>
      </c>
      <c r="L9" s="40">
        <f t="shared" ca="1" si="3"/>
        <v>0.33037264873134886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</v>
      </c>
      <c r="E10" s="21">
        <v>3.2711999999999998E-2</v>
      </c>
      <c r="F10" s="21">
        <f t="shared" si="0"/>
        <v>2.2891999687999487E-2</v>
      </c>
      <c r="G10" s="21">
        <v>2.2891999687999487E-2</v>
      </c>
      <c r="H10" s="21">
        <v>0</v>
      </c>
      <c r="I10" s="21">
        <v>0</v>
      </c>
      <c r="J10" s="22">
        <f t="shared" si="1"/>
        <v>0.69980434360477772</v>
      </c>
      <c r="K10" s="22">
        <f t="shared" si="2"/>
        <v>0.69980434360477772</v>
      </c>
      <c r="L10" s="23">
        <f t="shared" si="3"/>
        <v>0.69980434360477772</v>
      </c>
      <c r="M10" s="4"/>
    </row>
    <row r="11" spans="1:13" x14ac:dyDescent="0.25">
      <c r="A11" s="17"/>
      <c r="B11" s="18">
        <v>445</v>
      </c>
      <c r="C11" s="19" t="s">
        <v>211</v>
      </c>
      <c r="D11" s="20">
        <v>0.35</v>
      </c>
      <c r="E11" s="21">
        <v>0.88538300000000003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447</v>
      </c>
      <c r="C12" s="19" t="s">
        <v>213</v>
      </c>
      <c r="D12" s="20">
        <v>1.389985</v>
      </c>
      <c r="E12" s="21">
        <v>0.64900000000000002</v>
      </c>
      <c r="F12" s="21">
        <f t="shared" si="0"/>
        <v>0.56566346820325897</v>
      </c>
      <c r="G12" s="21">
        <v>0.19990774820325896</v>
      </c>
      <c r="H12" s="21">
        <v>3.235416E-2</v>
      </c>
      <c r="I12" s="21">
        <v>0.33340155999999999</v>
      </c>
      <c r="J12" s="22">
        <f t="shared" si="1"/>
        <v>0.3080242653363004</v>
      </c>
      <c r="K12" s="22">
        <f t="shared" si="2"/>
        <v>0.35787659199269484</v>
      </c>
      <c r="L12" s="23">
        <f t="shared" si="3"/>
        <v>0.87159240092952073</v>
      </c>
      <c r="M12" s="4"/>
    </row>
    <row r="13" spans="1:13" x14ac:dyDescent="0.25">
      <c r="A13" s="17"/>
      <c r="B13" s="18">
        <v>454</v>
      </c>
      <c r="C13" s="19" t="s">
        <v>220</v>
      </c>
      <c r="D13" s="20">
        <v>0</v>
      </c>
      <c r="E13" s="21">
        <v>0.34617300000000001</v>
      </c>
      <c r="F13" s="21">
        <f t="shared" si="0"/>
        <v>0.29851717477012157</v>
      </c>
      <c r="G13" s="21">
        <v>0.11942079477012157</v>
      </c>
      <c r="H13" s="21">
        <v>9.9427860000000007E-2</v>
      </c>
      <c r="I13" s="21">
        <v>7.9668520000000007E-2</v>
      </c>
      <c r="J13" s="22">
        <f t="shared" si="1"/>
        <v>0.3449743185347256</v>
      </c>
      <c r="K13" s="22">
        <f t="shared" si="2"/>
        <v>0.63219446568658322</v>
      </c>
      <c r="L13" s="23">
        <f t="shared" si="3"/>
        <v>0.86233523345298901</v>
      </c>
      <c r="M13" s="4"/>
    </row>
    <row r="14" spans="1:13" x14ac:dyDescent="0.25">
      <c r="A14" s="17"/>
      <c r="B14" s="18">
        <v>457</v>
      </c>
      <c r="C14" s="19" t="s">
        <v>223</v>
      </c>
      <c r="D14" s="20">
        <v>5.6805840000000005</v>
      </c>
      <c r="E14" s="21">
        <v>1.1095930000000001</v>
      </c>
      <c r="F14" s="21">
        <f t="shared" si="0"/>
        <v>0.20136930687008558</v>
      </c>
      <c r="G14" s="21">
        <v>0.1002799968700856</v>
      </c>
      <c r="H14" s="21">
        <v>5.4626250000000001E-2</v>
      </c>
      <c r="I14" s="21">
        <v>4.646306E-2</v>
      </c>
      <c r="J14" s="22">
        <f t="shared" si="1"/>
        <v>9.0375477197572079E-2</v>
      </c>
      <c r="K14" s="22">
        <f t="shared" si="2"/>
        <v>0.13960636636143664</v>
      </c>
      <c r="L14" s="23">
        <f t="shared" si="3"/>
        <v>0.18148033276172937</v>
      </c>
      <c r="M14" s="4"/>
    </row>
    <row r="15" spans="1:13" x14ac:dyDescent="0.25">
      <c r="A15" s="17"/>
      <c r="B15" s="18">
        <v>461</v>
      </c>
      <c r="C15" s="19" t="s">
        <v>227</v>
      </c>
      <c r="D15" s="20">
        <v>0</v>
      </c>
      <c r="E15" s="21">
        <v>0.32962200000000003</v>
      </c>
      <c r="F15" s="21">
        <f t="shared" si="0"/>
        <v>1.04E-2</v>
      </c>
      <c r="G15" s="21">
        <v>0</v>
      </c>
      <c r="H15" s="21">
        <v>0</v>
      </c>
      <c r="I15" s="21">
        <v>1.04E-2</v>
      </c>
      <c r="J15" s="22">
        <f t="shared" si="1"/>
        <v>0</v>
      </c>
      <c r="K15" s="22">
        <f t="shared" si="2"/>
        <v>0</v>
      </c>
      <c r="L15" s="23">
        <f t="shared" si="3"/>
        <v>3.155129208608648E-2</v>
      </c>
      <c r="M15" s="4"/>
    </row>
    <row r="16" spans="1:13" x14ac:dyDescent="0.25">
      <c r="A16" s="17"/>
      <c r="B16" s="18">
        <v>462</v>
      </c>
      <c r="C16" s="19" t="s">
        <v>228</v>
      </c>
      <c r="D16" s="20">
        <v>5.9193580000000008</v>
      </c>
      <c r="E16" s="21">
        <v>1.3252929999999998</v>
      </c>
      <c r="F16" s="21">
        <f t="shared" si="0"/>
        <v>0.43678109760091305</v>
      </c>
      <c r="G16" s="21">
        <v>0.34899999760091305</v>
      </c>
      <c r="H16" s="21">
        <v>-0.1118345</v>
      </c>
      <c r="I16" s="21">
        <v>0.1996156</v>
      </c>
      <c r="J16" s="22">
        <f t="shared" si="1"/>
        <v>0.26333799212771297</v>
      </c>
      <c r="K16" s="22">
        <f t="shared" si="2"/>
        <v>0.17895325607311974</v>
      </c>
      <c r="L16" s="23">
        <f t="shared" si="3"/>
        <v>0.32957323218406276</v>
      </c>
      <c r="M16" s="4"/>
    </row>
    <row r="17" spans="1:13" ht="15.75" thickBot="1" x14ac:dyDescent="0.3">
      <c r="A17" s="24"/>
      <c r="B17" s="25">
        <v>463</v>
      </c>
      <c r="C17" s="26" t="s">
        <v>229</v>
      </c>
      <c r="D17" s="27">
        <v>0</v>
      </c>
      <c r="E17" s="28">
        <v>0.644675</v>
      </c>
      <c r="F17" s="28">
        <f t="shared" si="0"/>
        <v>0.22276918748043778</v>
      </c>
      <c r="G17" s="28">
        <v>0.12635238748043776</v>
      </c>
      <c r="H17" s="28">
        <v>3.6040000000000003E-2</v>
      </c>
      <c r="I17" s="28">
        <v>6.0376800000000001E-2</v>
      </c>
      <c r="J17" s="29">
        <f t="shared" si="1"/>
        <v>0.19599393102018497</v>
      </c>
      <c r="K17" s="29">
        <f t="shared" si="2"/>
        <v>0.25189806876400944</v>
      </c>
      <c r="L17" s="30">
        <f t="shared" si="3"/>
        <v>0.34555270094301438</v>
      </c>
      <c r="M17" s="4"/>
    </row>
    <row r="18" spans="1:13" x14ac:dyDescent="0.25">
      <c r="A18" t="s">
        <v>232</v>
      </c>
      <c r="D18" s="5"/>
      <c r="E18" s="5"/>
      <c r="F18" s="5">
        <f t="shared" si="0"/>
        <v>0</v>
      </c>
      <c r="G18" s="5"/>
      <c r="H18" s="5"/>
      <c r="I18" s="5"/>
      <c r="J18" s="4">
        <f t="shared" si="1"/>
        <v>0</v>
      </c>
      <c r="K18" s="4">
        <f t="shared" si="2"/>
        <v>0</v>
      </c>
      <c r="L18" s="4">
        <f t="shared" si="3"/>
        <v>0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57</v>
      </c>
      <c r="B1" s="51" t="s">
        <v>34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885</v>
      </c>
      <c r="N2" s="72" t="s">
        <v>908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65.552451000000005</v>
      </c>
      <c r="E6" s="14">
        <f ca="1">SUM(E7:OFFSET(E7,50,0))</f>
        <v>60.078522000000007</v>
      </c>
      <c r="F6" s="14">
        <f ca="1">SUM(F7:OFFSET(F7,50,0))</f>
        <v>17.447201626345691</v>
      </c>
      <c r="G6" s="14">
        <f ca="1">SUM(G7:OFFSET(G7,50,0))</f>
        <v>9.9269020763456925</v>
      </c>
      <c r="H6" s="14">
        <f ca="1">SUM(H7:OFFSET(H7,50,0))</f>
        <v>3.4163666499999996</v>
      </c>
      <c r="I6" s="14">
        <f ca="1">SUM(I7:OFFSET(I7,50,0))</f>
        <v>4.1039329000000002</v>
      </c>
      <c r="J6" s="15">
        <f ca="1">IFERROR(G6/E6,0)</f>
        <v>0.16523212865232756</v>
      </c>
      <c r="K6" s="15">
        <f ca="1">IFERROR(SUM(G6,H6)/E6,0)</f>
        <v>0.22209715356089635</v>
      </c>
      <c r="L6" s="16">
        <f ca="1">IFERROR(SUM(G6,H6,I6)/E6,0)</f>
        <v>0.29040663860448646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1.5009340000000004</v>
      </c>
      <c r="E7" s="21">
        <v>1.5496730000000001</v>
      </c>
      <c r="F7" s="21">
        <f t="shared" ref="F7:F28" si="0">SUM(G7,H7,I7)</f>
        <v>0.57144631834017667</v>
      </c>
      <c r="G7" s="21">
        <v>0.33934889834017667</v>
      </c>
      <c r="H7" s="21">
        <v>0.12274287</v>
      </c>
      <c r="I7" s="21">
        <v>0.10935454999999999</v>
      </c>
      <c r="J7" s="22">
        <f t="shared" ref="J7:J28" si="1">IFERROR(G7/E7,0)</f>
        <v>0.21898097104368255</v>
      </c>
      <c r="K7" s="22">
        <f t="shared" ref="K7:K28" si="2">IFERROR(SUM(G7,H7)/E7,0)</f>
        <v>0.29818662926964379</v>
      </c>
      <c r="L7" s="23">
        <f t="shared" ref="L7:L28" si="3">IFERROR(SUM(G7,H7,I7)/E7,0)</f>
        <v>0.36875283904422201</v>
      </c>
      <c r="M7" s="4"/>
      <c r="N7" t="s">
        <v>257</v>
      </c>
      <c r="O7" s="5">
        <v>0.56566346820325897</v>
      </c>
      <c r="P7" s="71">
        <v>0.87159240092952073</v>
      </c>
    </row>
    <row r="8" spans="1:16" x14ac:dyDescent="0.25">
      <c r="A8" s="17"/>
      <c r="B8" s="55">
        <v>2</v>
      </c>
      <c r="C8" s="19" t="s">
        <v>250</v>
      </c>
      <c r="D8" s="20">
        <v>1.6781470000000001</v>
      </c>
      <c r="E8" s="21">
        <v>1.7685929999999999</v>
      </c>
      <c r="F8" s="21">
        <f t="shared" si="0"/>
        <v>0.69045355698542377</v>
      </c>
      <c r="G8" s="21">
        <v>0.39050984698542379</v>
      </c>
      <c r="H8" s="21">
        <v>0.14132554</v>
      </c>
      <c r="I8" s="21">
        <v>0.15861816999999998</v>
      </c>
      <c r="J8" s="22">
        <f t="shared" si="1"/>
        <v>0.22080255151152572</v>
      </c>
      <c r="K8" s="22">
        <f t="shared" si="2"/>
        <v>0.30071100981708271</v>
      </c>
      <c r="L8" s="23">
        <f t="shared" si="3"/>
        <v>0.39039708795942529</v>
      </c>
      <c r="M8" s="4"/>
      <c r="N8" t="s">
        <v>270</v>
      </c>
      <c r="O8" s="5">
        <v>0.87016798071613299</v>
      </c>
      <c r="P8" s="71">
        <v>0.4456275379048964</v>
      </c>
    </row>
    <row r="9" spans="1:16" x14ac:dyDescent="0.25">
      <c r="A9" s="17"/>
      <c r="B9" s="55">
        <v>3</v>
      </c>
      <c r="C9" s="19" t="s">
        <v>251</v>
      </c>
      <c r="D9" s="20">
        <v>0.41818300000000003</v>
      </c>
      <c r="E9" s="21">
        <v>0.42091099999999998</v>
      </c>
      <c r="F9" s="21">
        <f t="shared" si="0"/>
        <v>0.15069990048378817</v>
      </c>
      <c r="G9" s="21">
        <v>9.3221100483788177E-2</v>
      </c>
      <c r="H9" s="21">
        <v>2.8929750000000001E-2</v>
      </c>
      <c r="I9" s="21">
        <v>2.8549049999999999E-2</v>
      </c>
      <c r="J9" s="22">
        <f t="shared" si="1"/>
        <v>0.22147461217166617</v>
      </c>
      <c r="K9" s="22">
        <f t="shared" si="2"/>
        <v>0.29020588790454083</v>
      </c>
      <c r="L9" s="23">
        <f t="shared" si="3"/>
        <v>0.35803269689741579</v>
      </c>
      <c r="M9" s="4"/>
      <c r="N9" t="s">
        <v>253</v>
      </c>
      <c r="O9" s="5">
        <v>0.11723283761261277</v>
      </c>
      <c r="P9" s="71">
        <v>0.44087246339043051</v>
      </c>
    </row>
    <row r="10" spans="1:16" x14ac:dyDescent="0.25">
      <c r="A10" s="17"/>
      <c r="B10" s="55">
        <v>4</v>
      </c>
      <c r="C10" s="19" t="s">
        <v>252</v>
      </c>
      <c r="D10" s="20">
        <v>0.79777699999999996</v>
      </c>
      <c r="E10" s="21">
        <v>0.81696999999999997</v>
      </c>
      <c r="F10" s="21">
        <f t="shared" si="0"/>
        <v>0.30894292048809968</v>
      </c>
      <c r="G10" s="21">
        <v>0.19064925048809964</v>
      </c>
      <c r="H10" s="21">
        <v>6.0801750000000002E-2</v>
      </c>
      <c r="I10" s="21">
        <v>5.7491920000000002E-2</v>
      </c>
      <c r="J10" s="22">
        <f t="shared" si="1"/>
        <v>0.23336138473640358</v>
      </c>
      <c r="K10" s="22">
        <f t="shared" si="2"/>
        <v>0.30778486417873319</v>
      </c>
      <c r="L10" s="23">
        <f t="shared" si="3"/>
        <v>0.3781569953463404</v>
      </c>
      <c r="M10" s="4"/>
      <c r="N10" t="s">
        <v>261</v>
      </c>
      <c r="O10" s="5">
        <v>0.22529900508897552</v>
      </c>
      <c r="P10" s="71">
        <v>0.43483523298234122</v>
      </c>
    </row>
    <row r="11" spans="1:16" x14ac:dyDescent="0.25">
      <c r="A11" s="17"/>
      <c r="B11" s="55">
        <v>5</v>
      </c>
      <c r="C11" s="19" t="s">
        <v>253</v>
      </c>
      <c r="D11" s="20">
        <v>0.25918300000000005</v>
      </c>
      <c r="E11" s="21">
        <v>0.26591100000000001</v>
      </c>
      <c r="F11" s="21">
        <f t="shared" si="0"/>
        <v>0.11723283761261277</v>
      </c>
      <c r="G11" s="21">
        <v>6.5113477612612769E-2</v>
      </c>
      <c r="H11" s="21">
        <v>2.4519759999999998E-2</v>
      </c>
      <c r="I11" s="21">
        <v>2.7599599999999995E-2</v>
      </c>
      <c r="J11" s="22">
        <f t="shared" si="1"/>
        <v>0.24486943982239459</v>
      </c>
      <c r="K11" s="22">
        <f t="shared" si="2"/>
        <v>0.33707984104686445</v>
      </c>
      <c r="L11" s="23">
        <f t="shared" si="3"/>
        <v>0.44087246339043051</v>
      </c>
      <c r="M11" s="4"/>
      <c r="N11" t="s">
        <v>262</v>
      </c>
      <c r="O11" s="5">
        <v>0.36614525390523189</v>
      </c>
      <c r="P11" s="71">
        <v>0.42551329422941397</v>
      </c>
    </row>
    <row r="12" spans="1:16" x14ac:dyDescent="0.25">
      <c r="A12" s="17"/>
      <c r="B12" s="55">
        <v>6</v>
      </c>
      <c r="C12" s="19" t="s">
        <v>254</v>
      </c>
      <c r="D12" s="20">
        <v>2.1787489999999998</v>
      </c>
      <c r="E12" s="21">
        <v>2.7738139999999993</v>
      </c>
      <c r="F12" s="21">
        <f t="shared" si="0"/>
        <v>0.47835658971165673</v>
      </c>
      <c r="G12" s="21">
        <v>0.27617499971165671</v>
      </c>
      <c r="H12" s="21">
        <v>0.12149384999999999</v>
      </c>
      <c r="I12" s="21">
        <v>8.0687740000000008E-2</v>
      </c>
      <c r="J12" s="22">
        <f t="shared" si="1"/>
        <v>9.9565075276012299E-2</v>
      </c>
      <c r="K12" s="22">
        <f t="shared" si="2"/>
        <v>0.14336536253391785</v>
      </c>
      <c r="L12" s="23">
        <f t="shared" si="3"/>
        <v>0.17245445790945493</v>
      </c>
      <c r="M12" s="4"/>
      <c r="N12" t="s">
        <v>265</v>
      </c>
      <c r="O12" s="5">
        <v>1.5865821113868912</v>
      </c>
      <c r="P12" s="71">
        <v>0.41709924039732704</v>
      </c>
    </row>
    <row r="13" spans="1:16" x14ac:dyDescent="0.25">
      <c r="A13" s="17"/>
      <c r="B13" s="55">
        <v>8</v>
      </c>
      <c r="C13" s="19" t="s">
        <v>256</v>
      </c>
      <c r="D13" s="20">
        <v>8.3091359999999987</v>
      </c>
      <c r="E13" s="21">
        <v>7.4291320000000001</v>
      </c>
      <c r="F13" s="21">
        <f t="shared" si="0"/>
        <v>1.5613703825425127</v>
      </c>
      <c r="G13" s="21">
        <v>0.88540666254251266</v>
      </c>
      <c r="H13" s="21">
        <v>0.32069044000000002</v>
      </c>
      <c r="I13" s="21">
        <v>0.35527327999999997</v>
      </c>
      <c r="J13" s="22">
        <f t="shared" si="1"/>
        <v>0.11918036488549573</v>
      </c>
      <c r="K13" s="22">
        <f t="shared" si="2"/>
        <v>0.1623469743898093</v>
      </c>
      <c r="L13" s="23">
        <f t="shared" si="3"/>
        <v>0.21016861492601191</v>
      </c>
      <c r="M13" s="4"/>
      <c r="N13" t="s">
        <v>269</v>
      </c>
      <c r="O13" s="5">
        <v>0.4589091826846502</v>
      </c>
      <c r="P13" s="71">
        <v>0.40901725760231927</v>
      </c>
    </row>
    <row r="14" spans="1:16" x14ac:dyDescent="0.25">
      <c r="A14" s="17"/>
      <c r="B14" s="55">
        <v>9</v>
      </c>
      <c r="C14" s="19" t="s">
        <v>257</v>
      </c>
      <c r="D14" s="20">
        <v>1.389985</v>
      </c>
      <c r="E14" s="21">
        <v>0.64900000000000002</v>
      </c>
      <c r="F14" s="21">
        <f t="shared" si="0"/>
        <v>0.56566346820325897</v>
      </c>
      <c r="G14" s="21">
        <v>0.19990774820325896</v>
      </c>
      <c r="H14" s="21">
        <v>3.235416E-2</v>
      </c>
      <c r="I14" s="21">
        <v>0.33340155999999999</v>
      </c>
      <c r="J14" s="22">
        <f t="shared" si="1"/>
        <v>0.3080242653363004</v>
      </c>
      <c r="K14" s="22">
        <f t="shared" si="2"/>
        <v>0.35787659199269484</v>
      </c>
      <c r="L14" s="23">
        <f t="shared" si="3"/>
        <v>0.87159240092952073</v>
      </c>
      <c r="M14" s="4"/>
      <c r="N14" t="s">
        <v>250</v>
      </c>
      <c r="O14" s="5">
        <v>0.69045355698542377</v>
      </c>
      <c r="P14" s="71">
        <v>0.39039708795942529</v>
      </c>
    </row>
    <row r="15" spans="1:16" x14ac:dyDescent="0.25">
      <c r="A15" s="17"/>
      <c r="B15" s="55">
        <v>10</v>
      </c>
      <c r="C15" s="19" t="s">
        <v>258</v>
      </c>
      <c r="D15" s="20">
        <v>1.2006730000000001</v>
      </c>
      <c r="E15" s="21">
        <v>1.285312</v>
      </c>
      <c r="F15" s="21">
        <f t="shared" si="0"/>
        <v>0.46722095993649304</v>
      </c>
      <c r="G15" s="21">
        <v>0.29038560993649298</v>
      </c>
      <c r="H15" s="21">
        <v>8.5784750000000007E-2</v>
      </c>
      <c r="I15" s="21">
        <v>9.1050600000000009E-2</v>
      </c>
      <c r="J15" s="22">
        <f t="shared" si="1"/>
        <v>0.22592616418153177</v>
      </c>
      <c r="K15" s="22">
        <f t="shared" si="2"/>
        <v>0.29266851934510296</v>
      </c>
      <c r="L15" s="23">
        <f t="shared" si="3"/>
        <v>0.36350781750772809</v>
      </c>
      <c r="M15" s="4"/>
      <c r="N15" t="s">
        <v>252</v>
      </c>
      <c r="O15" s="5">
        <v>0.30894292048809968</v>
      </c>
      <c r="P15" s="71">
        <v>0.3781569953463404</v>
      </c>
    </row>
    <row r="16" spans="1:16" x14ac:dyDescent="0.25">
      <c r="A16" s="17"/>
      <c r="B16" s="55">
        <v>11</v>
      </c>
      <c r="C16" s="19" t="s">
        <v>259</v>
      </c>
      <c r="D16" s="20">
        <v>2.8980160000000001</v>
      </c>
      <c r="E16" s="21">
        <v>2.958761</v>
      </c>
      <c r="F16" s="21">
        <f t="shared" si="0"/>
        <v>0.56856144443257217</v>
      </c>
      <c r="G16" s="21">
        <v>0.36604707443257212</v>
      </c>
      <c r="H16" s="21">
        <v>0.10385917</v>
      </c>
      <c r="I16" s="21">
        <v>9.8655200000000012E-2</v>
      </c>
      <c r="J16" s="22">
        <f t="shared" si="1"/>
        <v>0.12371633749146083</v>
      </c>
      <c r="K16" s="22">
        <f t="shared" si="2"/>
        <v>0.1588185880618854</v>
      </c>
      <c r="L16" s="23">
        <f t="shared" si="3"/>
        <v>0.19216200444462131</v>
      </c>
      <c r="M16" s="4"/>
      <c r="N16" t="s">
        <v>264</v>
      </c>
      <c r="O16" s="5">
        <v>2.0586493942632056</v>
      </c>
      <c r="P16" s="71">
        <v>0.37523928435809661</v>
      </c>
    </row>
    <row r="17" spans="1:16" x14ac:dyDescent="0.25">
      <c r="A17" s="17"/>
      <c r="B17" s="55">
        <v>12</v>
      </c>
      <c r="C17" s="19" t="s">
        <v>260</v>
      </c>
      <c r="D17" s="20">
        <v>1.8761940000000001</v>
      </c>
      <c r="E17" s="21">
        <v>2.0256390000000004</v>
      </c>
      <c r="F17" s="21">
        <f t="shared" si="0"/>
        <v>0.75117017743370829</v>
      </c>
      <c r="G17" s="21">
        <v>0.46347578743370832</v>
      </c>
      <c r="H17" s="21">
        <v>0.15523667999999996</v>
      </c>
      <c r="I17" s="21">
        <v>0.13245770999999998</v>
      </c>
      <c r="J17" s="22">
        <f t="shared" si="1"/>
        <v>0.22880473146187855</v>
      </c>
      <c r="K17" s="22">
        <f t="shared" si="2"/>
        <v>0.30544063746487315</v>
      </c>
      <c r="L17" s="23">
        <f t="shared" si="3"/>
        <v>0.37083121791874474</v>
      </c>
      <c r="M17" s="4"/>
      <c r="N17" t="s">
        <v>260</v>
      </c>
      <c r="O17" s="5">
        <v>0.75117017743370829</v>
      </c>
      <c r="P17" s="71">
        <v>0.37083121791874474</v>
      </c>
    </row>
    <row r="18" spans="1:16" x14ac:dyDescent="0.25">
      <c r="A18" s="17"/>
      <c r="B18" s="55">
        <v>13</v>
      </c>
      <c r="C18" s="19" t="s">
        <v>261</v>
      </c>
      <c r="D18" s="20">
        <v>0.51266899999999993</v>
      </c>
      <c r="E18" s="21">
        <v>0.51812499999999995</v>
      </c>
      <c r="F18" s="21">
        <f t="shared" si="0"/>
        <v>0.22529900508897552</v>
      </c>
      <c r="G18" s="21">
        <v>0.13310960508897551</v>
      </c>
      <c r="H18" s="21">
        <v>5.0846199999999994E-2</v>
      </c>
      <c r="I18" s="21">
        <v>4.1343199999999997E-2</v>
      </c>
      <c r="J18" s="22">
        <f t="shared" si="1"/>
        <v>0.25690635481587554</v>
      </c>
      <c r="K18" s="22">
        <f t="shared" si="2"/>
        <v>0.3550413608472387</v>
      </c>
      <c r="L18" s="23">
        <f t="shared" si="3"/>
        <v>0.43483523298234122</v>
      </c>
      <c r="M18" s="4"/>
      <c r="N18" t="s">
        <v>249</v>
      </c>
      <c r="O18" s="5">
        <v>0.57144631834017667</v>
      </c>
      <c r="P18" s="71">
        <v>0.36875283904422201</v>
      </c>
    </row>
    <row r="19" spans="1:16" x14ac:dyDescent="0.25">
      <c r="A19" s="17"/>
      <c r="B19" s="55">
        <v>14</v>
      </c>
      <c r="C19" s="19" t="s">
        <v>262</v>
      </c>
      <c r="D19" s="20">
        <v>0.84311800000000003</v>
      </c>
      <c r="E19" s="21">
        <v>0.86047899999999999</v>
      </c>
      <c r="F19" s="21">
        <f t="shared" si="0"/>
        <v>0.36614525390523189</v>
      </c>
      <c r="G19" s="21">
        <v>0.21794384390523192</v>
      </c>
      <c r="H19" s="21">
        <v>7.0115940000000002E-2</v>
      </c>
      <c r="I19" s="21">
        <v>7.8085470000000004E-2</v>
      </c>
      <c r="J19" s="22">
        <f t="shared" si="1"/>
        <v>0.25328200212350555</v>
      </c>
      <c r="K19" s="22">
        <f t="shared" si="2"/>
        <v>0.33476677978803887</v>
      </c>
      <c r="L19" s="23">
        <f t="shared" si="3"/>
        <v>0.42551329422941397</v>
      </c>
      <c r="M19" s="4"/>
      <c r="N19" t="s">
        <v>258</v>
      </c>
      <c r="O19" s="5">
        <v>0.46722095993649304</v>
      </c>
      <c r="P19" s="71">
        <v>0.36350781750772809</v>
      </c>
    </row>
    <row r="20" spans="1:16" x14ac:dyDescent="0.25">
      <c r="A20" s="17"/>
      <c r="B20" s="55">
        <v>15</v>
      </c>
      <c r="C20" s="19" t="s">
        <v>263</v>
      </c>
      <c r="D20" s="20">
        <v>12.066890999999998</v>
      </c>
      <c r="E20" s="21">
        <v>15.554719</v>
      </c>
      <c r="F20" s="21">
        <f t="shared" si="0"/>
        <v>3.2660133787672594</v>
      </c>
      <c r="G20" s="21">
        <v>1.6635411987672595</v>
      </c>
      <c r="H20" s="21">
        <v>0.77484165999999988</v>
      </c>
      <c r="I20" s="21">
        <v>0.82763052000000015</v>
      </c>
      <c r="J20" s="22">
        <f t="shared" si="1"/>
        <v>0.10694768570022123</v>
      </c>
      <c r="K20" s="22">
        <f t="shared" si="2"/>
        <v>0.15676161419356141</v>
      </c>
      <c r="L20" s="23">
        <f t="shared" si="3"/>
        <v>0.20996929476946896</v>
      </c>
      <c r="M20" s="4"/>
      <c r="N20" t="s">
        <v>251</v>
      </c>
      <c r="O20" s="5">
        <v>0.15069990048378817</v>
      </c>
      <c r="P20" s="71">
        <v>0.35803269689741579</v>
      </c>
    </row>
    <row r="21" spans="1:16" x14ac:dyDescent="0.25">
      <c r="A21" s="17"/>
      <c r="B21" s="55">
        <v>16</v>
      </c>
      <c r="C21" s="19" t="s">
        <v>264</v>
      </c>
      <c r="D21" s="20">
        <v>4.9240900000000005</v>
      </c>
      <c r="E21" s="21">
        <v>5.4862310000000019</v>
      </c>
      <c r="F21" s="21">
        <f t="shared" si="0"/>
        <v>2.0586493942632056</v>
      </c>
      <c r="G21" s="21">
        <v>1.2081127642632055</v>
      </c>
      <c r="H21" s="21">
        <v>0.3933488200000001</v>
      </c>
      <c r="I21" s="21">
        <v>0.45718781000000014</v>
      </c>
      <c r="J21" s="22">
        <f t="shared" si="1"/>
        <v>0.22020814731702057</v>
      </c>
      <c r="K21" s="22">
        <f t="shared" si="2"/>
        <v>0.29190560591838094</v>
      </c>
      <c r="L21" s="23">
        <f t="shared" si="3"/>
        <v>0.37523928435809661</v>
      </c>
      <c r="M21" s="4"/>
      <c r="N21" t="s">
        <v>267</v>
      </c>
      <c r="O21" s="5">
        <v>0.70248933489186294</v>
      </c>
      <c r="P21" s="71">
        <v>0.3088357988073977</v>
      </c>
    </row>
    <row r="22" spans="1:16" x14ac:dyDescent="0.25">
      <c r="A22" s="17"/>
      <c r="B22" s="55">
        <v>17</v>
      </c>
      <c r="C22" s="19" t="s">
        <v>265</v>
      </c>
      <c r="D22" s="20">
        <v>3.3421629999999993</v>
      </c>
      <c r="E22" s="21">
        <v>3.803847999999999</v>
      </c>
      <c r="F22" s="21">
        <f t="shared" si="0"/>
        <v>1.5865821113868912</v>
      </c>
      <c r="G22" s="21">
        <v>0.90018092138689121</v>
      </c>
      <c r="H22" s="21">
        <v>0.34640040999999994</v>
      </c>
      <c r="I22" s="21">
        <v>0.34000078</v>
      </c>
      <c r="J22" s="22">
        <f t="shared" si="1"/>
        <v>0.23665007681350345</v>
      </c>
      <c r="K22" s="22">
        <f t="shared" si="2"/>
        <v>0.32771586335386993</v>
      </c>
      <c r="L22" s="23">
        <f t="shared" si="3"/>
        <v>0.41709924039732704</v>
      </c>
      <c r="M22" s="4"/>
      <c r="N22" t="s">
        <v>272</v>
      </c>
      <c r="O22" s="5">
        <v>0.40448609441028616</v>
      </c>
      <c r="P22" s="71">
        <v>0.27841695036593722</v>
      </c>
    </row>
    <row r="23" spans="1:16" x14ac:dyDescent="0.25">
      <c r="A23" s="17"/>
      <c r="B23" s="55">
        <v>19</v>
      </c>
      <c r="C23" s="19" t="s">
        <v>267</v>
      </c>
      <c r="D23" s="20">
        <v>3.7472239999999997</v>
      </c>
      <c r="E23" s="21">
        <v>2.2746370000000007</v>
      </c>
      <c r="F23" s="21">
        <f t="shared" si="0"/>
        <v>0.70248933489186294</v>
      </c>
      <c r="G23" s="21">
        <v>0.41306638489186298</v>
      </c>
      <c r="H23" s="21">
        <v>0.14808570000000001</v>
      </c>
      <c r="I23" s="21">
        <v>0.14133725</v>
      </c>
      <c r="J23" s="22">
        <f t="shared" si="1"/>
        <v>0.1815966173467955</v>
      </c>
      <c r="K23" s="22">
        <f t="shared" si="2"/>
        <v>0.24669962059522588</v>
      </c>
      <c r="L23" s="23">
        <f t="shared" si="3"/>
        <v>0.3088357988073977</v>
      </c>
      <c r="M23" s="4"/>
      <c r="N23" t="s">
        <v>268</v>
      </c>
      <c r="O23" s="5">
        <v>0.45674620277139644</v>
      </c>
      <c r="P23" s="71">
        <v>0.27156480465388738</v>
      </c>
    </row>
    <row r="24" spans="1:16" x14ac:dyDescent="0.25">
      <c r="A24" s="17"/>
      <c r="B24" s="55">
        <v>20</v>
      </c>
      <c r="C24" s="19" t="s">
        <v>268</v>
      </c>
      <c r="D24" s="20">
        <v>6.1988539999999999</v>
      </c>
      <c r="E24" s="21">
        <v>1.681905</v>
      </c>
      <c r="F24" s="21">
        <f t="shared" si="0"/>
        <v>0.45674620277139644</v>
      </c>
      <c r="G24" s="21">
        <v>0.24340414277139644</v>
      </c>
      <c r="H24" s="21">
        <v>0.11808680000000001</v>
      </c>
      <c r="I24" s="21">
        <v>9.5255259999999994E-2</v>
      </c>
      <c r="J24" s="22">
        <f t="shared" si="1"/>
        <v>0.14471931694798246</v>
      </c>
      <c r="K24" s="22">
        <f t="shared" si="2"/>
        <v>0.21492946555922982</v>
      </c>
      <c r="L24" s="23">
        <f t="shared" si="3"/>
        <v>0.27156480465388738</v>
      </c>
      <c r="M24" s="4"/>
      <c r="N24" t="s">
        <v>273</v>
      </c>
      <c r="O24" s="5">
        <v>0.82059513128949735</v>
      </c>
      <c r="P24" s="71">
        <v>0.23942239843656699</v>
      </c>
    </row>
    <row r="25" spans="1:16" x14ac:dyDescent="0.25">
      <c r="A25" s="17"/>
      <c r="B25" s="55">
        <v>21</v>
      </c>
      <c r="C25" s="19" t="s">
        <v>269</v>
      </c>
      <c r="D25" s="20">
        <v>1.059623</v>
      </c>
      <c r="E25" s="21">
        <v>1.12198</v>
      </c>
      <c r="F25" s="21">
        <f t="shared" si="0"/>
        <v>0.4589091826846502</v>
      </c>
      <c r="G25" s="21">
        <v>0.27194196268465021</v>
      </c>
      <c r="H25" s="21">
        <v>9.6199370000000006E-2</v>
      </c>
      <c r="I25" s="21">
        <v>9.0767849999999997E-2</v>
      </c>
      <c r="J25" s="22">
        <f t="shared" si="1"/>
        <v>0.24237683620443343</v>
      </c>
      <c r="K25" s="22">
        <f t="shared" si="2"/>
        <v>0.32811755350777216</v>
      </c>
      <c r="L25" s="23">
        <f t="shared" si="3"/>
        <v>0.40901725760231927</v>
      </c>
      <c r="M25" s="4"/>
      <c r="N25" t="s">
        <v>256</v>
      </c>
      <c r="O25" s="5">
        <v>1.5613703825425127</v>
      </c>
      <c r="P25" s="71">
        <v>0.21016861492601191</v>
      </c>
    </row>
    <row r="26" spans="1:16" x14ac:dyDescent="0.25">
      <c r="A26" s="17"/>
      <c r="B26" s="55">
        <v>22</v>
      </c>
      <c r="C26" s="19" t="s">
        <v>270</v>
      </c>
      <c r="D26" s="20">
        <v>1.4944660000000001</v>
      </c>
      <c r="E26" s="21">
        <v>1.9526799999999997</v>
      </c>
      <c r="F26" s="21">
        <f t="shared" si="0"/>
        <v>0.87016798071613299</v>
      </c>
      <c r="G26" s="21">
        <v>0.51527864071613294</v>
      </c>
      <c r="H26" s="21">
        <v>0.18075044000000004</v>
      </c>
      <c r="I26" s="21">
        <v>0.17413889999999999</v>
      </c>
      <c r="J26" s="22">
        <f t="shared" si="1"/>
        <v>0.26388278710087315</v>
      </c>
      <c r="K26" s="22">
        <f t="shared" si="2"/>
        <v>0.35644810246232517</v>
      </c>
      <c r="L26" s="23">
        <f t="shared" si="3"/>
        <v>0.4456275379048964</v>
      </c>
      <c r="M26" s="4"/>
      <c r="N26" t="s">
        <v>263</v>
      </c>
      <c r="O26" s="5">
        <v>3.2660133787672594</v>
      </c>
      <c r="P26" s="71">
        <v>0.20996929476946896</v>
      </c>
    </row>
    <row r="27" spans="1:16" x14ac:dyDescent="0.25">
      <c r="A27" s="17"/>
      <c r="B27" s="55">
        <v>24</v>
      </c>
      <c r="C27" s="19" t="s">
        <v>272</v>
      </c>
      <c r="D27" s="20">
        <v>0.84514600000000006</v>
      </c>
      <c r="E27" s="21">
        <v>1.452807</v>
      </c>
      <c r="F27" s="21">
        <f t="shared" si="0"/>
        <v>0.40448609441028616</v>
      </c>
      <c r="G27" s="21">
        <v>0.21909098441028618</v>
      </c>
      <c r="H27" s="21">
        <v>8.0902429999999997E-2</v>
      </c>
      <c r="I27" s="21">
        <v>0.10449267999999999</v>
      </c>
      <c r="J27" s="22">
        <f t="shared" si="1"/>
        <v>0.15080529238246113</v>
      </c>
      <c r="K27" s="22">
        <f t="shared" si="2"/>
        <v>0.20649226938628887</v>
      </c>
      <c r="L27" s="23">
        <f t="shared" si="3"/>
        <v>0.27841695036593722</v>
      </c>
      <c r="M27" s="4"/>
      <c r="N27" t="s">
        <v>259</v>
      </c>
      <c r="O27" s="5">
        <v>0.56856144443257217</v>
      </c>
      <c r="P27" s="71">
        <v>0.19216200444462131</v>
      </c>
    </row>
    <row r="28" spans="1:16" ht="15.75" thickBot="1" x14ac:dyDescent="0.3">
      <c r="A28" s="24"/>
      <c r="B28" s="56">
        <v>25</v>
      </c>
      <c r="C28" s="26" t="s">
        <v>273</v>
      </c>
      <c r="D28" s="27">
        <v>8.0112300000000012</v>
      </c>
      <c r="E28" s="28">
        <v>3.4273949999999993</v>
      </c>
      <c r="F28" s="28">
        <f t="shared" si="0"/>
        <v>0.82059513128949735</v>
      </c>
      <c r="G28" s="28">
        <v>0.58099117128949729</v>
      </c>
      <c r="H28" s="28">
        <v>-4.0949840000000008E-2</v>
      </c>
      <c r="I28" s="28">
        <v>0.28055380000000008</v>
      </c>
      <c r="J28" s="29">
        <f t="shared" si="1"/>
        <v>0.16951392275751626</v>
      </c>
      <c r="K28" s="29">
        <f t="shared" si="2"/>
        <v>0.15756611983430488</v>
      </c>
      <c r="L28" s="30">
        <f t="shared" si="3"/>
        <v>0.23942239843656699</v>
      </c>
      <c r="M28" s="4"/>
      <c r="N28" t="s">
        <v>254</v>
      </c>
      <c r="O28" s="5">
        <v>0.47835658971165673</v>
      </c>
      <c r="P28" s="71">
        <v>0.17245445790945493</v>
      </c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2" workbookViewId="0">
      <selection activeCell="D12" sqref="D1:D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7109375" customWidth="1"/>
    <col min="6" max="6" width="13.5703125" customWidth="1"/>
    <col min="7" max="9" width="0" hidden="1" customWidth="1"/>
  </cols>
  <sheetData>
    <row r="1" spans="1:13" ht="15.75" x14ac:dyDescent="0.25">
      <c r="A1" s="50">
        <v>57</v>
      </c>
      <c r="B1" s="49" t="s">
        <v>34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886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65.552451000000005</v>
      </c>
      <c r="E6" s="14">
        <v>60.078522000000007</v>
      </c>
      <c r="F6" s="14">
        <v>17.447201626345691</v>
      </c>
      <c r="G6" s="14">
        <v>9.9269020763456925</v>
      </c>
      <c r="H6" s="14">
        <v>3.4163666499999996</v>
      </c>
      <c r="I6" s="14">
        <v>4.1039329000000002</v>
      </c>
      <c r="J6" s="15">
        <v>0.16523212865232756</v>
      </c>
      <c r="K6" s="15">
        <v>0.22209715356089635</v>
      </c>
      <c r="L6" s="16">
        <v>0.29040663860448646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43.976638999999984</v>
      </c>
      <c r="E7" s="38">
        <f ca="1">SUM(E8:OFFSET(E6,MATCH("PROYECTOS",$A$8:$A$50,0),0))</f>
        <v>46.600878999999999</v>
      </c>
      <c r="F7" s="38">
        <f ca="1">SUM(F8:OFFSET(F6,MATCH("PROYECTOS",$A$8:$A$50,0),0))</f>
        <v>15.619394291756532</v>
      </c>
      <c r="G7" s="38">
        <f ca="1">SUM(G8:OFFSET(G6,MATCH("PROYECTOS",$A$8:$A$50,0),0))</f>
        <v>8.9988241517565317</v>
      </c>
      <c r="H7" s="38">
        <f ca="1">SUM(H8:OFFSET(H6,MATCH("PROYECTOS",$A$8:$A$50,0),0))</f>
        <v>3.2882847799999992</v>
      </c>
      <c r="I7" s="38">
        <f ca="1">SUM(I8:OFFSET(I6,MATCH("PROYECTOS",$A$8:$A$50,0),0))</f>
        <v>3.3322853599999998</v>
      </c>
      <c r="J7" s="39">
        <f ca="1">IFERROR(G7/E7,0)</f>
        <v>0.1931041719568537</v>
      </c>
      <c r="K7" s="39">
        <f ca="1">IFERROR(SUM(G7,H7)/E7,0)</f>
        <v>0.26366689202915106</v>
      </c>
      <c r="L7" s="40">
        <f ca="1">IFERROR(SUM(G7,H7,I7)/E7,0)</f>
        <v>0.33517381274624736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10.590864999999999</v>
      </c>
      <c r="E8" s="21">
        <v>12.003777999999999</v>
      </c>
      <c r="F8" s="21">
        <f t="shared" ref="F8:F13" si="0">SUM(G8,H8,I8)</f>
        <v>3.8123231756146763</v>
      </c>
      <c r="G8" s="21">
        <v>2.0265116856146763</v>
      </c>
      <c r="H8" s="21">
        <v>0.93712682999999986</v>
      </c>
      <c r="I8" s="21">
        <v>0.84868466000000009</v>
      </c>
      <c r="J8" s="22">
        <f t="shared" ref="J8:J14" si="1">IFERROR(G8/E8,0)</f>
        <v>0.16882282274919416</v>
      </c>
      <c r="K8" s="22">
        <f t="shared" ref="K8:K14" si="2">IFERROR(SUM(G8,H8)/E8,0)</f>
        <v>0.24689214642379062</v>
      </c>
      <c r="L8" s="23">
        <f t="shared" ref="L8:L14" si="3">IFERROR(SUM(G8,H8,I8)/E8,0)</f>
        <v>0.31759360891335014</v>
      </c>
      <c r="M8" s="4"/>
    </row>
    <row r="9" spans="1:13" ht="25.5" x14ac:dyDescent="0.25">
      <c r="A9" s="17"/>
      <c r="B9" s="19">
        <v>3000341</v>
      </c>
      <c r="C9" s="19" t="s">
        <v>888</v>
      </c>
      <c r="D9" s="20">
        <v>0.15599099999999999</v>
      </c>
      <c r="E9" s="21">
        <v>0.27151500000000001</v>
      </c>
      <c r="F9" s="21">
        <f t="shared" si="0"/>
        <v>6.8520800125356019E-3</v>
      </c>
      <c r="G9" s="21">
        <v>2.9600000125356019E-3</v>
      </c>
      <c r="H9" s="21">
        <v>1.3290800000000001E-3</v>
      </c>
      <c r="I9" s="21">
        <v>2.5630000000000002E-3</v>
      </c>
      <c r="J9" s="22">
        <f t="shared" si="1"/>
        <v>1.0901791844043981E-2</v>
      </c>
      <c r="K9" s="22">
        <f t="shared" si="2"/>
        <v>1.5796843682800588E-2</v>
      </c>
      <c r="L9" s="23">
        <f t="shared" si="3"/>
        <v>2.5236469486163201E-2</v>
      </c>
      <c r="M9" s="4"/>
    </row>
    <row r="10" spans="1:13" ht="25.5" x14ac:dyDescent="0.25">
      <c r="A10" s="17"/>
      <c r="B10" s="19">
        <v>3000475</v>
      </c>
      <c r="C10" s="19" t="s">
        <v>889</v>
      </c>
      <c r="D10" s="20">
        <v>32.761734999999987</v>
      </c>
      <c r="E10" s="21">
        <v>33.475298000000002</v>
      </c>
      <c r="F10" s="21">
        <f t="shared" si="0"/>
        <v>11.602160753738442</v>
      </c>
      <c r="G10" s="21">
        <v>6.8506830637384413</v>
      </c>
      <c r="H10" s="21">
        <v>2.3291768699999995</v>
      </c>
      <c r="I10" s="21">
        <v>2.4223008199999998</v>
      </c>
      <c r="J10" s="22">
        <f t="shared" si="1"/>
        <v>0.20464890450679307</v>
      </c>
      <c r="K10" s="22">
        <f t="shared" si="2"/>
        <v>0.27422787793370623</v>
      </c>
      <c r="L10" s="23">
        <f t="shared" si="3"/>
        <v>0.34658872204030688</v>
      </c>
      <c r="M10" s="4"/>
    </row>
    <row r="11" spans="1:13" ht="38.25" x14ac:dyDescent="0.25">
      <c r="A11" s="17"/>
      <c r="B11" s="19">
        <v>3000506</v>
      </c>
      <c r="C11" s="19" t="s">
        <v>890</v>
      </c>
      <c r="D11" s="20">
        <v>9.4983000000000012E-2</v>
      </c>
      <c r="E11" s="21">
        <v>0.38331799999999999</v>
      </c>
      <c r="F11" s="21">
        <f t="shared" si="0"/>
        <v>7.8203880673069492E-2</v>
      </c>
      <c r="G11" s="21">
        <v>5.1856000673069502E-2</v>
      </c>
      <c r="H11" s="21">
        <v>1.5810000000000002E-3</v>
      </c>
      <c r="I11" s="21">
        <v>2.4766879999999998E-2</v>
      </c>
      <c r="J11" s="22">
        <f t="shared" si="1"/>
        <v>0.13528193477235481</v>
      </c>
      <c r="K11" s="22">
        <f t="shared" si="2"/>
        <v>0.13940644757895404</v>
      </c>
      <c r="L11" s="23">
        <f t="shared" si="3"/>
        <v>0.20401828422633295</v>
      </c>
      <c r="M11" s="4"/>
    </row>
    <row r="12" spans="1:13" x14ac:dyDescent="0.25">
      <c r="A12" s="17"/>
      <c r="B12" s="19">
        <v>3000507</v>
      </c>
      <c r="C12" s="19" t="s">
        <v>891</v>
      </c>
      <c r="D12" s="20">
        <v>0.37206500000000003</v>
      </c>
      <c r="E12" s="21">
        <v>0.46597000000000005</v>
      </c>
      <c r="F12" s="21">
        <f t="shared" si="0"/>
        <v>0.11985440171780903</v>
      </c>
      <c r="G12" s="21">
        <v>6.6813401717809029E-2</v>
      </c>
      <c r="H12" s="21">
        <v>1.9071000000000005E-2</v>
      </c>
      <c r="I12" s="21">
        <v>3.397E-2</v>
      </c>
      <c r="J12" s="22">
        <f t="shared" si="1"/>
        <v>0.14338562937057969</v>
      </c>
      <c r="K12" s="22">
        <f t="shared" si="2"/>
        <v>0.18431315689381081</v>
      </c>
      <c r="L12" s="23">
        <f t="shared" si="3"/>
        <v>0.25721484584374321</v>
      </c>
      <c r="M12" s="4"/>
    </row>
    <row r="13" spans="1:13" ht="38.25" x14ac:dyDescent="0.25">
      <c r="A13" s="17"/>
      <c r="B13" s="19">
        <v>3000676</v>
      </c>
      <c r="C13" s="19" t="s">
        <v>892</v>
      </c>
      <c r="D13" s="20">
        <v>1E-3</v>
      </c>
      <c r="E13" s="21">
        <v>1E-3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21.57581200000002</v>
      </c>
      <c r="E14" s="45">
        <f t="shared" ref="E14:I14" ca="1" si="4">OFFSET(E14,-MATCH("PROYECTOS",$A$8:$A$50,0)-1,0)-(OFFSET(E14,-MATCH("PROYECTOS",$A$8:$A$50,0),0))</f>
        <v>13.477643000000008</v>
      </c>
      <c r="F14" s="45">
        <f t="shared" ca="1" si="4"/>
        <v>1.8278073345891599</v>
      </c>
      <c r="G14" s="45">
        <f t="shared" ca="1" si="4"/>
        <v>0.92807792458916083</v>
      </c>
      <c r="H14" s="45">
        <f t="shared" ca="1" si="4"/>
        <v>0.12808187000000038</v>
      </c>
      <c r="I14" s="45">
        <f t="shared" ca="1" si="4"/>
        <v>0.77164754000000046</v>
      </c>
      <c r="J14" s="46">
        <f t="shared" ca="1" si="1"/>
        <v>6.8860551105943399E-2</v>
      </c>
      <c r="K14" s="46">
        <f t="shared" ca="1" si="2"/>
        <v>7.8363835174233398E-2</v>
      </c>
      <c r="L14" s="47">
        <f t="shared" ca="1" si="3"/>
        <v>0.13561772890030999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909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ht="25.5" x14ac:dyDescent="0.25">
      <c r="A20" s="17"/>
      <c r="B20" s="19">
        <v>3000341</v>
      </c>
      <c r="C20" s="19" t="s">
        <v>888</v>
      </c>
      <c r="D20" s="23">
        <v>2.5236469486163201E-2</v>
      </c>
    </row>
    <row r="21" spans="1:4" ht="38.25" x14ac:dyDescent="0.25">
      <c r="A21" s="17"/>
      <c r="B21" s="19">
        <v>3000506</v>
      </c>
      <c r="C21" s="19" t="s">
        <v>890</v>
      </c>
      <c r="D21" s="23">
        <v>0.20401828422633295</v>
      </c>
    </row>
    <row r="22" spans="1:4" x14ac:dyDescent="0.25">
      <c r="A22" s="17"/>
      <c r="B22" s="19">
        <v>3000507</v>
      </c>
      <c r="C22" s="19" t="s">
        <v>891</v>
      </c>
      <c r="D22" s="23">
        <v>0.25721484584374321</v>
      </c>
    </row>
    <row r="23" spans="1:4" ht="39" thickBot="1" x14ac:dyDescent="0.3">
      <c r="A23" s="24"/>
      <c r="B23" s="26">
        <v>3000676</v>
      </c>
      <c r="C23" s="26" t="s">
        <v>892</v>
      </c>
      <c r="D23" s="30">
        <v>0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29" workbookViewId="0">
      <selection activeCell="A37" sqref="A37:D3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140625" customWidth="1"/>
    <col min="6" max="6" width="13.5703125" customWidth="1"/>
    <col min="7" max="9" width="0" hidden="1" customWidth="1"/>
  </cols>
  <sheetData>
    <row r="1" spans="1:13" ht="15.75" x14ac:dyDescent="0.25">
      <c r="A1" s="50">
        <v>2</v>
      </c>
      <c r="B1" s="49" t="s">
        <v>14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321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1439.382564</v>
      </c>
      <c r="E6" s="14">
        <v>1834.4223849999994</v>
      </c>
      <c r="F6" s="14">
        <v>719.29145555411105</v>
      </c>
      <c r="G6" s="14">
        <v>462.06858926411115</v>
      </c>
      <c r="H6" s="14">
        <v>114.99717575</v>
      </c>
      <c r="I6" s="14">
        <v>142.22569053999999</v>
      </c>
      <c r="J6" s="15">
        <v>0.25188778388359628</v>
      </c>
      <c r="K6" s="15">
        <v>0.31457627737905702</v>
      </c>
      <c r="L6" s="16">
        <v>0.3921078708130305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1260.076014</v>
      </c>
      <c r="E7" s="38">
        <f ca="1">SUM(E8:OFFSET(E6,MATCH("PROYECTOS",$A$8:$A$50,0),0))</f>
        <v>1590.4720909999996</v>
      </c>
      <c r="F7" s="38">
        <f ca="1">SUM(F8:OFFSET(F6,MATCH("PROYECTOS",$A$8:$A$50,0),0))</f>
        <v>659.83141363182449</v>
      </c>
      <c r="G7" s="38">
        <f ca="1">SUM(G8:OFFSET(G6,MATCH("PROYECTOS",$A$8:$A$50,0),0))</f>
        <v>429.08835703182461</v>
      </c>
      <c r="H7" s="38">
        <f ca="1">SUM(H8:OFFSET(H6,MATCH("PROYECTOS",$A$8:$A$50,0),0))</f>
        <v>104.32997903000002</v>
      </c>
      <c r="I7" s="38">
        <f ca="1">SUM(I8:OFFSET(I6,MATCH("PROYECTOS",$A$8:$A$50,0),0))</f>
        <v>126.41307757</v>
      </c>
      <c r="J7" s="39">
        <f ca="1">IFERROR(G7/E7,0)</f>
        <v>0.26978678812404555</v>
      </c>
      <c r="K7" s="39">
        <f ca="1">IFERROR(SUM(G7,H7)/E7,0)</f>
        <v>0.33538365060303643</v>
      </c>
      <c r="L7" s="40">
        <f ca="1">IFERROR(SUM(G7,H7,I7)/E7,0)</f>
        <v>0.41486513178421114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34.080628000000011</v>
      </c>
      <c r="E8" s="21">
        <v>50.421870999999975</v>
      </c>
      <c r="F8" s="21">
        <f t="shared" ref="F8:F28" si="0">SUM(G8,H8,I8)</f>
        <v>15.225417547871237</v>
      </c>
      <c r="G8" s="21">
        <v>7.9922110478712352</v>
      </c>
      <c r="H8" s="21">
        <v>3.5283285100000001</v>
      </c>
      <c r="I8" s="21">
        <v>3.7048779900000017</v>
      </c>
      <c r="J8" s="22">
        <f t="shared" ref="J8:J29" si="1">IFERROR(G8/E8,0)</f>
        <v>0.15850683224093845</v>
      </c>
      <c r="K8" s="22">
        <f t="shared" ref="K8:K29" si="2">IFERROR(SUM(G8,H8)/E8,0)</f>
        <v>0.22848298425640018</v>
      </c>
      <c r="L8" s="23">
        <f t="shared" ref="L8:L29" si="3">IFERROR(SUM(G8,H8,I8)/E8,0)</f>
        <v>0.30196058269775916</v>
      </c>
      <c r="M8" s="4"/>
    </row>
    <row r="9" spans="1:13" ht="38.25" x14ac:dyDescent="0.25">
      <c r="A9" s="17"/>
      <c r="B9" s="19">
        <v>3000002</v>
      </c>
      <c r="C9" s="19" t="s">
        <v>323</v>
      </c>
      <c r="D9" s="20">
        <v>52.636309000000004</v>
      </c>
      <c r="E9" s="21">
        <v>33.679575999999997</v>
      </c>
      <c r="F9" s="21">
        <f t="shared" si="0"/>
        <v>8.4310988744111235</v>
      </c>
      <c r="G9" s="21">
        <v>2.8776584044111222</v>
      </c>
      <c r="H9" s="21">
        <v>1.1305498900000002</v>
      </c>
      <c r="I9" s="21">
        <v>4.4228905799999998</v>
      </c>
      <c r="J9" s="22">
        <f t="shared" si="1"/>
        <v>8.5442239665105113E-2</v>
      </c>
      <c r="K9" s="22">
        <f t="shared" si="2"/>
        <v>0.11901005803669035</v>
      </c>
      <c r="L9" s="23">
        <f t="shared" si="3"/>
        <v>0.25033269048313211</v>
      </c>
      <c r="M9" s="4"/>
    </row>
    <row r="10" spans="1:13" ht="25.5" x14ac:dyDescent="0.25">
      <c r="A10" s="17"/>
      <c r="B10" s="19">
        <v>3000005</v>
      </c>
      <c r="C10" s="19" t="s">
        <v>324</v>
      </c>
      <c r="D10" s="20">
        <v>8.9077969999999986</v>
      </c>
      <c r="E10" s="21">
        <v>9.7505160000000028</v>
      </c>
      <c r="F10" s="21">
        <f t="shared" si="0"/>
        <v>3.5954195402707372</v>
      </c>
      <c r="G10" s="21">
        <v>2.057470390270737</v>
      </c>
      <c r="H10" s="21">
        <v>0.79449064999999996</v>
      </c>
      <c r="I10" s="21">
        <v>0.74345850000000002</v>
      </c>
      <c r="J10" s="22">
        <f t="shared" si="1"/>
        <v>0.21101143675583287</v>
      </c>
      <c r="K10" s="22">
        <f t="shared" si="2"/>
        <v>0.29249334499535579</v>
      </c>
      <c r="L10" s="23">
        <f t="shared" si="3"/>
        <v>0.36874146355646575</v>
      </c>
      <c r="M10" s="4"/>
    </row>
    <row r="11" spans="1:13" x14ac:dyDescent="0.25">
      <c r="A11" s="17"/>
      <c r="B11" s="19">
        <v>3033172</v>
      </c>
      <c r="C11" s="19" t="s">
        <v>325</v>
      </c>
      <c r="D11" s="20">
        <v>168.79179499999992</v>
      </c>
      <c r="E11" s="21">
        <v>257.24055299999998</v>
      </c>
      <c r="F11" s="21">
        <f t="shared" si="0"/>
        <v>116.24927164510709</v>
      </c>
      <c r="G11" s="21">
        <v>80.138180345107088</v>
      </c>
      <c r="H11" s="21">
        <v>17.347196059999998</v>
      </c>
      <c r="I11" s="21">
        <v>18.763895240000004</v>
      </c>
      <c r="J11" s="22">
        <f t="shared" si="1"/>
        <v>0.311530120000586</v>
      </c>
      <c r="K11" s="22">
        <f t="shared" si="2"/>
        <v>0.3789658172796227</v>
      </c>
      <c r="L11" s="23">
        <f t="shared" si="3"/>
        <v>0.45190880788188592</v>
      </c>
      <c r="M11" s="4"/>
    </row>
    <row r="12" spans="1:13" ht="38.25" x14ac:dyDescent="0.25">
      <c r="A12" s="17"/>
      <c r="B12" s="19">
        <v>3033288</v>
      </c>
      <c r="C12" s="19" t="s">
        <v>326</v>
      </c>
      <c r="D12" s="20">
        <v>6.2640250000000011</v>
      </c>
      <c r="E12" s="21">
        <v>7.2604610000000012</v>
      </c>
      <c r="F12" s="21">
        <f t="shared" si="0"/>
        <v>2.8347642215097975</v>
      </c>
      <c r="G12" s="21">
        <v>1.559220361509797</v>
      </c>
      <c r="H12" s="21">
        <v>0.75301636000000005</v>
      </c>
      <c r="I12" s="21">
        <v>0.52252750000000014</v>
      </c>
      <c r="J12" s="22">
        <f t="shared" si="1"/>
        <v>0.21475500818884596</v>
      </c>
      <c r="K12" s="22">
        <f t="shared" si="2"/>
        <v>0.31846968415776861</v>
      </c>
      <c r="L12" s="23">
        <f t="shared" si="3"/>
        <v>0.39043859907928669</v>
      </c>
      <c r="M12" s="4"/>
    </row>
    <row r="13" spans="1:13" ht="38.25" x14ac:dyDescent="0.25">
      <c r="A13" s="17"/>
      <c r="B13" s="19">
        <v>3033289</v>
      </c>
      <c r="C13" s="19" t="s">
        <v>327</v>
      </c>
      <c r="D13" s="20">
        <v>6.4307290000000012</v>
      </c>
      <c r="E13" s="21">
        <v>8.3690590000000054</v>
      </c>
      <c r="F13" s="21">
        <f t="shared" si="0"/>
        <v>2.9857429467302907</v>
      </c>
      <c r="G13" s="21">
        <v>1.5829767767302911</v>
      </c>
      <c r="H13" s="21">
        <v>0.74408989999999986</v>
      </c>
      <c r="I13" s="21">
        <v>0.65867627000000017</v>
      </c>
      <c r="J13" s="22">
        <f t="shared" si="1"/>
        <v>0.18914632776878382</v>
      </c>
      <c r="K13" s="22">
        <f t="shared" si="2"/>
        <v>0.27805595309225201</v>
      </c>
      <c r="L13" s="23">
        <f t="shared" si="3"/>
        <v>0.3567596962490393</v>
      </c>
      <c r="M13" s="4"/>
    </row>
    <row r="14" spans="1:13" ht="38.25" x14ac:dyDescent="0.25">
      <c r="A14" s="17"/>
      <c r="B14" s="19">
        <v>3033290</v>
      </c>
      <c r="C14" s="19" t="s">
        <v>328</v>
      </c>
      <c r="D14" s="20">
        <v>5.8096459999999999</v>
      </c>
      <c r="E14" s="21">
        <v>6.9997740000000004</v>
      </c>
      <c r="F14" s="21">
        <f t="shared" si="0"/>
        <v>2.9486441659198208</v>
      </c>
      <c r="G14" s="21">
        <v>1.9579499259198201</v>
      </c>
      <c r="H14" s="21">
        <v>0.45007160000000007</v>
      </c>
      <c r="I14" s="21">
        <v>0.54062264000000027</v>
      </c>
      <c r="J14" s="22">
        <f t="shared" si="1"/>
        <v>0.27971616311038328</v>
      </c>
      <c r="K14" s="22">
        <f t="shared" si="2"/>
        <v>0.34401418187498911</v>
      </c>
      <c r="L14" s="23">
        <f t="shared" si="3"/>
        <v>0.42124848115379449</v>
      </c>
      <c r="M14" s="4"/>
    </row>
    <row r="15" spans="1:13" ht="25.5" x14ac:dyDescent="0.25">
      <c r="A15" s="17"/>
      <c r="B15" s="19">
        <v>3033291</v>
      </c>
      <c r="C15" s="19" t="s">
        <v>329</v>
      </c>
      <c r="D15" s="20">
        <v>49.541751000000026</v>
      </c>
      <c r="E15" s="21">
        <v>54.19200900000002</v>
      </c>
      <c r="F15" s="21">
        <f t="shared" si="0"/>
        <v>21.622936520402099</v>
      </c>
      <c r="G15" s="21">
        <v>13.801881400402099</v>
      </c>
      <c r="H15" s="21">
        <v>4.4943926400000018</v>
      </c>
      <c r="I15" s="21">
        <v>3.3266624800000009</v>
      </c>
      <c r="J15" s="22">
        <f t="shared" si="1"/>
        <v>0.25468480787272701</v>
      </c>
      <c r="K15" s="22">
        <f t="shared" si="2"/>
        <v>0.33761940880254304</v>
      </c>
      <c r="L15" s="23">
        <f t="shared" si="3"/>
        <v>0.39900599589142544</v>
      </c>
      <c r="M15" s="4"/>
    </row>
    <row r="16" spans="1:13" ht="38.25" x14ac:dyDescent="0.25">
      <c r="A16" s="17"/>
      <c r="B16" s="19">
        <v>3033292</v>
      </c>
      <c r="C16" s="19" t="s">
        <v>330</v>
      </c>
      <c r="D16" s="20">
        <v>18.160463000000007</v>
      </c>
      <c r="E16" s="21">
        <v>18.937157000000006</v>
      </c>
      <c r="F16" s="21">
        <f t="shared" si="0"/>
        <v>7.558446142967167</v>
      </c>
      <c r="G16" s="21">
        <v>4.364892902967167</v>
      </c>
      <c r="H16" s="21">
        <v>1.5514570799999998</v>
      </c>
      <c r="I16" s="21">
        <v>1.6420961599999999</v>
      </c>
      <c r="J16" s="22">
        <f t="shared" si="1"/>
        <v>0.23049356896429415</v>
      </c>
      <c r="K16" s="22">
        <f t="shared" si="2"/>
        <v>0.31242017917299647</v>
      </c>
      <c r="L16" s="23">
        <f t="shared" si="3"/>
        <v>0.39913309811853831</v>
      </c>
      <c r="M16" s="4"/>
    </row>
    <row r="17" spans="1:13" ht="25.5" x14ac:dyDescent="0.25">
      <c r="A17" s="17"/>
      <c r="B17" s="19">
        <v>3033294</v>
      </c>
      <c r="C17" s="19" t="s">
        <v>331</v>
      </c>
      <c r="D17" s="20">
        <v>100.51057800000002</v>
      </c>
      <c r="E17" s="21">
        <v>138.48382700000002</v>
      </c>
      <c r="F17" s="21">
        <f t="shared" si="0"/>
        <v>49.278212471452974</v>
      </c>
      <c r="G17" s="21">
        <v>24.959527961452981</v>
      </c>
      <c r="H17" s="21">
        <v>9.5353694799999982</v>
      </c>
      <c r="I17" s="21">
        <v>14.783315029999999</v>
      </c>
      <c r="J17" s="22">
        <f t="shared" si="1"/>
        <v>0.18023424469236379</v>
      </c>
      <c r="K17" s="22">
        <f t="shared" si="2"/>
        <v>0.24908971819108502</v>
      </c>
      <c r="L17" s="23">
        <f t="shared" si="3"/>
        <v>0.35584092048129901</v>
      </c>
      <c r="M17" s="4"/>
    </row>
    <row r="18" spans="1:13" x14ac:dyDescent="0.25">
      <c r="A18" s="17"/>
      <c r="B18" s="19">
        <v>3033295</v>
      </c>
      <c r="C18" s="19" t="s">
        <v>332</v>
      </c>
      <c r="D18" s="20">
        <v>231.33986299999995</v>
      </c>
      <c r="E18" s="21">
        <v>276.29034200000007</v>
      </c>
      <c r="F18" s="21">
        <f t="shared" si="0"/>
        <v>147.06007595484473</v>
      </c>
      <c r="G18" s="21">
        <v>116.65850641484474</v>
      </c>
      <c r="H18" s="21">
        <v>12.210592970000004</v>
      </c>
      <c r="I18" s="21">
        <v>18.190976569999997</v>
      </c>
      <c r="J18" s="22">
        <f t="shared" si="1"/>
        <v>0.42223157556062785</v>
      </c>
      <c r="K18" s="22">
        <f t="shared" si="2"/>
        <v>0.46642636312218505</v>
      </c>
      <c r="L18" s="23">
        <f t="shared" si="3"/>
        <v>0.53226643714837019</v>
      </c>
      <c r="M18" s="4"/>
    </row>
    <row r="19" spans="1:13" ht="25.5" x14ac:dyDescent="0.25">
      <c r="A19" s="17"/>
      <c r="B19" s="19">
        <v>3033296</v>
      </c>
      <c r="C19" s="19" t="s">
        <v>333</v>
      </c>
      <c r="D19" s="20">
        <v>54.335140999999979</v>
      </c>
      <c r="E19" s="21">
        <v>64.617000999999973</v>
      </c>
      <c r="F19" s="21">
        <f t="shared" si="0"/>
        <v>23.365117108650907</v>
      </c>
      <c r="G19" s="21">
        <v>12.614252498650908</v>
      </c>
      <c r="H19" s="21">
        <v>5.8795340299999994</v>
      </c>
      <c r="I19" s="21">
        <v>4.8713305800000004</v>
      </c>
      <c r="J19" s="22">
        <f t="shared" si="1"/>
        <v>0.19521569097041369</v>
      </c>
      <c r="K19" s="22">
        <f t="shared" si="2"/>
        <v>0.28620620335894131</v>
      </c>
      <c r="L19" s="23">
        <f t="shared" si="3"/>
        <v>0.36159395742694583</v>
      </c>
      <c r="M19" s="4"/>
    </row>
    <row r="20" spans="1:13" ht="25.5" x14ac:dyDescent="0.25">
      <c r="A20" s="17"/>
      <c r="B20" s="19">
        <v>3033297</v>
      </c>
      <c r="C20" s="19" t="s">
        <v>334</v>
      </c>
      <c r="D20" s="20">
        <v>151.32609200000002</v>
      </c>
      <c r="E20" s="21">
        <v>187.17760999999996</v>
      </c>
      <c r="F20" s="21">
        <f t="shared" si="0"/>
        <v>69.746290925733149</v>
      </c>
      <c r="G20" s="21">
        <v>38.947121225733156</v>
      </c>
      <c r="H20" s="21">
        <v>13.01577496</v>
      </c>
      <c r="I20" s="21">
        <v>17.783394739999995</v>
      </c>
      <c r="J20" s="22">
        <f t="shared" si="1"/>
        <v>0.20807574808617957</v>
      </c>
      <c r="K20" s="22">
        <f t="shared" si="2"/>
        <v>0.27761277743493556</v>
      </c>
      <c r="L20" s="23">
        <f t="shared" si="3"/>
        <v>0.37262090762743028</v>
      </c>
      <c r="M20" s="4"/>
    </row>
    <row r="21" spans="1:13" x14ac:dyDescent="0.25">
      <c r="A21" s="17"/>
      <c r="B21" s="19">
        <v>3033298</v>
      </c>
      <c r="C21" s="19" t="s">
        <v>335</v>
      </c>
      <c r="D21" s="20">
        <v>43.833263000000031</v>
      </c>
      <c r="E21" s="21">
        <v>55.004005999999997</v>
      </c>
      <c r="F21" s="21">
        <f t="shared" si="0"/>
        <v>26.40515466942049</v>
      </c>
      <c r="G21" s="21">
        <v>18.597838039420488</v>
      </c>
      <c r="H21" s="21">
        <v>3.5661061600000017</v>
      </c>
      <c r="I21" s="21">
        <v>4.2412104700000022</v>
      </c>
      <c r="J21" s="22">
        <f t="shared" si="1"/>
        <v>0.33811788253060127</v>
      </c>
      <c r="K21" s="22">
        <f t="shared" si="2"/>
        <v>0.40295145410718791</v>
      </c>
      <c r="L21" s="23">
        <f t="shared" si="3"/>
        <v>0.48005875552810628</v>
      </c>
      <c r="M21" s="4"/>
    </row>
    <row r="22" spans="1:13" ht="25.5" x14ac:dyDescent="0.25">
      <c r="A22" s="17"/>
      <c r="B22" s="19">
        <v>3033299</v>
      </c>
      <c r="C22" s="19" t="s">
        <v>336</v>
      </c>
      <c r="D22" s="20">
        <v>34.574847999999989</v>
      </c>
      <c r="E22" s="21">
        <v>37.814288000000019</v>
      </c>
      <c r="F22" s="21">
        <f t="shared" si="0"/>
        <v>16.41928169963537</v>
      </c>
      <c r="G22" s="21">
        <v>9.9785502096353689</v>
      </c>
      <c r="H22" s="21">
        <v>3.2321341100000005</v>
      </c>
      <c r="I22" s="21">
        <v>3.2085973800000018</v>
      </c>
      <c r="J22" s="22">
        <f t="shared" si="1"/>
        <v>0.26388306477264267</v>
      </c>
      <c r="K22" s="22">
        <f t="shared" si="2"/>
        <v>0.34935694993478028</v>
      </c>
      <c r="L22" s="23">
        <f t="shared" si="3"/>
        <v>0.43420840555388379</v>
      </c>
      <c r="M22" s="4"/>
    </row>
    <row r="23" spans="1:13" ht="25.5" x14ac:dyDescent="0.25">
      <c r="A23" s="17"/>
      <c r="B23" s="19">
        <v>3033300</v>
      </c>
      <c r="C23" s="19" t="s">
        <v>337</v>
      </c>
      <c r="D23" s="20">
        <v>23.141862000000003</v>
      </c>
      <c r="E23" s="21">
        <v>30.187176000000008</v>
      </c>
      <c r="F23" s="21">
        <f t="shared" si="0"/>
        <v>11.038159455330739</v>
      </c>
      <c r="G23" s="21">
        <v>7.0309689253307397</v>
      </c>
      <c r="H23" s="21">
        <v>2.0942975599999993</v>
      </c>
      <c r="I23" s="21">
        <v>1.9128929700000004</v>
      </c>
      <c r="J23" s="22">
        <f t="shared" si="1"/>
        <v>0.23291244352670609</v>
      </c>
      <c r="K23" s="22">
        <f t="shared" si="2"/>
        <v>0.3022895048324738</v>
      </c>
      <c r="L23" s="23">
        <f t="shared" si="3"/>
        <v>0.36565723986008947</v>
      </c>
      <c r="M23" s="4"/>
    </row>
    <row r="24" spans="1:13" ht="25.5" x14ac:dyDescent="0.25">
      <c r="A24" s="17"/>
      <c r="B24" s="19">
        <v>3033304</v>
      </c>
      <c r="C24" s="19" t="s">
        <v>338</v>
      </c>
      <c r="D24" s="20">
        <v>27.798907999999994</v>
      </c>
      <c r="E24" s="21">
        <v>34.503608000000014</v>
      </c>
      <c r="F24" s="21">
        <f t="shared" si="0"/>
        <v>14.20266368480695</v>
      </c>
      <c r="G24" s="21">
        <v>7.6983396648069489</v>
      </c>
      <c r="H24" s="21">
        <v>3.0933607700000008</v>
      </c>
      <c r="I24" s="21">
        <v>3.4109632499999991</v>
      </c>
      <c r="J24" s="22">
        <f t="shared" si="1"/>
        <v>0.22311694663372439</v>
      </c>
      <c r="K24" s="22">
        <f t="shared" si="2"/>
        <v>0.31277020173678494</v>
      </c>
      <c r="L24" s="23">
        <f t="shared" si="3"/>
        <v>0.41162836317891577</v>
      </c>
      <c r="M24" s="4"/>
    </row>
    <row r="25" spans="1:13" x14ac:dyDescent="0.25">
      <c r="A25" s="17"/>
      <c r="B25" s="19">
        <v>3033305</v>
      </c>
      <c r="C25" s="19" t="s">
        <v>339</v>
      </c>
      <c r="D25" s="20">
        <v>93.048976000000067</v>
      </c>
      <c r="E25" s="21">
        <v>118.29686199999995</v>
      </c>
      <c r="F25" s="21">
        <f t="shared" si="0"/>
        <v>57.910412069377543</v>
      </c>
      <c r="G25" s="21">
        <v>43.09747303937754</v>
      </c>
      <c r="H25" s="21">
        <v>6.3883038900000013</v>
      </c>
      <c r="I25" s="21">
        <v>8.4246351400000012</v>
      </c>
      <c r="J25" s="22">
        <f t="shared" si="1"/>
        <v>0.36431628287297729</v>
      </c>
      <c r="K25" s="22">
        <f t="shared" si="2"/>
        <v>0.41831859351753192</v>
      </c>
      <c r="L25" s="23">
        <f t="shared" si="3"/>
        <v>0.48953464268035757</v>
      </c>
      <c r="M25" s="4"/>
    </row>
    <row r="26" spans="1:13" ht="25.5" x14ac:dyDescent="0.25">
      <c r="A26" s="17"/>
      <c r="B26" s="19">
        <v>3033306</v>
      </c>
      <c r="C26" s="19" t="s">
        <v>340</v>
      </c>
      <c r="D26" s="20">
        <v>85.919356000000022</v>
      </c>
      <c r="E26" s="21">
        <v>123.06960700000006</v>
      </c>
      <c r="F26" s="21">
        <f t="shared" si="0"/>
        <v>34.956140948631784</v>
      </c>
      <c r="G26" s="21">
        <v>17.090763518631775</v>
      </c>
      <c r="H26" s="21">
        <v>7.8430722200000016</v>
      </c>
      <c r="I26" s="21">
        <v>10.022305210000003</v>
      </c>
      <c r="J26" s="22">
        <f t="shared" si="1"/>
        <v>0.13887070849776717</v>
      </c>
      <c r="K26" s="22">
        <f t="shared" si="2"/>
        <v>0.20259945852132091</v>
      </c>
      <c r="L26" s="23">
        <f t="shared" si="3"/>
        <v>0.28403552916709784</v>
      </c>
      <c r="M26" s="4"/>
    </row>
    <row r="27" spans="1:13" ht="51" x14ac:dyDescent="0.25">
      <c r="A27" s="17"/>
      <c r="B27" s="19">
        <v>3033307</v>
      </c>
      <c r="C27" s="19" t="s">
        <v>341</v>
      </c>
      <c r="D27" s="20">
        <v>52.225133000000007</v>
      </c>
      <c r="E27" s="21">
        <v>66.085851000000005</v>
      </c>
      <c r="F27" s="21">
        <f t="shared" si="0"/>
        <v>23.802627883431718</v>
      </c>
      <c r="G27" s="21">
        <v>13.655268853431721</v>
      </c>
      <c r="H27" s="21">
        <v>5.7658222899999965</v>
      </c>
      <c r="I27" s="21">
        <v>4.3815367400000005</v>
      </c>
      <c r="J27" s="22">
        <f t="shared" si="1"/>
        <v>0.20662923525690424</v>
      </c>
      <c r="K27" s="22">
        <f t="shared" si="2"/>
        <v>0.29387668993521343</v>
      </c>
      <c r="L27" s="23">
        <f t="shared" si="3"/>
        <v>0.36017736812425577</v>
      </c>
      <c r="M27" s="4"/>
    </row>
    <row r="28" spans="1:13" ht="38.25" x14ac:dyDescent="0.25">
      <c r="A28" s="17"/>
      <c r="B28" s="19">
        <v>3033412</v>
      </c>
      <c r="C28" s="19" t="s">
        <v>342</v>
      </c>
      <c r="D28" s="20">
        <v>11.398851000000001</v>
      </c>
      <c r="E28" s="21">
        <v>12.090936999999995</v>
      </c>
      <c r="F28" s="21">
        <f t="shared" si="0"/>
        <v>4.1955351553189484</v>
      </c>
      <c r="G28" s="21">
        <v>2.4273051253189486</v>
      </c>
      <c r="H28" s="21">
        <v>0.91201789999999949</v>
      </c>
      <c r="I28" s="21">
        <v>0.85621212999999985</v>
      </c>
      <c r="J28" s="22">
        <f t="shared" si="1"/>
        <v>0.20075409584211296</v>
      </c>
      <c r="K28" s="22">
        <f t="shared" si="2"/>
        <v>0.27618397360923719</v>
      </c>
      <c r="L28" s="23">
        <f t="shared" si="3"/>
        <v>0.3469983472181643</v>
      </c>
      <c r="M28" s="4"/>
    </row>
    <row r="29" spans="1:13" ht="15.75" thickBot="1" x14ac:dyDescent="0.3">
      <c r="A29" s="41" t="s">
        <v>293</v>
      </c>
      <c r="B29" s="43"/>
      <c r="C29" s="43"/>
      <c r="D29" s="44">
        <f ca="1">OFFSET(D29,-MATCH("PROYECTOS",$A$8:$A$50,0)-1,0)-(OFFSET(D29,-MATCH("PROYECTOS",$A$8:$A$50,0),0))</f>
        <v>179.30655000000002</v>
      </c>
      <c r="E29" s="45">
        <f t="shared" ref="E29:I29" ca="1" si="4">OFFSET(E29,-MATCH("PROYECTOS",$A$8:$A$50,0)-1,0)-(OFFSET(E29,-MATCH("PROYECTOS",$A$8:$A$50,0),0))</f>
        <v>243.95029399999976</v>
      </c>
      <c r="F29" s="45">
        <f t="shared" ca="1" si="4"/>
        <v>59.460041922286564</v>
      </c>
      <c r="G29" s="45">
        <f t="shared" ca="1" si="4"/>
        <v>32.980232232286539</v>
      </c>
      <c r="H29" s="45">
        <f t="shared" ca="1" si="4"/>
        <v>10.667196719999978</v>
      </c>
      <c r="I29" s="45">
        <f t="shared" ca="1" si="4"/>
        <v>15.812612969999989</v>
      </c>
      <c r="J29" s="46">
        <f t="shared" ca="1" si="1"/>
        <v>0.13519242666822354</v>
      </c>
      <c r="K29" s="46">
        <f t="shared" ca="1" si="2"/>
        <v>0.17891935376100249</v>
      </c>
      <c r="L29" s="47">
        <f t="shared" ca="1" si="3"/>
        <v>0.24373834910109421</v>
      </c>
      <c r="M29" s="4"/>
    </row>
    <row r="30" spans="1:13" ht="15.75" thickBot="1" x14ac:dyDescent="0.3"/>
    <row r="31" spans="1:13" ht="15.75" thickBot="1" x14ac:dyDescent="0.3">
      <c r="A31" s="87" t="s">
        <v>315</v>
      </c>
      <c r="B31" s="88"/>
      <c r="C31" s="88"/>
      <c r="D31" s="89"/>
    </row>
    <row r="32" spans="1:13" ht="15.75" thickBot="1" x14ac:dyDescent="0.3">
      <c r="A32" s="1" t="s">
        <v>356</v>
      </c>
    </row>
    <row r="33" spans="1:4" ht="45" customHeight="1" x14ac:dyDescent="0.25">
      <c r="A33" s="80" t="s">
        <v>317</v>
      </c>
      <c r="B33" s="81"/>
      <c r="C33" s="81"/>
      <c r="D33" s="92" t="s">
        <v>318</v>
      </c>
    </row>
    <row r="34" spans="1:4" ht="15.75" thickBot="1" x14ac:dyDescent="0.3">
      <c r="A34" s="90"/>
      <c r="B34" s="91"/>
      <c r="C34" s="91"/>
      <c r="D34" s="93"/>
    </row>
    <row r="35" spans="1:4" x14ac:dyDescent="0.25">
      <c r="A35" s="17"/>
      <c r="B35" s="19">
        <v>3000001</v>
      </c>
      <c r="C35" s="19" t="s">
        <v>275</v>
      </c>
      <c r="D35" s="23">
        <v>0.30196058269775916</v>
      </c>
    </row>
    <row r="36" spans="1:4" ht="38.25" x14ac:dyDescent="0.25">
      <c r="A36" s="17"/>
      <c r="B36" s="19">
        <v>3000002</v>
      </c>
      <c r="C36" s="19" t="s">
        <v>323</v>
      </c>
      <c r="D36" s="23">
        <v>0.25033269048313211</v>
      </c>
    </row>
    <row r="37" spans="1:4" ht="26.25" thickBot="1" x14ac:dyDescent="0.3">
      <c r="A37" s="24"/>
      <c r="B37" s="26">
        <v>3033306</v>
      </c>
      <c r="C37" s="26" t="s">
        <v>340</v>
      </c>
      <c r="D37" s="30">
        <v>0.28403552916709784</v>
      </c>
    </row>
  </sheetData>
  <mergeCells count="10">
    <mergeCell ref="A31:D31"/>
    <mergeCell ref="A33:C34"/>
    <mergeCell ref="D33:D3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workbookViewId="0">
      <selection activeCell="G7" sqref="G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57</v>
      </c>
      <c r="B1" s="49" t="s">
        <v>34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887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65.552451000000005</v>
      </c>
      <c r="I6" s="14">
        <v>60.078522000000007</v>
      </c>
      <c r="J6" s="14">
        <v>17.447201626345691</v>
      </c>
      <c r="K6" s="14">
        <v>9.9269020763456925</v>
      </c>
      <c r="L6" s="14">
        <v>3.4163666499999996</v>
      </c>
      <c r="M6" s="14">
        <v>4.1039329000000002</v>
      </c>
      <c r="N6" s="15">
        <v>0.16523212865232756</v>
      </c>
      <c r="O6" s="15">
        <v>0.22209715356089635</v>
      </c>
      <c r="P6" s="16">
        <v>0.29040663860448646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SUM(H8:OFFSET(H6,MATCH("PROYECTOS",$A$8:$A$40,0),0))</f>
        <v>43.976638999999992</v>
      </c>
      <c r="I7" s="38">
        <f ca="1">SUM(I8:OFFSET(I6,MATCH("PROYECTOS",$A$8:$A$40,0),0))</f>
        <v>46.600878999999992</v>
      </c>
      <c r="J7" s="38">
        <f ca="1">SUM(J8:OFFSET(J6,MATCH("PROYECTOS",$A$8:$A$40,0),0))</f>
        <v>15.61939429175653</v>
      </c>
      <c r="K7" s="38">
        <f ca="1">SUM(K8:OFFSET(K6,MATCH("PROYECTOS",$A$8:$A$40,0),0))</f>
        <v>8.9988241517565299</v>
      </c>
      <c r="L7" s="38">
        <f ca="1">SUM(L8:OFFSET(L6,MATCH("PROYECTOS",$A$8:$A$40,0),0))</f>
        <v>3.2882847799999997</v>
      </c>
      <c r="M7" s="38">
        <f ca="1">SUM(M8:OFFSET(M6,MATCH("PROYECTOS",$A$8:$A$40,0),0))</f>
        <v>3.3322853600000002</v>
      </c>
      <c r="N7" s="39">
        <f ca="1">IFERROR(K7/I7,0)</f>
        <v>0.19310417195685367</v>
      </c>
      <c r="O7" s="39">
        <f ca="1">IFERROR(SUM(K7,L7)/I7,0)</f>
        <v>0.26366689202915106</v>
      </c>
      <c r="P7" s="40">
        <f ca="1">IFERROR(SUM(K7,L7,M7)/I7,0)</f>
        <v>0.33517381274624741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10.579465000000003</v>
      </c>
      <c r="I8" s="21">
        <v>11.992378000000008</v>
      </c>
      <c r="J8" s="21">
        <f t="shared" ref="J8:J20" si="0">SUM(K8,L8,M8)</f>
        <v>3.8092511756473093</v>
      </c>
      <c r="K8" s="21">
        <v>2.0248886856473094</v>
      </c>
      <c r="L8" s="21">
        <v>0.93615682999999961</v>
      </c>
      <c r="M8" s="21">
        <v>0.84820566000000008</v>
      </c>
      <c r="N8" s="22">
        <f t="shared" ref="N8:N21" si="1">IFERROR(K8/I8,0)</f>
        <v>0.16884797040647886</v>
      </c>
      <c r="O8" s="22">
        <f t="shared" ref="O8:O21" si="2">IFERROR(SUM(K8,L8)/I8,0)</f>
        <v>0.24691062236758277</v>
      </c>
      <c r="P8" s="23">
        <f t="shared" ref="P8:P21" si="3">IFERROR(SUM(K8,L8,M8)/I8,0)</f>
        <v>0.31763935189895676</v>
      </c>
      <c r="Q8" s="70">
        <v>13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5002994</v>
      </c>
      <c r="C9" s="19" t="s">
        <v>893</v>
      </c>
      <c r="D9" s="68">
        <v>3000475</v>
      </c>
      <c r="E9" s="19" t="s">
        <v>889</v>
      </c>
      <c r="F9" s="69">
        <v>553</v>
      </c>
      <c r="G9" s="19" t="s">
        <v>905</v>
      </c>
      <c r="H9" s="20">
        <v>28.374309</v>
      </c>
      <c r="I9" s="21">
        <v>29.038998999999997</v>
      </c>
      <c r="J9" s="21">
        <f t="shared" si="0"/>
        <v>11.341114033195698</v>
      </c>
      <c r="K9" s="21">
        <v>6.7810283631956985</v>
      </c>
      <c r="L9" s="21">
        <v>2.2923318499999996</v>
      </c>
      <c r="M9" s="21">
        <v>2.2677538200000003</v>
      </c>
      <c r="N9" s="22">
        <f t="shared" si="1"/>
        <v>0.23351453551121715</v>
      </c>
      <c r="O9" s="22">
        <f t="shared" si="2"/>
        <v>0.31245430371741462</v>
      </c>
      <c r="P9" s="23">
        <f t="shared" si="3"/>
        <v>0.39054769185383076</v>
      </c>
      <c r="Q9" s="70">
        <v>0</v>
      </c>
      <c r="R9" s="21">
        <v>0</v>
      </c>
      <c r="S9" s="23">
        <f t="shared" ref="S9:S20" si="4">IFERROR(R9/Q9,0)</f>
        <v>0</v>
      </c>
    </row>
    <row r="10" spans="1:19" ht="38.25" x14ac:dyDescent="0.25">
      <c r="A10" s="17"/>
      <c r="B10" s="19">
        <v>5003480</v>
      </c>
      <c r="C10" s="19" t="s">
        <v>894</v>
      </c>
      <c r="D10" s="68">
        <v>3000506</v>
      </c>
      <c r="E10" s="19" t="s">
        <v>890</v>
      </c>
      <c r="F10" s="69">
        <v>60</v>
      </c>
      <c r="G10" s="19" t="s">
        <v>309</v>
      </c>
      <c r="H10" s="20">
        <v>1.2775E-2</v>
      </c>
      <c r="I10" s="21">
        <v>9.8512999999999989E-2</v>
      </c>
      <c r="J10" s="21">
        <f t="shared" si="0"/>
        <v>3.1274880340097462E-2</v>
      </c>
      <c r="K10" s="21">
        <v>1.3755000340097467E-2</v>
      </c>
      <c r="L10" s="21">
        <v>3.6000000000000001E-5</v>
      </c>
      <c r="M10" s="21">
        <v>1.7483879999999997E-2</v>
      </c>
      <c r="N10" s="22">
        <f t="shared" si="1"/>
        <v>0.1396262456741493</v>
      </c>
      <c r="O10" s="22">
        <f t="shared" si="2"/>
        <v>0.13999167967778331</v>
      </c>
      <c r="P10" s="23">
        <f t="shared" si="3"/>
        <v>0.3174695759960357</v>
      </c>
      <c r="Q10" s="70">
        <v>8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5004118</v>
      </c>
      <c r="C11" s="19" t="s">
        <v>895</v>
      </c>
      <c r="D11" s="68">
        <v>3000341</v>
      </c>
      <c r="E11" s="19" t="s">
        <v>888</v>
      </c>
      <c r="F11" s="69">
        <v>36</v>
      </c>
      <c r="G11" s="19" t="s">
        <v>533</v>
      </c>
      <c r="H11" s="20">
        <v>0.15599099999999999</v>
      </c>
      <c r="I11" s="21">
        <v>0.27151500000000001</v>
      </c>
      <c r="J11" s="21">
        <f t="shared" si="0"/>
        <v>6.8520800125356019E-3</v>
      </c>
      <c r="K11" s="21">
        <v>2.9600000125356019E-3</v>
      </c>
      <c r="L11" s="21">
        <v>1.3290800000000001E-3</v>
      </c>
      <c r="M11" s="21">
        <v>2.5630000000000002E-3</v>
      </c>
      <c r="N11" s="22">
        <f t="shared" si="1"/>
        <v>1.0901791844043981E-2</v>
      </c>
      <c r="O11" s="22">
        <f t="shared" si="2"/>
        <v>1.5796843682800588E-2</v>
      </c>
      <c r="P11" s="23">
        <f t="shared" si="3"/>
        <v>2.5236469486163201E-2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5004120</v>
      </c>
      <c r="C12" s="19" t="s">
        <v>896</v>
      </c>
      <c r="D12" s="68">
        <v>3000507</v>
      </c>
      <c r="E12" s="19" t="s">
        <v>891</v>
      </c>
      <c r="F12" s="69">
        <v>59</v>
      </c>
      <c r="G12" s="19" t="s">
        <v>577</v>
      </c>
      <c r="H12" s="20">
        <v>0.24081500000000003</v>
      </c>
      <c r="I12" s="21">
        <v>0.33472000000000002</v>
      </c>
      <c r="J12" s="21">
        <f t="shared" si="0"/>
        <v>0.10225540179985855</v>
      </c>
      <c r="K12" s="21">
        <v>6.2413401799858548E-2</v>
      </c>
      <c r="L12" s="21">
        <v>1.8071000000000004E-2</v>
      </c>
      <c r="M12" s="21">
        <v>2.1770999999999999E-2</v>
      </c>
      <c r="N12" s="22">
        <f t="shared" si="1"/>
        <v>0.18646451302539002</v>
      </c>
      <c r="O12" s="22">
        <f t="shared" si="2"/>
        <v>0.24045292124718734</v>
      </c>
      <c r="P12" s="23">
        <f t="shared" si="3"/>
        <v>0.30549534476535178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5005115</v>
      </c>
      <c r="C13" s="19" t="s">
        <v>897</v>
      </c>
      <c r="D13" s="68">
        <v>3000001</v>
      </c>
      <c r="E13" s="19" t="s">
        <v>275</v>
      </c>
      <c r="F13" s="69">
        <v>533</v>
      </c>
      <c r="G13" s="19" t="s">
        <v>906</v>
      </c>
      <c r="H13" s="20">
        <v>1.04E-2</v>
      </c>
      <c r="I13" s="21">
        <v>1.04E-2</v>
      </c>
      <c r="J13" s="21">
        <f t="shared" si="0"/>
        <v>3.0719999673669224E-3</v>
      </c>
      <c r="K13" s="21">
        <v>1.6229999673669226E-3</v>
      </c>
      <c r="L13" s="21">
        <v>9.7000000000000005E-4</v>
      </c>
      <c r="M13" s="21">
        <v>4.7899999999999999E-4</v>
      </c>
      <c r="N13" s="22">
        <f t="shared" si="1"/>
        <v>0.1560576891698964</v>
      </c>
      <c r="O13" s="22">
        <f t="shared" si="2"/>
        <v>0.24932691993912717</v>
      </c>
      <c r="P13" s="23">
        <f t="shared" si="3"/>
        <v>0.2953846122468195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5005116</v>
      </c>
      <c r="C14" s="19" t="s">
        <v>898</v>
      </c>
      <c r="D14" s="68">
        <v>3000001</v>
      </c>
      <c r="E14" s="19" t="s">
        <v>275</v>
      </c>
      <c r="F14" s="69">
        <v>91</v>
      </c>
      <c r="G14" s="19" t="s">
        <v>907</v>
      </c>
      <c r="H14" s="20">
        <v>1E-3</v>
      </c>
      <c r="I14" s="21">
        <v>1E-3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5005117</v>
      </c>
      <c r="C15" s="19" t="s">
        <v>899</v>
      </c>
      <c r="D15" s="68">
        <v>3000475</v>
      </c>
      <c r="E15" s="19" t="s">
        <v>889</v>
      </c>
      <c r="F15" s="69">
        <v>112</v>
      </c>
      <c r="G15" s="19" t="s">
        <v>715</v>
      </c>
      <c r="H15" s="20">
        <v>4.3230989999999991</v>
      </c>
      <c r="I15" s="21">
        <v>4.3360989999999999</v>
      </c>
      <c r="J15" s="21">
        <f t="shared" si="0"/>
        <v>0.21276070016959031</v>
      </c>
      <c r="K15" s="21">
        <v>4.0848700169590302E-2</v>
      </c>
      <c r="L15" s="21">
        <v>3.0050000000000004E-2</v>
      </c>
      <c r="M15" s="21">
        <v>0.14186200000000002</v>
      </c>
      <c r="N15" s="22">
        <f t="shared" si="1"/>
        <v>9.4206105925142159E-3</v>
      </c>
      <c r="O15" s="22">
        <f t="shared" si="2"/>
        <v>1.6350802915152608E-2</v>
      </c>
      <c r="P15" s="23">
        <f t="shared" si="3"/>
        <v>4.9067306851063669E-2</v>
      </c>
      <c r="Q15" s="70">
        <v>3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5005118</v>
      </c>
      <c r="C16" s="19" t="s">
        <v>900</v>
      </c>
      <c r="D16" s="68">
        <v>3000475</v>
      </c>
      <c r="E16" s="19" t="s">
        <v>889</v>
      </c>
      <c r="F16" s="69">
        <v>86</v>
      </c>
      <c r="G16" s="19" t="s">
        <v>500</v>
      </c>
      <c r="H16" s="20">
        <v>6.4326999999999995E-2</v>
      </c>
      <c r="I16" s="21">
        <v>0.10020000000000001</v>
      </c>
      <c r="J16" s="21">
        <f t="shared" si="0"/>
        <v>4.828602037315162E-2</v>
      </c>
      <c r="K16" s="21">
        <v>2.8806000373151619E-2</v>
      </c>
      <c r="L16" s="21">
        <v>6.7950199999999997E-3</v>
      </c>
      <c r="M16" s="21">
        <v>1.2684999999999998E-2</v>
      </c>
      <c r="N16" s="22">
        <f t="shared" si="1"/>
        <v>0.28748503366418776</v>
      </c>
      <c r="O16" s="22">
        <f t="shared" si="2"/>
        <v>0.35529960452247117</v>
      </c>
      <c r="P16" s="23">
        <f t="shared" si="3"/>
        <v>0.48189641090969676</v>
      </c>
      <c r="Q16" s="70">
        <v>27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5005119</v>
      </c>
      <c r="C17" s="19" t="s">
        <v>901</v>
      </c>
      <c r="D17" s="68">
        <v>3000506</v>
      </c>
      <c r="E17" s="19" t="s">
        <v>890</v>
      </c>
      <c r="F17" s="69">
        <v>36</v>
      </c>
      <c r="G17" s="19" t="s">
        <v>533</v>
      </c>
      <c r="H17" s="20">
        <v>2.003E-3</v>
      </c>
      <c r="I17" s="21">
        <v>0.118883</v>
      </c>
      <c r="J17" s="21">
        <f t="shared" si="0"/>
        <v>7.791000090946909E-3</v>
      </c>
      <c r="K17" s="21">
        <v>7.791000090946909E-3</v>
      </c>
      <c r="L17" s="21">
        <v>0</v>
      </c>
      <c r="M17" s="21">
        <v>0</v>
      </c>
      <c r="N17" s="22">
        <f t="shared" si="1"/>
        <v>6.5535022593195907E-2</v>
      </c>
      <c r="O17" s="22">
        <f t="shared" si="2"/>
        <v>6.5535022593195907E-2</v>
      </c>
      <c r="P17" s="23">
        <f t="shared" si="3"/>
        <v>6.5535022593195907E-2</v>
      </c>
      <c r="Q17" s="70">
        <v>20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5005120</v>
      </c>
      <c r="C18" s="19" t="s">
        <v>902</v>
      </c>
      <c r="D18" s="68">
        <v>3000506</v>
      </c>
      <c r="E18" s="19" t="s">
        <v>890</v>
      </c>
      <c r="F18" s="69">
        <v>36</v>
      </c>
      <c r="G18" s="19" t="s">
        <v>533</v>
      </c>
      <c r="H18" s="20">
        <v>8.0205000000000012E-2</v>
      </c>
      <c r="I18" s="21">
        <v>0.16592200000000001</v>
      </c>
      <c r="J18" s="21">
        <f t="shared" si="0"/>
        <v>3.9138000242025121E-2</v>
      </c>
      <c r="K18" s="21">
        <v>3.0310000242025126E-2</v>
      </c>
      <c r="L18" s="21">
        <v>1.5450000000000001E-3</v>
      </c>
      <c r="M18" s="21">
        <v>7.2830000000000004E-3</v>
      </c>
      <c r="N18" s="22">
        <f t="shared" si="1"/>
        <v>0.18267619870797799</v>
      </c>
      <c r="O18" s="22">
        <f t="shared" si="2"/>
        <v>0.19198780295575704</v>
      </c>
      <c r="P18" s="23">
        <f t="shared" si="3"/>
        <v>0.23588192187910656</v>
      </c>
      <c r="Q18" s="70">
        <v>12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5005121</v>
      </c>
      <c r="C19" s="19" t="s">
        <v>903</v>
      </c>
      <c r="D19" s="68">
        <v>3000507</v>
      </c>
      <c r="E19" s="19" t="s">
        <v>891</v>
      </c>
      <c r="F19" s="69">
        <v>60</v>
      </c>
      <c r="G19" s="19" t="s">
        <v>309</v>
      </c>
      <c r="H19" s="20">
        <v>0.13125000000000001</v>
      </c>
      <c r="I19" s="21">
        <v>0.13125000000000003</v>
      </c>
      <c r="J19" s="21">
        <f t="shared" si="0"/>
        <v>1.759899991795048E-2</v>
      </c>
      <c r="K19" s="21">
        <v>4.3999999179504812E-3</v>
      </c>
      <c r="L19" s="21">
        <v>1E-3</v>
      </c>
      <c r="M19" s="21">
        <v>1.2199E-2</v>
      </c>
      <c r="N19" s="22">
        <f t="shared" si="1"/>
        <v>3.3523808898670321E-2</v>
      </c>
      <c r="O19" s="22">
        <f t="shared" si="2"/>
        <v>4.1142856517717943E-2</v>
      </c>
      <c r="P19" s="23">
        <f t="shared" si="3"/>
        <v>0.13408761842247982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5005122</v>
      </c>
      <c r="C20" s="19" t="s">
        <v>904</v>
      </c>
      <c r="D20" s="68">
        <v>3000676</v>
      </c>
      <c r="E20" s="19" t="s">
        <v>892</v>
      </c>
      <c r="F20" s="69">
        <v>59</v>
      </c>
      <c r="G20" s="19" t="s">
        <v>577</v>
      </c>
      <c r="H20" s="20">
        <v>1E-3</v>
      </c>
      <c r="I20" s="21">
        <v>1E-3</v>
      </c>
      <c r="J20" s="21">
        <f t="shared" si="0"/>
        <v>0</v>
      </c>
      <c r="K20" s="21">
        <v>0</v>
      </c>
      <c r="L20" s="21">
        <v>0</v>
      </c>
      <c r="M20" s="21">
        <v>0</v>
      </c>
      <c r="N20" s="22">
        <f t="shared" si="1"/>
        <v>0</v>
      </c>
      <c r="O20" s="22">
        <f t="shared" si="2"/>
        <v>0</v>
      </c>
      <c r="P20" s="23">
        <f t="shared" si="3"/>
        <v>0</v>
      </c>
      <c r="Q20" s="70">
        <v>0</v>
      </c>
      <c r="R20" s="21">
        <v>0</v>
      </c>
      <c r="S20" s="23">
        <f t="shared" si="4"/>
        <v>0</v>
      </c>
    </row>
    <row r="21" spans="1:19" ht="15.75" thickBot="1" x14ac:dyDescent="0.3">
      <c r="A21" s="41" t="s">
        <v>293</v>
      </c>
      <c r="B21" s="43"/>
      <c r="C21" s="43"/>
      <c r="D21" s="65"/>
      <c r="E21" s="43"/>
      <c r="F21" s="66"/>
      <c r="G21" s="43"/>
      <c r="H21" s="44">
        <f t="shared" ref="H21:M21" ca="1" si="5">OFFSET(H21,-MATCH("PROYECTOS",$A$8:$A$40,0)-1,0)-(OFFSET(H21,-MATCH("PROYECTOS",$A$8:$A$40,0),0))</f>
        <v>21.575812000000013</v>
      </c>
      <c r="I21" s="45">
        <f t="shared" ca="1" si="5"/>
        <v>13.477643000000015</v>
      </c>
      <c r="J21" s="45">
        <f t="shared" ca="1" si="5"/>
        <v>1.8278073345891617</v>
      </c>
      <c r="K21" s="45">
        <f t="shared" ca="1" si="5"/>
        <v>0.92807792458916261</v>
      </c>
      <c r="L21" s="45">
        <f t="shared" ca="1" si="5"/>
        <v>0.12808186999999993</v>
      </c>
      <c r="M21" s="45">
        <f t="shared" ca="1" si="5"/>
        <v>0.77164754000000002</v>
      </c>
      <c r="N21" s="46">
        <f t="shared" ca="1" si="1"/>
        <v>6.8860551105943496E-2</v>
      </c>
      <c r="O21" s="46">
        <f t="shared" ca="1" si="2"/>
        <v>7.8363835174233468E-2</v>
      </c>
      <c r="P21" s="47">
        <f t="shared" ca="1" si="3"/>
        <v>0.13561772890030999</v>
      </c>
      <c r="Q21" s="67"/>
      <c r="R21" s="45"/>
      <c r="S2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58</v>
      </c>
      <c r="B1" s="50" t="s">
        <v>35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910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49.601284000000007</v>
      </c>
      <c r="E6" s="14">
        <v>50.946666999999998</v>
      </c>
      <c r="F6" s="14">
        <v>17.354548243384784</v>
      </c>
      <c r="G6" s="14">
        <v>11.045909633384788</v>
      </c>
      <c r="H6" s="14">
        <v>2.9695417100000006</v>
      </c>
      <c r="I6" s="14">
        <v>3.3390968999999995</v>
      </c>
      <c r="J6" s="15">
        <v>0.21681319473528637</v>
      </c>
      <c r="K6" s="15">
        <v>0.27510045639265845</v>
      </c>
      <c r="L6" s="16">
        <v>0.34064148383612203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49.601284</v>
      </c>
      <c r="E7" s="38">
        <f ca="1">SUM(E8:OFFSET(E6,MATCH("GOBIERNOS REGIONALES",$A$8:$A$50,0),0))</f>
        <v>50.946667000000005</v>
      </c>
      <c r="F7" s="38">
        <f ca="1">SUM(F8:OFFSET(F6,MATCH("GOBIERNOS REGIONALES",$A$8:$A$50,0),0))</f>
        <v>17.354548243384787</v>
      </c>
      <c r="G7" s="38">
        <f ca="1">SUM(G8:OFFSET(G6,MATCH("GOBIERNOS REGIONALES",$A$8:$A$50,0),0))</f>
        <v>11.045909633384788</v>
      </c>
      <c r="H7" s="38">
        <f ca="1">SUM(H8:OFFSET(H6,MATCH("GOBIERNOS REGIONALES",$A$8:$A$50,0),0))</f>
        <v>2.9695417100000001</v>
      </c>
      <c r="I7" s="38">
        <f ca="1">SUM(I8:OFFSET(I6,MATCH("GOBIERNOS REGIONALES",$A$8:$A$50,0),0))</f>
        <v>3.3390969000000004</v>
      </c>
      <c r="J7" s="39">
        <f ca="1">IFERROR(G7/E7,0)</f>
        <v>0.21681319473528635</v>
      </c>
      <c r="K7" s="39">
        <f ca="1">IFERROR(SUM(G7,H7)/E7,0)</f>
        <v>0.27510045639265834</v>
      </c>
      <c r="L7" s="40">
        <f ca="1">IFERROR(SUM(G7,H7,I7)/E7,0)</f>
        <v>0.34064148383612192</v>
      </c>
      <c r="M7" s="4"/>
    </row>
    <row r="8" spans="1:13" ht="25.5" x14ac:dyDescent="0.25">
      <c r="A8" s="17"/>
      <c r="B8" s="18">
        <v>211</v>
      </c>
      <c r="C8" s="19" t="s">
        <v>154</v>
      </c>
      <c r="D8" s="20">
        <v>49.601284</v>
      </c>
      <c r="E8" s="21">
        <v>50.946667000000005</v>
      </c>
      <c r="F8" s="21">
        <f t="shared" ref="F8:F10" si="0">SUM(G8,H8,I8)</f>
        <v>17.354548243384787</v>
      </c>
      <c r="G8" s="21">
        <v>11.045909633384788</v>
      </c>
      <c r="H8" s="21">
        <v>2.9695417100000001</v>
      </c>
      <c r="I8" s="21">
        <v>3.3390969000000004</v>
      </c>
      <c r="J8" s="22">
        <f t="shared" ref="J8:J10" si="1">IFERROR(G8/E8,0)</f>
        <v>0.21681319473528635</v>
      </c>
      <c r="K8" s="22">
        <f t="shared" ref="K8:K10" si="2">IFERROR(SUM(G8,H8)/E8,0)</f>
        <v>0.27510045639265834</v>
      </c>
      <c r="L8" s="23">
        <f t="shared" ref="L8:L10" si="3">IFERROR(SUM(G8,H8,I8)/E8,0)</f>
        <v>0.34064148383612192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58</v>
      </c>
      <c r="B1" s="51" t="s">
        <v>35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911</v>
      </c>
      <c r="N2" s="72" t="s">
        <v>929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49.601284000000007</v>
      </c>
      <c r="E6" s="14">
        <f ca="1">SUM(E7:OFFSET(E7,50,0))</f>
        <v>50.946666999999998</v>
      </c>
      <c r="F6" s="14">
        <f ca="1">SUM(F7:OFFSET(F7,50,0))</f>
        <v>17.354548243384784</v>
      </c>
      <c r="G6" s="14">
        <f ca="1">SUM(G7:OFFSET(G7,50,0))</f>
        <v>11.045909633384788</v>
      </c>
      <c r="H6" s="14">
        <f ca="1">SUM(H7:OFFSET(H7,50,0))</f>
        <v>2.9695417100000006</v>
      </c>
      <c r="I6" s="14">
        <f ca="1">SUM(I7:OFFSET(I7,50,0))</f>
        <v>3.3390968999999995</v>
      </c>
      <c r="J6" s="15">
        <f ca="1">IFERROR(G6/E6,0)</f>
        <v>0.21681319473528637</v>
      </c>
      <c r="K6" s="15">
        <f ca="1">IFERROR(SUM(G6,H6)/E6,0)</f>
        <v>0.27510045639265845</v>
      </c>
      <c r="L6" s="16">
        <f ca="1">IFERROR(SUM(G6,H6,I6)/E6,0)</f>
        <v>0.34064148383612203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</v>
      </c>
      <c r="E7" s="21">
        <v>0.96511199999999997</v>
      </c>
      <c r="F7" s="21">
        <f t="shared" ref="F7:F30" si="0">SUM(G7,H7,I7)</f>
        <v>0.316419383405868</v>
      </c>
      <c r="G7" s="21">
        <v>0.18005980340586802</v>
      </c>
      <c r="H7" s="21">
        <v>6.0834339999999994E-2</v>
      </c>
      <c r="I7" s="21">
        <v>7.5525240000000007E-2</v>
      </c>
      <c r="J7" s="22">
        <f t="shared" ref="J7:J30" si="1">IFERROR(G7/E7,0)</f>
        <v>0.18656881626781974</v>
      </c>
      <c r="K7" s="22">
        <f t="shared" ref="K7:K30" si="2">IFERROR(SUM(G7,H7)/E7,0)</f>
        <v>0.24960226730769902</v>
      </c>
      <c r="L7" s="23">
        <f t="shared" ref="L7:L30" si="3">IFERROR(SUM(G7,H7,I7)/E7,0)</f>
        <v>0.32785768222327361</v>
      </c>
      <c r="M7" s="4"/>
      <c r="N7" t="s">
        <v>250</v>
      </c>
      <c r="O7" s="5">
        <v>0.53222400055684438</v>
      </c>
      <c r="P7" s="71">
        <v>0.40594133455535686</v>
      </c>
    </row>
    <row r="8" spans="1:16" x14ac:dyDescent="0.25">
      <c r="A8" s="17"/>
      <c r="B8" s="55">
        <v>2</v>
      </c>
      <c r="C8" s="19" t="s">
        <v>250</v>
      </c>
      <c r="D8" s="20">
        <v>0</v>
      </c>
      <c r="E8" s="21">
        <v>1.3110859999999995</v>
      </c>
      <c r="F8" s="21">
        <f t="shared" si="0"/>
        <v>0.53222400055684438</v>
      </c>
      <c r="G8" s="21">
        <v>0.36630829055684444</v>
      </c>
      <c r="H8" s="21">
        <v>8.5533280000000003E-2</v>
      </c>
      <c r="I8" s="21">
        <v>8.0382430000000005E-2</v>
      </c>
      <c r="J8" s="22">
        <f t="shared" si="1"/>
        <v>0.27939303032512325</v>
      </c>
      <c r="K8" s="22">
        <f t="shared" si="2"/>
        <v>0.34463152726582741</v>
      </c>
      <c r="L8" s="23">
        <f t="shared" si="3"/>
        <v>0.40594133455535686</v>
      </c>
      <c r="M8" s="4"/>
      <c r="N8" t="s">
        <v>252</v>
      </c>
      <c r="O8" s="5">
        <v>0.86436225457251437</v>
      </c>
      <c r="P8" s="71">
        <v>0.38470540292240851</v>
      </c>
    </row>
    <row r="9" spans="1:16" x14ac:dyDescent="0.25">
      <c r="A9" s="17"/>
      <c r="B9" s="55">
        <v>3</v>
      </c>
      <c r="C9" s="19" t="s">
        <v>251</v>
      </c>
      <c r="D9" s="20">
        <v>0</v>
      </c>
      <c r="E9" s="21">
        <v>1.1999440000000001</v>
      </c>
      <c r="F9" s="21">
        <f t="shared" si="0"/>
        <v>0.45096329137137098</v>
      </c>
      <c r="G9" s="21">
        <v>0.25551259137137095</v>
      </c>
      <c r="H9" s="21">
        <v>8.1221240000000014E-2</v>
      </c>
      <c r="I9" s="21">
        <v>0.11422946000000002</v>
      </c>
      <c r="J9" s="22">
        <f t="shared" si="1"/>
        <v>0.21293709654064766</v>
      </c>
      <c r="K9" s="22">
        <f t="shared" si="2"/>
        <v>0.28062462195850052</v>
      </c>
      <c r="L9" s="23">
        <f t="shared" si="3"/>
        <v>0.37582028108925997</v>
      </c>
      <c r="M9" s="4"/>
      <c r="N9" t="s">
        <v>254</v>
      </c>
      <c r="O9" s="5">
        <v>0.51806414384623345</v>
      </c>
      <c r="P9" s="71">
        <v>0.38382002095652223</v>
      </c>
    </row>
    <row r="10" spans="1:16" x14ac:dyDescent="0.25">
      <c r="A10" s="17"/>
      <c r="B10" s="55">
        <v>4</v>
      </c>
      <c r="C10" s="19" t="s">
        <v>252</v>
      </c>
      <c r="D10" s="20">
        <v>0</v>
      </c>
      <c r="E10" s="21">
        <v>2.2468160000000004</v>
      </c>
      <c r="F10" s="21">
        <f t="shared" si="0"/>
        <v>0.86436225457251437</v>
      </c>
      <c r="G10" s="21">
        <v>0.60296642457251437</v>
      </c>
      <c r="H10" s="21">
        <v>0.12160213999999998</v>
      </c>
      <c r="I10" s="21">
        <v>0.13979368999999997</v>
      </c>
      <c r="J10" s="22">
        <f t="shared" si="1"/>
        <v>0.26836484365987884</v>
      </c>
      <c r="K10" s="22">
        <f t="shared" si="2"/>
        <v>0.32248682783659821</v>
      </c>
      <c r="L10" s="23">
        <f t="shared" si="3"/>
        <v>0.38470540292240851</v>
      </c>
      <c r="M10" s="4"/>
      <c r="N10" t="s">
        <v>251</v>
      </c>
      <c r="O10" s="5">
        <v>0.45096329137137098</v>
      </c>
      <c r="P10" s="71">
        <v>0.37582028108925997</v>
      </c>
    </row>
    <row r="11" spans="1:16" x14ac:dyDescent="0.25">
      <c r="A11" s="17"/>
      <c r="B11" s="55">
        <v>5</v>
      </c>
      <c r="C11" s="19" t="s">
        <v>253</v>
      </c>
      <c r="D11" s="20">
        <v>0</v>
      </c>
      <c r="E11" s="21">
        <v>1.9822250000000001</v>
      </c>
      <c r="F11" s="21">
        <f t="shared" si="0"/>
        <v>0.69498869787614248</v>
      </c>
      <c r="G11" s="21">
        <v>0.4353943678761425</v>
      </c>
      <c r="H11" s="21">
        <v>0.12686945999999999</v>
      </c>
      <c r="I11" s="21">
        <v>0.13272486999999999</v>
      </c>
      <c r="J11" s="22">
        <f t="shared" si="1"/>
        <v>0.21964931724508693</v>
      </c>
      <c r="K11" s="22">
        <f t="shared" si="2"/>
        <v>0.28365287889928864</v>
      </c>
      <c r="L11" s="23">
        <f t="shared" si="3"/>
        <v>0.350610398857921</v>
      </c>
      <c r="M11" s="4"/>
      <c r="N11" t="s">
        <v>259</v>
      </c>
      <c r="O11" s="5">
        <v>0.54478359291666489</v>
      </c>
      <c r="P11" s="71">
        <v>0.36716100974789601</v>
      </c>
    </row>
    <row r="12" spans="1:16" x14ac:dyDescent="0.25">
      <c r="A12" s="17"/>
      <c r="B12" s="55">
        <v>6</v>
      </c>
      <c r="C12" s="19" t="s">
        <v>254</v>
      </c>
      <c r="D12" s="20">
        <v>0</v>
      </c>
      <c r="E12" s="21">
        <v>1.3497579999999998</v>
      </c>
      <c r="F12" s="21">
        <f t="shared" si="0"/>
        <v>0.51806414384623345</v>
      </c>
      <c r="G12" s="21">
        <v>0.31890501384623349</v>
      </c>
      <c r="H12" s="21">
        <v>9.4512449999999998E-2</v>
      </c>
      <c r="I12" s="21">
        <v>0.10464668000000001</v>
      </c>
      <c r="J12" s="22">
        <f t="shared" si="1"/>
        <v>0.23626828946095044</v>
      </c>
      <c r="K12" s="22">
        <f t="shared" si="2"/>
        <v>0.30629006373456097</v>
      </c>
      <c r="L12" s="23">
        <f t="shared" si="3"/>
        <v>0.38382002095652223</v>
      </c>
      <c r="M12" s="4"/>
      <c r="N12" t="s">
        <v>258</v>
      </c>
      <c r="O12" s="5">
        <v>0.52478341695788322</v>
      </c>
      <c r="P12" s="71">
        <v>0.36481623883836506</v>
      </c>
    </row>
    <row r="13" spans="1:16" x14ac:dyDescent="0.25">
      <c r="A13" s="17"/>
      <c r="B13" s="55">
        <v>8</v>
      </c>
      <c r="C13" s="19" t="s">
        <v>256</v>
      </c>
      <c r="D13" s="20">
        <v>0</v>
      </c>
      <c r="E13" s="21">
        <v>1.7542139999999999</v>
      </c>
      <c r="F13" s="21">
        <f t="shared" si="0"/>
        <v>0.59659666002449518</v>
      </c>
      <c r="G13" s="21">
        <v>0.3672067700244952</v>
      </c>
      <c r="H13" s="21">
        <v>0.11082042</v>
      </c>
      <c r="I13" s="21">
        <v>0.11856946999999997</v>
      </c>
      <c r="J13" s="22">
        <f t="shared" si="1"/>
        <v>0.20932837728150341</v>
      </c>
      <c r="K13" s="22">
        <f t="shared" si="2"/>
        <v>0.27250220898048655</v>
      </c>
      <c r="L13" s="23">
        <f t="shared" si="3"/>
        <v>0.3400934321721838</v>
      </c>
      <c r="M13" s="4"/>
      <c r="N13" t="s">
        <v>265</v>
      </c>
      <c r="O13" s="5">
        <v>0.23449666084679804</v>
      </c>
      <c r="P13" s="71">
        <v>0.36302321500228046</v>
      </c>
    </row>
    <row r="14" spans="1:16" x14ac:dyDescent="0.25">
      <c r="A14" s="17"/>
      <c r="B14" s="55">
        <v>9</v>
      </c>
      <c r="C14" s="19" t="s">
        <v>257</v>
      </c>
      <c r="D14" s="20">
        <v>0</v>
      </c>
      <c r="E14" s="21">
        <v>0.73814199999999996</v>
      </c>
      <c r="F14" s="21">
        <f t="shared" si="0"/>
        <v>0.2579320176852809</v>
      </c>
      <c r="G14" s="21">
        <v>0.16519831768528093</v>
      </c>
      <c r="H14" s="21">
        <v>4.4628359999999999E-2</v>
      </c>
      <c r="I14" s="21">
        <v>4.8105339999999983E-2</v>
      </c>
      <c r="J14" s="22">
        <f t="shared" si="1"/>
        <v>0.22380289657719102</v>
      </c>
      <c r="K14" s="22">
        <f t="shared" si="2"/>
        <v>0.28426329579576959</v>
      </c>
      <c r="L14" s="23">
        <f t="shared" si="3"/>
        <v>0.34943414368140674</v>
      </c>
      <c r="M14" s="4"/>
      <c r="N14" t="s">
        <v>260</v>
      </c>
      <c r="O14" s="5">
        <v>0.47394265354153875</v>
      </c>
      <c r="P14" s="71">
        <v>0.35111466728714708</v>
      </c>
    </row>
    <row r="15" spans="1:16" x14ac:dyDescent="0.25">
      <c r="A15" s="17"/>
      <c r="B15" s="55">
        <v>10</v>
      </c>
      <c r="C15" s="19" t="s">
        <v>258</v>
      </c>
      <c r="D15" s="20">
        <v>0</v>
      </c>
      <c r="E15" s="21">
        <v>1.4384869999999998</v>
      </c>
      <c r="F15" s="21">
        <f t="shared" si="0"/>
        <v>0.52478341695788322</v>
      </c>
      <c r="G15" s="21">
        <v>0.32701694695788319</v>
      </c>
      <c r="H15" s="21">
        <v>8.7602320000000011E-2</v>
      </c>
      <c r="I15" s="21">
        <v>0.11016415</v>
      </c>
      <c r="J15" s="22">
        <f t="shared" si="1"/>
        <v>0.22733396058350422</v>
      </c>
      <c r="K15" s="22">
        <f t="shared" si="2"/>
        <v>0.28823289119601586</v>
      </c>
      <c r="L15" s="23">
        <f t="shared" si="3"/>
        <v>0.36481623883836506</v>
      </c>
      <c r="M15" s="4"/>
      <c r="N15" t="s">
        <v>253</v>
      </c>
      <c r="O15" s="5">
        <v>0.69498869787614248</v>
      </c>
      <c r="P15" s="71">
        <v>0.350610398857921</v>
      </c>
    </row>
    <row r="16" spans="1:16" x14ac:dyDescent="0.25">
      <c r="A16" s="17"/>
      <c r="B16" s="55">
        <v>11</v>
      </c>
      <c r="C16" s="19" t="s">
        <v>259</v>
      </c>
      <c r="D16" s="20">
        <v>0</v>
      </c>
      <c r="E16" s="21">
        <v>1.483773</v>
      </c>
      <c r="F16" s="21">
        <f t="shared" si="0"/>
        <v>0.54478359291666489</v>
      </c>
      <c r="G16" s="21">
        <v>0.30575306291666493</v>
      </c>
      <c r="H16" s="21">
        <v>9.8516739999999992E-2</v>
      </c>
      <c r="I16" s="21">
        <v>0.14051379</v>
      </c>
      <c r="J16" s="22">
        <f t="shared" si="1"/>
        <v>0.20606458192504173</v>
      </c>
      <c r="K16" s="22">
        <f t="shared" si="2"/>
        <v>0.2724606815979701</v>
      </c>
      <c r="L16" s="23">
        <f t="shared" si="3"/>
        <v>0.36716100974789601</v>
      </c>
      <c r="M16" s="4"/>
      <c r="N16" t="s">
        <v>257</v>
      </c>
      <c r="O16" s="5">
        <v>0.2579320176852809</v>
      </c>
      <c r="P16" s="71">
        <v>0.34943414368140674</v>
      </c>
    </row>
    <row r="17" spans="1:16" x14ac:dyDescent="0.25">
      <c r="A17" s="17"/>
      <c r="B17" s="55">
        <v>12</v>
      </c>
      <c r="C17" s="19" t="s">
        <v>260</v>
      </c>
      <c r="D17" s="20">
        <v>0</v>
      </c>
      <c r="E17" s="21">
        <v>1.349823</v>
      </c>
      <c r="F17" s="21">
        <f t="shared" si="0"/>
        <v>0.47394265354153875</v>
      </c>
      <c r="G17" s="21">
        <v>0.29801357354153879</v>
      </c>
      <c r="H17" s="21">
        <v>7.749898999999999E-2</v>
      </c>
      <c r="I17" s="21">
        <v>9.8430089999999998E-2</v>
      </c>
      <c r="J17" s="22">
        <f t="shared" si="1"/>
        <v>0.22077974189322511</v>
      </c>
      <c r="K17" s="22">
        <f t="shared" si="2"/>
        <v>0.27819392879032195</v>
      </c>
      <c r="L17" s="23">
        <f t="shared" si="3"/>
        <v>0.35111466728714708</v>
      </c>
      <c r="M17" s="4"/>
      <c r="N17" t="s">
        <v>264</v>
      </c>
      <c r="O17" s="5">
        <v>0.32569076304223221</v>
      </c>
      <c r="P17" s="71">
        <v>0.34768236819532283</v>
      </c>
    </row>
    <row r="18" spans="1:16" x14ac:dyDescent="0.25">
      <c r="A18" s="17"/>
      <c r="B18" s="55">
        <v>13</v>
      </c>
      <c r="C18" s="19" t="s">
        <v>261</v>
      </c>
      <c r="D18" s="20">
        <v>0</v>
      </c>
      <c r="E18" s="21">
        <v>2.1863849999999996</v>
      </c>
      <c r="F18" s="21">
        <f t="shared" si="0"/>
        <v>0.75344986825325933</v>
      </c>
      <c r="G18" s="21">
        <v>0.49695440825325932</v>
      </c>
      <c r="H18" s="21">
        <v>0.11972318000000001</v>
      </c>
      <c r="I18" s="21">
        <v>0.13677228</v>
      </c>
      <c r="J18" s="22">
        <f t="shared" si="1"/>
        <v>0.22729501357412324</v>
      </c>
      <c r="K18" s="22">
        <f t="shared" si="2"/>
        <v>0.28205352133922412</v>
      </c>
      <c r="L18" s="23">
        <f t="shared" si="3"/>
        <v>0.34460987806505233</v>
      </c>
      <c r="M18" s="4"/>
      <c r="N18" t="s">
        <v>261</v>
      </c>
      <c r="O18" s="5">
        <v>0.75344986825325933</v>
      </c>
      <c r="P18" s="71">
        <v>0.34460987806505233</v>
      </c>
    </row>
    <row r="19" spans="1:16" x14ac:dyDescent="0.25">
      <c r="A19" s="17"/>
      <c r="B19" s="55">
        <v>14</v>
      </c>
      <c r="C19" s="19" t="s">
        <v>262</v>
      </c>
      <c r="D19" s="20">
        <v>0</v>
      </c>
      <c r="E19" s="21">
        <v>2.5694810000000001</v>
      </c>
      <c r="F19" s="21">
        <f t="shared" si="0"/>
        <v>0.70467771364500886</v>
      </c>
      <c r="G19" s="21">
        <v>0.4453784036450088</v>
      </c>
      <c r="H19" s="21">
        <v>0.11812004</v>
      </c>
      <c r="I19" s="21">
        <v>0.14117927000000002</v>
      </c>
      <c r="J19" s="22">
        <f t="shared" si="1"/>
        <v>0.17333399376956232</v>
      </c>
      <c r="K19" s="22">
        <f t="shared" si="2"/>
        <v>0.21930438234219624</v>
      </c>
      <c r="L19" s="23">
        <f t="shared" si="3"/>
        <v>0.27424904626459928</v>
      </c>
      <c r="M19" s="4"/>
      <c r="N19" t="s">
        <v>263</v>
      </c>
      <c r="O19" s="5">
        <v>6.381136535345509</v>
      </c>
      <c r="P19" s="71">
        <v>0.34320142450260038</v>
      </c>
    </row>
    <row r="20" spans="1:16" x14ac:dyDescent="0.25">
      <c r="A20" s="17"/>
      <c r="B20" s="55">
        <v>15</v>
      </c>
      <c r="C20" s="19" t="s">
        <v>263</v>
      </c>
      <c r="D20" s="20">
        <v>49.601284000000007</v>
      </c>
      <c r="E20" s="21">
        <v>18.592977999999999</v>
      </c>
      <c r="F20" s="21">
        <f t="shared" si="0"/>
        <v>6.381136535345509</v>
      </c>
      <c r="G20" s="21">
        <v>4.1285871053455088</v>
      </c>
      <c r="H20" s="21">
        <v>1.13143214</v>
      </c>
      <c r="I20" s="21">
        <v>1.1211172899999999</v>
      </c>
      <c r="J20" s="22">
        <f t="shared" si="1"/>
        <v>0.2220508788503654</v>
      </c>
      <c r="K20" s="22">
        <f t="shared" si="2"/>
        <v>0.28290353731099499</v>
      </c>
      <c r="L20" s="23">
        <f t="shared" si="3"/>
        <v>0.34320142450260038</v>
      </c>
      <c r="M20" s="4"/>
      <c r="N20" t="s">
        <v>256</v>
      </c>
      <c r="O20" s="5">
        <v>0.59659666002449518</v>
      </c>
      <c r="P20" s="71">
        <v>0.3400934321721838</v>
      </c>
    </row>
    <row r="21" spans="1:16" x14ac:dyDescent="0.25">
      <c r="A21" s="17"/>
      <c r="B21" s="55">
        <v>16</v>
      </c>
      <c r="C21" s="19" t="s">
        <v>264</v>
      </c>
      <c r="D21" s="20">
        <v>0</v>
      </c>
      <c r="E21" s="21">
        <v>0.9367479999999998</v>
      </c>
      <c r="F21" s="21">
        <f t="shared" si="0"/>
        <v>0.32569076304223221</v>
      </c>
      <c r="G21" s="21">
        <v>0.21656575304223225</v>
      </c>
      <c r="H21" s="21">
        <v>5.7110740000000007E-2</v>
      </c>
      <c r="I21" s="21">
        <v>5.2014269999999994E-2</v>
      </c>
      <c r="J21" s="22">
        <f t="shared" si="1"/>
        <v>0.23118891424612839</v>
      </c>
      <c r="K21" s="22">
        <f t="shared" si="2"/>
        <v>0.29215594059686523</v>
      </c>
      <c r="L21" s="23">
        <f t="shared" si="3"/>
        <v>0.34768236819532283</v>
      </c>
      <c r="M21" s="4"/>
      <c r="N21" t="s">
        <v>266</v>
      </c>
      <c r="O21" s="5">
        <v>0.19821887394353208</v>
      </c>
      <c r="P21" s="71">
        <v>0.333725966599488</v>
      </c>
    </row>
    <row r="22" spans="1:16" x14ac:dyDescent="0.25">
      <c r="A22" s="17"/>
      <c r="B22" s="55">
        <v>17</v>
      </c>
      <c r="C22" s="19" t="s">
        <v>265</v>
      </c>
      <c r="D22" s="20">
        <v>0</v>
      </c>
      <c r="E22" s="21">
        <v>0.64595499999999995</v>
      </c>
      <c r="F22" s="21">
        <f t="shared" si="0"/>
        <v>0.23449666084679804</v>
      </c>
      <c r="G22" s="21">
        <v>0.13738723084679805</v>
      </c>
      <c r="H22" s="21">
        <v>4.3059860000000005E-2</v>
      </c>
      <c r="I22" s="21">
        <v>5.4049570000000005E-2</v>
      </c>
      <c r="J22" s="22">
        <f t="shared" si="1"/>
        <v>0.21268854772669624</v>
      </c>
      <c r="K22" s="22">
        <f t="shared" si="2"/>
        <v>0.2793493213099954</v>
      </c>
      <c r="L22" s="23">
        <f t="shared" si="3"/>
        <v>0.36302321500228046</v>
      </c>
      <c r="M22" s="4"/>
      <c r="N22" t="s">
        <v>249</v>
      </c>
      <c r="O22" s="5">
        <v>0.316419383405868</v>
      </c>
      <c r="P22" s="71">
        <v>0.32785768222327361</v>
      </c>
    </row>
    <row r="23" spans="1:16" x14ac:dyDescent="0.25">
      <c r="A23" s="17"/>
      <c r="B23" s="55">
        <v>18</v>
      </c>
      <c r="C23" s="19" t="s">
        <v>266</v>
      </c>
      <c r="D23" s="20">
        <v>0</v>
      </c>
      <c r="E23" s="21">
        <v>0.59395699999999996</v>
      </c>
      <c r="F23" s="21">
        <f t="shared" si="0"/>
        <v>0.19821887394353208</v>
      </c>
      <c r="G23" s="21">
        <v>0.13321258394353208</v>
      </c>
      <c r="H23" s="21">
        <v>3.03621E-2</v>
      </c>
      <c r="I23" s="21">
        <v>3.4644189999999998E-2</v>
      </c>
      <c r="J23" s="22">
        <f t="shared" si="1"/>
        <v>0.22427984507890653</v>
      </c>
      <c r="K23" s="22">
        <f t="shared" si="2"/>
        <v>0.27539819202994847</v>
      </c>
      <c r="L23" s="23">
        <f t="shared" si="3"/>
        <v>0.333725966599488</v>
      </c>
      <c r="M23" s="4"/>
      <c r="N23" t="s">
        <v>269</v>
      </c>
      <c r="O23" s="5">
        <v>0.61665395792355149</v>
      </c>
      <c r="P23" s="71">
        <v>0.32754729017563705</v>
      </c>
    </row>
    <row r="24" spans="1:16" x14ac:dyDescent="0.25">
      <c r="A24" s="17"/>
      <c r="B24" s="55">
        <v>19</v>
      </c>
      <c r="C24" s="19" t="s">
        <v>267</v>
      </c>
      <c r="D24" s="20">
        <v>0</v>
      </c>
      <c r="E24" s="21">
        <v>0.895702</v>
      </c>
      <c r="F24" s="21">
        <f t="shared" si="0"/>
        <v>0.27982551297766972</v>
      </c>
      <c r="G24" s="21">
        <v>0.17280665297766973</v>
      </c>
      <c r="H24" s="21">
        <v>4.6354150000000004E-2</v>
      </c>
      <c r="I24" s="21">
        <v>6.0664710000000004E-2</v>
      </c>
      <c r="J24" s="22">
        <f t="shared" si="1"/>
        <v>0.19292873408529815</v>
      </c>
      <c r="K24" s="22">
        <f t="shared" si="2"/>
        <v>0.24468048857507266</v>
      </c>
      <c r="L24" s="23">
        <f t="shared" si="3"/>
        <v>0.31240916396041285</v>
      </c>
      <c r="M24" s="4"/>
      <c r="N24" t="s">
        <v>270</v>
      </c>
      <c r="O24" s="5">
        <v>0.50152639780881569</v>
      </c>
      <c r="P24" s="71">
        <v>0.31275811183168428</v>
      </c>
    </row>
    <row r="25" spans="1:16" x14ac:dyDescent="0.25">
      <c r="A25" s="17"/>
      <c r="B25" s="55">
        <v>20</v>
      </c>
      <c r="C25" s="19" t="s">
        <v>268</v>
      </c>
      <c r="D25" s="20">
        <v>0</v>
      </c>
      <c r="E25" s="21">
        <v>2.333383</v>
      </c>
      <c r="F25" s="21">
        <f t="shared" si="0"/>
        <v>0.69992184289501835</v>
      </c>
      <c r="G25" s="21">
        <v>0.46707667289501842</v>
      </c>
      <c r="H25" s="21">
        <v>0.10246508</v>
      </c>
      <c r="I25" s="21">
        <v>0.13038008999999998</v>
      </c>
      <c r="J25" s="22">
        <f t="shared" si="1"/>
        <v>0.20017145616258386</v>
      </c>
      <c r="K25" s="22">
        <f t="shared" si="2"/>
        <v>0.24408412716430111</v>
      </c>
      <c r="L25" s="23">
        <f t="shared" si="3"/>
        <v>0.2999601192324699</v>
      </c>
      <c r="M25" s="4"/>
      <c r="N25" t="s">
        <v>267</v>
      </c>
      <c r="O25" s="5">
        <v>0.27982551297766972</v>
      </c>
      <c r="P25" s="71">
        <v>0.31240916396041285</v>
      </c>
    </row>
    <row r="26" spans="1:16" x14ac:dyDescent="0.25">
      <c r="A26" s="17"/>
      <c r="B26" s="55">
        <v>21</v>
      </c>
      <c r="C26" s="19" t="s">
        <v>269</v>
      </c>
      <c r="D26" s="20">
        <v>0</v>
      </c>
      <c r="E26" s="21">
        <v>1.882641</v>
      </c>
      <c r="F26" s="21">
        <f t="shared" si="0"/>
        <v>0.61665395792355149</v>
      </c>
      <c r="G26" s="21">
        <v>0.38096468792355154</v>
      </c>
      <c r="H26" s="21">
        <v>9.1773549999999995E-2</v>
      </c>
      <c r="I26" s="21">
        <v>0.14391572</v>
      </c>
      <c r="J26" s="22">
        <f t="shared" si="1"/>
        <v>0.20235652358763648</v>
      </c>
      <c r="K26" s="22">
        <f t="shared" si="2"/>
        <v>0.25110376217428149</v>
      </c>
      <c r="L26" s="23">
        <f t="shared" si="3"/>
        <v>0.32754729017563705</v>
      </c>
      <c r="M26" s="4"/>
      <c r="N26" t="s">
        <v>272</v>
      </c>
      <c r="O26" s="5">
        <v>0.24742217446413137</v>
      </c>
      <c r="P26" s="71">
        <v>0.3082769739534677</v>
      </c>
    </row>
    <row r="27" spans="1:16" x14ac:dyDescent="0.25">
      <c r="A27" s="17"/>
      <c r="B27" s="55">
        <v>22</v>
      </c>
      <c r="C27" s="19" t="s">
        <v>270</v>
      </c>
      <c r="D27" s="20">
        <v>0</v>
      </c>
      <c r="E27" s="21">
        <v>1.6035600000000001</v>
      </c>
      <c r="F27" s="21">
        <f t="shared" si="0"/>
        <v>0.50152639780881569</v>
      </c>
      <c r="G27" s="21">
        <v>0.29558721780881569</v>
      </c>
      <c r="H27" s="21">
        <v>8.9223999999999998E-2</v>
      </c>
      <c r="I27" s="21">
        <v>0.11671518</v>
      </c>
      <c r="J27" s="22">
        <f t="shared" si="1"/>
        <v>0.18433187271372176</v>
      </c>
      <c r="K27" s="22">
        <f t="shared" si="2"/>
        <v>0.23997307104742924</v>
      </c>
      <c r="L27" s="23">
        <f t="shared" si="3"/>
        <v>0.31275811183168428</v>
      </c>
      <c r="M27" s="4"/>
      <c r="N27" t="s">
        <v>271</v>
      </c>
      <c r="O27" s="5">
        <v>0.25602625607964596</v>
      </c>
      <c r="P27" s="71">
        <v>0.30622256518779434</v>
      </c>
    </row>
    <row r="28" spans="1:16" x14ac:dyDescent="0.25">
      <c r="A28" s="17"/>
      <c r="B28" s="55">
        <v>23</v>
      </c>
      <c r="C28" s="19" t="s">
        <v>271</v>
      </c>
      <c r="D28" s="20">
        <v>0</v>
      </c>
      <c r="E28" s="21">
        <v>0.83607900000000024</v>
      </c>
      <c r="F28" s="21">
        <f t="shared" si="0"/>
        <v>0.25602625607964596</v>
      </c>
      <c r="G28" s="21">
        <v>0.15653091607964598</v>
      </c>
      <c r="H28" s="21">
        <v>4.7345289999999998E-2</v>
      </c>
      <c r="I28" s="21">
        <v>5.2150049999999996E-2</v>
      </c>
      <c r="J28" s="22">
        <f t="shared" si="1"/>
        <v>0.1872202460289589</v>
      </c>
      <c r="K28" s="22">
        <f t="shared" si="2"/>
        <v>0.24384801684965882</v>
      </c>
      <c r="L28" s="23">
        <f t="shared" si="3"/>
        <v>0.30622256518779434</v>
      </c>
      <c r="M28" s="4"/>
      <c r="N28" t="s">
        <v>273</v>
      </c>
      <c r="O28" s="5">
        <v>0.38044157340477847</v>
      </c>
      <c r="P28" s="71">
        <v>0.30488473379176861</v>
      </c>
    </row>
    <row r="29" spans="1:16" x14ac:dyDescent="0.25">
      <c r="A29" s="17"/>
      <c r="B29" s="55">
        <v>24</v>
      </c>
      <c r="C29" s="19" t="s">
        <v>272</v>
      </c>
      <c r="D29" s="20">
        <v>0</v>
      </c>
      <c r="E29" s="21">
        <v>0.80259700000000023</v>
      </c>
      <c r="F29" s="21">
        <f t="shared" si="0"/>
        <v>0.24742217446413137</v>
      </c>
      <c r="G29" s="21">
        <v>0.16222781446413137</v>
      </c>
      <c r="H29" s="21">
        <v>3.5060500000000008E-2</v>
      </c>
      <c r="I29" s="21">
        <v>5.0133860000000002E-2</v>
      </c>
      <c r="J29" s="22">
        <f t="shared" si="1"/>
        <v>0.20212860808616445</v>
      </c>
      <c r="K29" s="22">
        <f t="shared" si="2"/>
        <v>0.2458124244971403</v>
      </c>
      <c r="L29" s="23">
        <f t="shared" si="3"/>
        <v>0.3082769739534677</v>
      </c>
      <c r="M29" s="4"/>
      <c r="N29" t="s">
        <v>268</v>
      </c>
      <c r="O29" s="5">
        <v>0.69992184289501835</v>
      </c>
      <c r="P29" s="71">
        <v>0.2999601192324699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0</v>
      </c>
      <c r="E30" s="28">
        <v>1.2478209999999998</v>
      </c>
      <c r="F30" s="28">
        <f t="shared" si="0"/>
        <v>0.38044157340477847</v>
      </c>
      <c r="G30" s="28">
        <v>0.23029502340477848</v>
      </c>
      <c r="H30" s="28">
        <v>6.7871340000000002E-2</v>
      </c>
      <c r="I30" s="28">
        <v>8.2275210000000015E-2</v>
      </c>
      <c r="J30" s="29">
        <f t="shared" si="1"/>
        <v>0.18455773977579998</v>
      </c>
      <c r="K30" s="29">
        <f t="shared" si="2"/>
        <v>0.23894962771485534</v>
      </c>
      <c r="L30" s="30">
        <f t="shared" si="3"/>
        <v>0.30488473379176861</v>
      </c>
      <c r="M30" s="4"/>
      <c r="N30" t="s">
        <v>262</v>
      </c>
      <c r="O30" s="5">
        <v>0.70467771364500886</v>
      </c>
      <c r="P30" s="71">
        <v>0.27424904626459928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42578125" customWidth="1"/>
    <col min="6" max="6" width="13.5703125" customWidth="1"/>
    <col min="7" max="9" width="0" hidden="1" customWidth="1"/>
  </cols>
  <sheetData>
    <row r="1" spans="1:13" ht="15.75" x14ac:dyDescent="0.25">
      <c r="A1" s="50">
        <v>58</v>
      </c>
      <c r="B1" s="49" t="s">
        <v>35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912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49.601284000000007</v>
      </c>
      <c r="E6" s="14">
        <v>50.946666999999998</v>
      </c>
      <c r="F6" s="14">
        <v>17.354548243384784</v>
      </c>
      <c r="G6" s="14">
        <v>11.045909633384788</v>
      </c>
      <c r="H6" s="14">
        <v>2.9695417100000006</v>
      </c>
      <c r="I6" s="14">
        <v>3.3390968999999995</v>
      </c>
      <c r="J6" s="15">
        <v>0.21681319473528637</v>
      </c>
      <c r="K6" s="15">
        <v>0.27510045639265845</v>
      </c>
      <c r="L6" s="16">
        <v>0.34064148383612203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49.601284000000007</v>
      </c>
      <c r="E7" s="38">
        <f ca="1">SUM(E8:OFFSET(E6,MATCH("PROYECTOS",$A$8:$A$50,0),0))</f>
        <v>50.946667000000019</v>
      </c>
      <c r="F7" s="38">
        <f ca="1">SUM(F8:OFFSET(F6,MATCH("PROYECTOS",$A$8:$A$50,0),0))</f>
        <v>17.354548243384791</v>
      </c>
      <c r="G7" s="38">
        <f ca="1">SUM(G8:OFFSET(G6,MATCH("PROYECTOS",$A$8:$A$50,0),0))</f>
        <v>11.045909633384788</v>
      </c>
      <c r="H7" s="38">
        <f ca="1">SUM(H8:OFFSET(H6,MATCH("PROYECTOS",$A$8:$A$50,0),0))</f>
        <v>2.9695417100000001</v>
      </c>
      <c r="I7" s="38">
        <f ca="1">SUM(I8:OFFSET(I6,MATCH("PROYECTOS",$A$8:$A$50,0),0))</f>
        <v>3.3390969000000008</v>
      </c>
      <c r="J7" s="39">
        <f ca="1">IFERROR(G7/E7,0)</f>
        <v>0.21681319473528629</v>
      </c>
      <c r="K7" s="39">
        <f ca="1">IFERROR(SUM(G7,H7)/E7,0)</f>
        <v>0.27510045639265829</v>
      </c>
      <c r="L7" s="40">
        <f ca="1">IFERROR(SUM(G7,H7,I7)/E7,0)</f>
        <v>0.34064148383612181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7.5012840000000001</v>
      </c>
      <c r="E8" s="21">
        <v>8.182129999999999</v>
      </c>
      <c r="F8" s="21">
        <f t="shared" ref="F8:F10" si="0">SUM(G8,H8,I8)</f>
        <v>2.6416323383189555</v>
      </c>
      <c r="G8" s="21">
        <v>1.6182341583189555</v>
      </c>
      <c r="H8" s="21">
        <v>0.51508327999999992</v>
      </c>
      <c r="I8" s="21">
        <v>0.50831490000000001</v>
      </c>
      <c r="J8" s="22">
        <f t="shared" ref="J8:J11" si="1">IFERROR(G8/E8,0)</f>
        <v>0.1977766374182463</v>
      </c>
      <c r="K8" s="22">
        <f t="shared" ref="K8:K11" si="2">IFERROR(SUM(G8,H8)/E8,0)</f>
        <v>0.26072886135015644</v>
      </c>
      <c r="L8" s="23">
        <f t="shared" ref="L8:L11" si="3">IFERROR(SUM(G8,H8,I8)/E8,0)</f>
        <v>0.32285387036370183</v>
      </c>
      <c r="M8" s="4"/>
    </row>
    <row r="9" spans="1:13" x14ac:dyDescent="0.25">
      <c r="A9" s="17"/>
      <c r="B9" s="19">
        <v>3000253</v>
      </c>
      <c r="C9" s="19" t="s">
        <v>914</v>
      </c>
      <c r="D9" s="20">
        <v>38.95000000000001</v>
      </c>
      <c r="E9" s="21">
        <v>39.61453700000002</v>
      </c>
      <c r="F9" s="21">
        <f t="shared" si="0"/>
        <v>13.596306210062902</v>
      </c>
      <c r="G9" s="21">
        <v>8.6596459500629024</v>
      </c>
      <c r="H9" s="21">
        <v>2.2630103100000003</v>
      </c>
      <c r="I9" s="21">
        <v>2.6736499500000006</v>
      </c>
      <c r="J9" s="22">
        <f t="shared" si="1"/>
        <v>0.21859768170615998</v>
      </c>
      <c r="K9" s="22">
        <f t="shared" si="2"/>
        <v>0.27572343607254318</v>
      </c>
      <c r="L9" s="23">
        <f t="shared" si="3"/>
        <v>0.34321507304409227</v>
      </c>
      <c r="M9" s="4"/>
    </row>
    <row r="10" spans="1:13" ht="25.5" x14ac:dyDescent="0.25">
      <c r="A10" s="17"/>
      <c r="B10" s="19">
        <v>3000502</v>
      </c>
      <c r="C10" s="19" t="s">
        <v>915</v>
      </c>
      <c r="D10" s="20">
        <v>3.15</v>
      </c>
      <c r="E10" s="21">
        <v>3.15</v>
      </c>
      <c r="F10" s="21">
        <f t="shared" si="0"/>
        <v>1.1166096950029303</v>
      </c>
      <c r="G10" s="21">
        <v>0.76802952500293031</v>
      </c>
      <c r="H10" s="21">
        <v>0.19144812</v>
      </c>
      <c r="I10" s="21">
        <v>0.15713205</v>
      </c>
      <c r="J10" s="22">
        <f t="shared" si="1"/>
        <v>0.2438188968263271</v>
      </c>
      <c r="K10" s="22">
        <f t="shared" si="2"/>
        <v>0.30459607777870806</v>
      </c>
      <c r="L10" s="23">
        <f t="shared" si="3"/>
        <v>0.35447926825489851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930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  <c r="E15" s="6"/>
      <c r="F15" s="6"/>
      <c r="G15" s="6"/>
    </row>
    <row r="16" spans="1:13" ht="15.75" thickBot="1" x14ac:dyDescent="0.3">
      <c r="A16" s="90"/>
      <c r="B16" s="91"/>
      <c r="C16" s="91"/>
      <c r="D16" s="93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G7" sqref="G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58</v>
      </c>
      <c r="B1" s="49" t="s">
        <v>35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913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49.601284000000007</v>
      </c>
      <c r="I6" s="14">
        <v>50.946666999999998</v>
      </c>
      <c r="J6" s="14">
        <v>17.354548243384784</v>
      </c>
      <c r="K6" s="14">
        <v>11.045909633384788</v>
      </c>
      <c r="L6" s="14">
        <v>2.9695417100000006</v>
      </c>
      <c r="M6" s="14">
        <v>3.3390968999999995</v>
      </c>
      <c r="N6" s="15">
        <v>0.21681319473528637</v>
      </c>
      <c r="O6" s="15">
        <v>0.27510045639265845</v>
      </c>
      <c r="P6" s="16">
        <v>0.34064148383612203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SUM(H8:OFFSET(H6,MATCH("PROYECTOS",$A$8:$A$36,0),0))</f>
        <v>49.601284000000007</v>
      </c>
      <c r="I7" s="38">
        <f ca="1">SUM(I8:OFFSET(I6,MATCH("PROYECTOS",$A$8:$A$36,0),0))</f>
        <v>50.946666999999991</v>
      </c>
      <c r="J7" s="38">
        <f ca="1">SUM(J8:OFFSET(J6,MATCH("PROYECTOS",$A$8:$A$36,0),0))</f>
        <v>17.354548243384791</v>
      </c>
      <c r="K7" s="38">
        <f ca="1">SUM(K8:OFFSET(K6,MATCH("PROYECTOS",$A$8:$A$36,0),0))</f>
        <v>11.045909633384788</v>
      </c>
      <c r="L7" s="38">
        <f ca="1">SUM(L8:OFFSET(L6,MATCH("PROYECTOS",$A$8:$A$36,0),0))</f>
        <v>2.9695417100000001</v>
      </c>
      <c r="M7" s="38">
        <f ca="1">SUM(M8:OFFSET(M6,MATCH("PROYECTOS",$A$8:$A$36,0),0))</f>
        <v>3.3390968999999999</v>
      </c>
      <c r="N7" s="39">
        <f ca="1">IFERROR(K7/I7,0)</f>
        <v>0.2168131947352864</v>
      </c>
      <c r="O7" s="39">
        <f ca="1">IFERROR(SUM(K7,L7)/I7,0)</f>
        <v>0.27510045639265845</v>
      </c>
      <c r="P7" s="40">
        <f ca="1">IFERROR(SUM(K7,L7,M7)/I7,0)</f>
        <v>0.34064148383612203</v>
      </c>
      <c r="Q7" s="64"/>
      <c r="R7" s="38"/>
      <c r="S7" s="40"/>
    </row>
    <row r="8" spans="1:19" ht="51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15</v>
      </c>
      <c r="G8" s="19" t="s">
        <v>924</v>
      </c>
      <c r="H8" s="20">
        <v>7.1012839999999997</v>
      </c>
      <c r="I8" s="21">
        <v>7.7821299999999995</v>
      </c>
      <c r="J8" s="21">
        <f t="shared" ref="J8:J16" si="0">SUM(K8,L8,M8)</f>
        <v>2.6045075067095569</v>
      </c>
      <c r="K8" s="21">
        <v>1.5921742767095566</v>
      </c>
      <c r="L8" s="21">
        <v>0.50972622999999995</v>
      </c>
      <c r="M8" s="21">
        <v>0.50260700000000003</v>
      </c>
      <c r="N8" s="22">
        <f t="shared" ref="N8:N17" si="1">IFERROR(K8/I8,0)</f>
        <v>0.20459363653775467</v>
      </c>
      <c r="O8" s="22">
        <f t="shared" ref="O8:O17" si="2">IFERROR(SUM(K8,L8)/I8,0)</f>
        <v>0.27009321441681861</v>
      </c>
      <c r="P8" s="23">
        <f t="shared" ref="P8:P17" si="3">IFERROR(SUM(K8,L8,M8)/I8,0)</f>
        <v>0.33467797463028209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5001419</v>
      </c>
      <c r="C9" s="19" t="s">
        <v>916</v>
      </c>
      <c r="D9" s="68">
        <v>3000253</v>
      </c>
      <c r="E9" s="19" t="s">
        <v>914</v>
      </c>
      <c r="F9" s="69">
        <v>422</v>
      </c>
      <c r="G9" s="19" t="s">
        <v>925</v>
      </c>
      <c r="H9" s="20">
        <v>0.15</v>
      </c>
      <c r="I9" s="21">
        <v>0.251272</v>
      </c>
      <c r="J9" s="21">
        <f t="shared" si="0"/>
        <v>5.7686980316610639E-2</v>
      </c>
      <c r="K9" s="21">
        <v>4.8479080316610634E-2</v>
      </c>
      <c r="L9" s="21">
        <v>4.6039499999999999E-3</v>
      </c>
      <c r="M9" s="21">
        <v>4.6039499999999999E-3</v>
      </c>
      <c r="N9" s="22">
        <f t="shared" si="1"/>
        <v>0.19293466966717596</v>
      </c>
      <c r="O9" s="22">
        <f t="shared" si="2"/>
        <v>0.21125724440690025</v>
      </c>
      <c r="P9" s="23">
        <f t="shared" si="3"/>
        <v>0.22957981914662454</v>
      </c>
      <c r="Q9" s="70">
        <v>0</v>
      </c>
      <c r="R9" s="21">
        <v>0</v>
      </c>
      <c r="S9" s="23">
        <f t="shared" ref="S9:S16" si="4">IFERROR(R9/Q9,0)</f>
        <v>0</v>
      </c>
    </row>
    <row r="10" spans="1:19" ht="25.5" x14ac:dyDescent="0.25">
      <c r="A10" s="17"/>
      <c r="B10" s="19">
        <v>5001420</v>
      </c>
      <c r="C10" s="19" t="s">
        <v>917</v>
      </c>
      <c r="D10" s="68">
        <v>3000001</v>
      </c>
      <c r="E10" s="19" t="s">
        <v>275</v>
      </c>
      <c r="F10" s="69">
        <v>117</v>
      </c>
      <c r="G10" s="19" t="s">
        <v>687</v>
      </c>
      <c r="H10" s="20">
        <v>0.4</v>
      </c>
      <c r="I10" s="21">
        <v>0.39999999999999997</v>
      </c>
      <c r="J10" s="21">
        <f t="shared" si="0"/>
        <v>3.7124831609398876E-2</v>
      </c>
      <c r="K10" s="21">
        <v>2.6059881609398872E-2</v>
      </c>
      <c r="L10" s="21">
        <v>5.3570500000000004E-3</v>
      </c>
      <c r="M10" s="21">
        <v>5.7079000000000001E-3</v>
      </c>
      <c r="N10" s="22">
        <f t="shared" si="1"/>
        <v>6.5149704023497179E-2</v>
      </c>
      <c r="O10" s="22">
        <f t="shared" si="2"/>
        <v>7.8542329023497184E-2</v>
      </c>
      <c r="P10" s="23">
        <f t="shared" si="3"/>
        <v>9.2812079023497196E-2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5001424</v>
      </c>
      <c r="C11" s="19" t="s">
        <v>918</v>
      </c>
      <c r="D11" s="68">
        <v>3000502</v>
      </c>
      <c r="E11" s="19" t="s">
        <v>915</v>
      </c>
      <c r="F11" s="69">
        <v>197</v>
      </c>
      <c r="G11" s="19" t="s">
        <v>926</v>
      </c>
      <c r="H11" s="20">
        <v>1.1499999999999999</v>
      </c>
      <c r="I11" s="21">
        <v>1.1748290000000001</v>
      </c>
      <c r="J11" s="21">
        <f t="shared" si="0"/>
        <v>0.32098850318054573</v>
      </c>
      <c r="K11" s="21">
        <v>0.22887446318054572</v>
      </c>
      <c r="L11" s="21">
        <v>4.6491640000000008E-2</v>
      </c>
      <c r="M11" s="21">
        <v>4.5622400000000007E-2</v>
      </c>
      <c r="N11" s="22">
        <f t="shared" si="1"/>
        <v>0.19481512899370521</v>
      </c>
      <c r="O11" s="22">
        <f t="shared" si="2"/>
        <v>0.23438824133601205</v>
      </c>
      <c r="P11" s="23">
        <f t="shared" si="3"/>
        <v>0.27322146727782998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5002710</v>
      </c>
      <c r="C12" s="19" t="s">
        <v>919</v>
      </c>
      <c r="D12" s="68">
        <v>3000253</v>
      </c>
      <c r="E12" s="19" t="s">
        <v>914</v>
      </c>
      <c r="F12" s="69">
        <v>110</v>
      </c>
      <c r="G12" s="19" t="s">
        <v>927</v>
      </c>
      <c r="H12" s="20">
        <v>35.000000000000007</v>
      </c>
      <c r="I12" s="21">
        <v>35.853164999999997</v>
      </c>
      <c r="J12" s="21">
        <f t="shared" si="0"/>
        <v>12.356885814176065</v>
      </c>
      <c r="K12" s="21">
        <v>7.7540676241760655</v>
      </c>
      <c r="L12" s="21">
        <v>2.0915567900000003</v>
      </c>
      <c r="M12" s="21">
        <v>2.5112614</v>
      </c>
      <c r="N12" s="22">
        <f t="shared" si="1"/>
        <v>0.21627289038990188</v>
      </c>
      <c r="O12" s="22">
        <f t="shared" si="2"/>
        <v>0.27460963109326791</v>
      </c>
      <c r="P12" s="23">
        <f t="shared" si="3"/>
        <v>0.34465257988175008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5002711</v>
      </c>
      <c r="C13" s="19" t="s">
        <v>920</v>
      </c>
      <c r="D13" s="68">
        <v>3000253</v>
      </c>
      <c r="E13" s="19" t="s">
        <v>914</v>
      </c>
      <c r="F13" s="69">
        <v>110</v>
      </c>
      <c r="G13" s="19" t="s">
        <v>927</v>
      </c>
      <c r="H13" s="20">
        <v>1</v>
      </c>
      <c r="I13" s="21">
        <v>1</v>
      </c>
      <c r="J13" s="21">
        <f t="shared" si="0"/>
        <v>0.31451154644955814</v>
      </c>
      <c r="K13" s="21">
        <v>0.22348329644955811</v>
      </c>
      <c r="L13" s="21">
        <v>5.1843750000000001E-2</v>
      </c>
      <c r="M13" s="21">
        <v>3.9184500000000004E-2</v>
      </c>
      <c r="N13" s="22">
        <f t="shared" si="1"/>
        <v>0.22348329644955811</v>
      </c>
      <c r="O13" s="22">
        <f t="shared" si="2"/>
        <v>0.27532704644955813</v>
      </c>
      <c r="P13" s="23">
        <f t="shared" si="3"/>
        <v>0.31451154644955814</v>
      </c>
      <c r="Q13" s="70">
        <v>0</v>
      </c>
      <c r="R13" s="21">
        <v>0</v>
      </c>
      <c r="S13" s="23">
        <f t="shared" si="4"/>
        <v>0</v>
      </c>
    </row>
    <row r="14" spans="1:19" x14ac:dyDescent="0.25">
      <c r="A14" s="17"/>
      <c r="B14" s="19">
        <v>5002712</v>
      </c>
      <c r="C14" s="19" t="s">
        <v>921</v>
      </c>
      <c r="D14" s="68">
        <v>3000253</v>
      </c>
      <c r="E14" s="19" t="s">
        <v>914</v>
      </c>
      <c r="F14" s="69">
        <v>110</v>
      </c>
      <c r="G14" s="19" t="s">
        <v>927</v>
      </c>
      <c r="H14" s="20">
        <v>1.3</v>
      </c>
      <c r="I14" s="21">
        <v>1.5254509999999999</v>
      </c>
      <c r="J14" s="21">
        <f t="shared" si="0"/>
        <v>0.56566214252167257</v>
      </c>
      <c r="K14" s="21">
        <v>0.40707689252167256</v>
      </c>
      <c r="L14" s="21">
        <v>7.9491349999999988E-2</v>
      </c>
      <c r="M14" s="21">
        <v>7.9093900000000009E-2</v>
      </c>
      <c r="N14" s="22">
        <f t="shared" si="1"/>
        <v>0.2668567476252417</v>
      </c>
      <c r="O14" s="22">
        <f t="shared" si="2"/>
        <v>0.31896681212419969</v>
      </c>
      <c r="P14" s="23">
        <f t="shared" si="3"/>
        <v>0.37081633072558384</v>
      </c>
      <c r="Q14" s="70">
        <v>0</v>
      </c>
      <c r="R14" s="21">
        <v>0</v>
      </c>
      <c r="S14" s="23">
        <f t="shared" si="4"/>
        <v>0</v>
      </c>
    </row>
    <row r="15" spans="1:19" x14ac:dyDescent="0.25">
      <c r="A15" s="17"/>
      <c r="B15" s="19">
        <v>5002713</v>
      </c>
      <c r="C15" s="19" t="s">
        <v>922</v>
      </c>
      <c r="D15" s="68">
        <v>3000253</v>
      </c>
      <c r="E15" s="19" t="s">
        <v>914</v>
      </c>
      <c r="F15" s="69">
        <v>110</v>
      </c>
      <c r="G15" s="19" t="s">
        <v>927</v>
      </c>
      <c r="H15" s="20">
        <v>1.5000000000000002</v>
      </c>
      <c r="I15" s="21">
        <v>0.984649</v>
      </c>
      <c r="J15" s="21">
        <f t="shared" si="0"/>
        <v>0.30155972659899466</v>
      </c>
      <c r="K15" s="21">
        <v>0.22653905659899465</v>
      </c>
      <c r="L15" s="21">
        <v>3.5514470000000006E-2</v>
      </c>
      <c r="M15" s="21">
        <v>3.9506199999999998E-2</v>
      </c>
      <c r="N15" s="22">
        <f t="shared" si="1"/>
        <v>0.23007087459490097</v>
      </c>
      <c r="O15" s="22">
        <f t="shared" si="2"/>
        <v>0.26613902679939216</v>
      </c>
      <c r="P15" s="23">
        <f t="shared" si="3"/>
        <v>0.30626114138032401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5004108</v>
      </c>
      <c r="C16" s="19" t="s">
        <v>923</v>
      </c>
      <c r="D16" s="68">
        <v>3000502</v>
      </c>
      <c r="E16" s="19" t="s">
        <v>915</v>
      </c>
      <c r="F16" s="69">
        <v>576</v>
      </c>
      <c r="G16" s="19" t="s">
        <v>928</v>
      </c>
      <c r="H16" s="20">
        <v>2</v>
      </c>
      <c r="I16" s="21">
        <v>1.9751709999999998</v>
      </c>
      <c r="J16" s="21">
        <f t="shared" si="0"/>
        <v>0.79562119182238467</v>
      </c>
      <c r="K16" s="21">
        <v>0.5391550618223846</v>
      </c>
      <c r="L16" s="21">
        <v>0.14495648</v>
      </c>
      <c r="M16" s="21">
        <v>0.11150964999999999</v>
      </c>
      <c r="N16" s="22">
        <f t="shared" si="1"/>
        <v>0.27296627067853096</v>
      </c>
      <c r="O16" s="22">
        <f t="shared" si="2"/>
        <v>0.34635560253891168</v>
      </c>
      <c r="P16" s="23">
        <f t="shared" si="3"/>
        <v>0.4028112967547543</v>
      </c>
      <c r="Q16" s="70">
        <v>0</v>
      </c>
      <c r="R16" s="21">
        <v>0</v>
      </c>
      <c r="S16" s="23">
        <f t="shared" si="4"/>
        <v>0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t="shared" ref="H17:M17" ca="1" si="5">OFFSET(H17,-MATCH("PROYECTOS",$A$8:$A$36,0)-1,0)-(OFFSET(H17,-MATCH("PROYECTOS",$A$8:$A$36,0),0))</f>
        <v>0</v>
      </c>
      <c r="I17" s="45">
        <f t="shared" ca="1" si="5"/>
        <v>0</v>
      </c>
      <c r="J17" s="45">
        <f t="shared" ca="1" si="5"/>
        <v>0</v>
      </c>
      <c r="K17" s="45">
        <f t="shared" ca="1" si="5"/>
        <v>0</v>
      </c>
      <c r="L17" s="45">
        <f t="shared" ca="1" si="5"/>
        <v>0</v>
      </c>
      <c r="M17" s="45">
        <f t="shared" ca="1" si="5"/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59</v>
      </c>
      <c r="B1" s="50" t="s">
        <v>36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931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867.2215490000001</v>
      </c>
      <c r="E6" s="14">
        <v>1268.6967999999997</v>
      </c>
      <c r="F6" s="14">
        <v>795.90949156400814</v>
      </c>
      <c r="G6" s="14">
        <v>671.25750909400813</v>
      </c>
      <c r="H6" s="14">
        <v>67.180093549999981</v>
      </c>
      <c r="I6" s="14">
        <v>57.471888919999991</v>
      </c>
      <c r="J6" s="15">
        <v>0.52909214328751231</v>
      </c>
      <c r="K6" s="15">
        <v>0.58204419105022442</v>
      </c>
      <c r="L6" s="16">
        <v>0.62734413105164943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867.15536600000019</v>
      </c>
      <c r="E7" s="38">
        <f ca="1">SUM(E8:OFFSET(E6,MATCH("GOBIERNOS REGIONALES",$A$8:$A$50,0),0))</f>
        <v>1268.626696</v>
      </c>
      <c r="F7" s="38">
        <f ca="1">SUM(F8:OFFSET(F6,MATCH("GOBIERNOS REGIONALES",$A$8:$A$50,0),0))</f>
        <v>795.88271556368386</v>
      </c>
      <c r="G7" s="38">
        <f ca="1">SUM(G8:OFFSET(G6,MATCH("GOBIERNOS REGIONALES",$A$8:$A$50,0),0))</f>
        <v>671.23927109368378</v>
      </c>
      <c r="H7" s="38">
        <f ca="1">SUM(H8:OFFSET(H6,MATCH("GOBIERNOS REGIONALES",$A$8:$A$50,0),0))</f>
        <v>67.176843550000001</v>
      </c>
      <c r="I7" s="38">
        <f ca="1">SUM(I8:OFFSET(I6,MATCH("GOBIERNOS REGIONALES",$A$8:$A$50,0),0))</f>
        <v>57.466600919999998</v>
      </c>
      <c r="J7" s="39">
        <f ca="1">IFERROR(G7/E7,0)</f>
        <v>0.52910700461381732</v>
      </c>
      <c r="K7" s="39">
        <f ca="1">IFERROR(SUM(G7,H7)/E7,0)</f>
        <v>0.5820594166683718</v>
      </c>
      <c r="L7" s="40">
        <f ca="1">IFERROR(SUM(G7,H7,I7)/E7,0)</f>
        <v>0.62735769164649824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867.15536600000019</v>
      </c>
      <c r="E8" s="21">
        <v>1268.626696</v>
      </c>
      <c r="F8" s="21">
        <f t="shared" ref="F8:F11" si="0">SUM(G8,H8,I8)</f>
        <v>795.88271556368386</v>
      </c>
      <c r="G8" s="21">
        <v>671.23927109368378</v>
      </c>
      <c r="H8" s="21">
        <v>67.176843550000001</v>
      </c>
      <c r="I8" s="21">
        <v>57.466600919999998</v>
      </c>
      <c r="J8" s="22">
        <f t="shared" ref="J8:J11" si="1">IFERROR(G8/E8,0)</f>
        <v>0.52910700461381732</v>
      </c>
      <c r="K8" s="22">
        <f t="shared" ref="K8:K11" si="2">IFERROR(SUM(G8,H8)/E8,0)</f>
        <v>0.5820594166683718</v>
      </c>
      <c r="L8" s="23">
        <f t="shared" ref="L8:L11" si="3">IFERROR(SUM(G8,H8,I8)/E8,0)</f>
        <v>0.62735769164649824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6.6183000000000006E-2</v>
      </c>
      <c r="E9" s="38">
        <f ca="1">SUM(E10:OFFSET(E8,(MATCH("GOBIERNOS LOCALES",$A$8:$A$50,0)-MATCH("GOBIERNOS REGIONALES",$A$8:$A$50,0)),0))</f>
        <v>7.0104E-2</v>
      </c>
      <c r="F9" s="38">
        <f ca="1">SUM(F10:OFFSET(F8,(MATCH("GOBIERNOS LOCALES",$A$8:$A$50,0)-MATCH("GOBIERNOS REGIONALES",$A$8:$A$50,0)),0))</f>
        <v>2.6776000324345194E-2</v>
      </c>
      <c r="G9" s="38">
        <f ca="1">SUM(G10:OFFSET(G8,(MATCH("GOBIERNOS LOCALES",$A$8:$A$50,0)-MATCH("GOBIERNOS REGIONALES",$A$8:$A$50,0)),0))</f>
        <v>1.8238000324345194E-2</v>
      </c>
      <c r="H9" s="38">
        <f ca="1">SUM(H10:OFFSET(H8,(MATCH("GOBIERNOS LOCALES",$A$8:$A$50,0)-MATCH("GOBIERNOS REGIONALES",$A$8:$A$50,0)),0))</f>
        <v>3.2499999999999999E-3</v>
      </c>
      <c r="I9" s="38">
        <f ca="1">SUM(I10:OFFSET(I8,(MATCH("GOBIERNOS LOCALES",$A$8:$A$50,0)-MATCH("GOBIERNOS REGIONALES",$A$8:$A$50,0)),0))</f>
        <v>5.2880000000000002E-3</v>
      </c>
      <c r="J9" s="39">
        <f t="shared" ca="1" si="1"/>
        <v>0.26015634377988694</v>
      </c>
      <c r="K9" s="39">
        <f t="shared" ca="1" si="2"/>
        <v>0.30651603794855065</v>
      </c>
      <c r="L9" s="40">
        <f t="shared" ca="1" si="3"/>
        <v>0.38194682649128714</v>
      </c>
      <c r="M9" s="4"/>
    </row>
    <row r="10" spans="1:13" ht="15.75" thickBot="1" x14ac:dyDescent="0.3">
      <c r="A10" s="24"/>
      <c r="B10" s="25">
        <v>457</v>
      </c>
      <c r="C10" s="26" t="s">
        <v>223</v>
      </c>
      <c r="D10" s="27">
        <v>6.6183000000000006E-2</v>
      </c>
      <c r="E10" s="28">
        <v>7.0104E-2</v>
      </c>
      <c r="F10" s="28">
        <f t="shared" si="0"/>
        <v>2.6776000324345194E-2</v>
      </c>
      <c r="G10" s="28">
        <v>1.8238000324345194E-2</v>
      </c>
      <c r="H10" s="28">
        <v>3.2499999999999999E-3</v>
      </c>
      <c r="I10" s="28">
        <v>5.2880000000000002E-3</v>
      </c>
      <c r="J10" s="29">
        <f t="shared" si="1"/>
        <v>0.26015634377988694</v>
      </c>
      <c r="K10" s="29">
        <f t="shared" si="2"/>
        <v>0.30651603794855065</v>
      </c>
      <c r="L10" s="30">
        <f t="shared" si="3"/>
        <v>0.38194682649128714</v>
      </c>
      <c r="M10" s="4"/>
    </row>
    <row r="11" spans="1:13" x14ac:dyDescent="0.25">
      <c r="A11" t="s">
        <v>232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59</v>
      </c>
      <c r="B1" s="51" t="s">
        <v>36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932</v>
      </c>
      <c r="N2" s="72" t="s">
        <v>942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867.2215490000001</v>
      </c>
      <c r="E6" s="14">
        <f ca="1">SUM(E7:OFFSET(E7,50,0))</f>
        <v>1268.6967999999997</v>
      </c>
      <c r="F6" s="14">
        <f ca="1">SUM(F7:OFFSET(F7,50,0))</f>
        <v>795.90949156400814</v>
      </c>
      <c r="G6" s="14">
        <f ca="1">SUM(G7:OFFSET(G7,50,0))</f>
        <v>671.25750909400813</v>
      </c>
      <c r="H6" s="14">
        <f ca="1">SUM(H7:OFFSET(H7,50,0))</f>
        <v>67.180093549999981</v>
      </c>
      <c r="I6" s="14">
        <f ca="1">SUM(I7:OFFSET(I7,50,0))</f>
        <v>57.471888919999991</v>
      </c>
      <c r="J6" s="15">
        <f ca="1">IFERROR(G6/E6,0)</f>
        <v>0.52909214328751231</v>
      </c>
      <c r="K6" s="15">
        <f ca="1">IFERROR(SUM(G6,H6)/E6,0)</f>
        <v>0.58204419105022442</v>
      </c>
      <c r="L6" s="16">
        <f ca="1">IFERROR(SUM(G6,H6,I6)/E6,0)</f>
        <v>0.62734413105164943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15</v>
      </c>
      <c r="C7" s="19" t="s">
        <v>263</v>
      </c>
      <c r="D7" s="20">
        <v>867.15536600000007</v>
      </c>
      <c r="E7" s="21">
        <v>1268.6266959999998</v>
      </c>
      <c r="F7" s="21">
        <f t="shared" ref="F7:F8" si="0">SUM(G7,H7,I7)</f>
        <v>795.88271556368375</v>
      </c>
      <c r="G7" s="21">
        <v>671.23927109368378</v>
      </c>
      <c r="H7" s="21">
        <v>67.176843549999987</v>
      </c>
      <c r="I7" s="21">
        <v>57.466600919999991</v>
      </c>
      <c r="J7" s="22">
        <f t="shared" ref="J7:J8" si="1">IFERROR(G7/E7,0)</f>
        <v>0.52910700461381732</v>
      </c>
      <c r="K7" s="22">
        <f t="shared" ref="K7:K8" si="2">IFERROR(SUM(G7,H7)/E7,0)</f>
        <v>0.5820594166683718</v>
      </c>
      <c r="L7" s="23">
        <f t="shared" ref="L7:L8" si="3">IFERROR(SUM(G7,H7,I7)/E7,0)</f>
        <v>0.62735769164649824</v>
      </c>
      <c r="M7" s="4"/>
      <c r="N7" t="s">
        <v>263</v>
      </c>
      <c r="O7" s="5">
        <v>795.88271556368375</v>
      </c>
      <c r="P7" s="71">
        <v>0.62735769164649824</v>
      </c>
    </row>
    <row r="8" spans="1:16" ht="15.75" thickBot="1" x14ac:dyDescent="0.3">
      <c r="A8" s="24"/>
      <c r="B8" s="56">
        <v>20</v>
      </c>
      <c r="C8" s="26" t="s">
        <v>268</v>
      </c>
      <c r="D8" s="27">
        <v>6.6183000000000006E-2</v>
      </c>
      <c r="E8" s="28">
        <v>7.0104E-2</v>
      </c>
      <c r="F8" s="28">
        <f t="shared" si="0"/>
        <v>2.6776000324345194E-2</v>
      </c>
      <c r="G8" s="28">
        <v>1.8238000324345194E-2</v>
      </c>
      <c r="H8" s="28">
        <v>3.2499999999999999E-3</v>
      </c>
      <c r="I8" s="28">
        <v>5.2880000000000002E-3</v>
      </c>
      <c r="J8" s="29">
        <f t="shared" si="1"/>
        <v>0.26015634377988694</v>
      </c>
      <c r="K8" s="29">
        <f t="shared" si="2"/>
        <v>0.30651603794855065</v>
      </c>
      <c r="L8" s="30">
        <f t="shared" si="3"/>
        <v>0.38194682649128714</v>
      </c>
      <c r="M8" s="4"/>
      <c r="N8" t="s">
        <v>268</v>
      </c>
      <c r="O8" s="5">
        <v>2.6776000324345194E-2</v>
      </c>
      <c r="P8" s="71">
        <v>0.38194682649128714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D14" sqref="D14:G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9" width="0" hidden="1" customWidth="1"/>
  </cols>
  <sheetData>
    <row r="1" spans="1:13" ht="15.75" x14ac:dyDescent="0.25">
      <c r="A1" s="50">
        <v>59</v>
      </c>
      <c r="B1" s="49" t="s">
        <v>36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933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867.2215490000001</v>
      </c>
      <c r="E6" s="14">
        <v>1268.6967999999997</v>
      </c>
      <c r="F6" s="14">
        <v>795.90949156400814</v>
      </c>
      <c r="G6" s="14">
        <v>671.25750909400813</v>
      </c>
      <c r="H6" s="14">
        <v>67.180093549999981</v>
      </c>
      <c r="I6" s="14">
        <v>57.471888919999991</v>
      </c>
      <c r="J6" s="15">
        <v>0.52909214328751231</v>
      </c>
      <c r="K6" s="15">
        <v>0.58204419105022442</v>
      </c>
      <c r="L6" s="16">
        <v>0.62734413105164943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867.22154899999998</v>
      </c>
      <c r="E7" s="38">
        <f ca="1">SUM(E8:OFFSET(E6,MATCH("PROYECTOS",$A$8:$A$50,0),0))</f>
        <v>1268.6968000000002</v>
      </c>
      <c r="F7" s="38">
        <f ca="1">SUM(F8:OFFSET(F6,MATCH("PROYECTOS",$A$8:$A$50,0),0))</f>
        <v>795.90949156400814</v>
      </c>
      <c r="G7" s="38">
        <f ca="1">SUM(G8:OFFSET(G6,MATCH("PROYECTOS",$A$8:$A$50,0),0))</f>
        <v>671.25750909400813</v>
      </c>
      <c r="H7" s="38">
        <f ca="1">SUM(H8:OFFSET(H6,MATCH("PROYECTOS",$A$8:$A$50,0),0))</f>
        <v>67.180093549999995</v>
      </c>
      <c r="I7" s="38">
        <f ca="1">SUM(I8:OFFSET(I6,MATCH("PROYECTOS",$A$8:$A$50,0),0))</f>
        <v>57.471888919999991</v>
      </c>
      <c r="J7" s="39">
        <f ca="1">IFERROR(G7/E7,0)</f>
        <v>0.52909214328751208</v>
      </c>
      <c r="K7" s="39">
        <f ca="1">IFERROR(SUM(G7,H7)/E7,0)</f>
        <v>0.5820441910502242</v>
      </c>
      <c r="L7" s="40">
        <f ca="1">IFERROR(SUM(G7,H7,I7)/E7,0)</f>
        <v>0.62734413105164921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1.1561110000000001</v>
      </c>
      <c r="E8" s="21">
        <v>609.65167599999995</v>
      </c>
      <c r="F8" s="21">
        <f t="shared" ref="F8:F9" si="0">SUM(G8,H8,I8)</f>
        <v>507.51573817025036</v>
      </c>
      <c r="G8" s="21">
        <v>507.29224331025034</v>
      </c>
      <c r="H8" s="21">
        <v>0.1000055</v>
      </c>
      <c r="I8" s="21">
        <v>0.12348936000000001</v>
      </c>
      <c r="J8" s="22">
        <f t="shared" ref="J8:J10" si="1">IFERROR(G8/E8,0)</f>
        <v>0.83210177758988135</v>
      </c>
      <c r="K8" s="22">
        <f t="shared" ref="K8:K10" si="2">IFERROR(SUM(G8,H8)/E8,0)</f>
        <v>0.83226581470145977</v>
      </c>
      <c r="L8" s="23">
        <f t="shared" ref="L8:L10" si="3">IFERROR(SUM(G8,H8,I8)/E8,0)</f>
        <v>0.8324683719400624</v>
      </c>
      <c r="M8" s="4"/>
    </row>
    <row r="9" spans="1:13" ht="38.25" x14ac:dyDescent="0.25">
      <c r="A9" s="17"/>
      <c r="B9" s="19">
        <v>3000129</v>
      </c>
      <c r="C9" s="19" t="s">
        <v>935</v>
      </c>
      <c r="D9" s="20">
        <v>866.06543799999997</v>
      </c>
      <c r="E9" s="21">
        <v>659.0451240000001</v>
      </c>
      <c r="F9" s="21">
        <f t="shared" si="0"/>
        <v>288.39375339375778</v>
      </c>
      <c r="G9" s="21">
        <v>163.96526578375779</v>
      </c>
      <c r="H9" s="21">
        <v>67.080088050000001</v>
      </c>
      <c r="I9" s="21">
        <v>57.34839955999999</v>
      </c>
      <c r="J9" s="22">
        <f t="shared" si="1"/>
        <v>0.24879216887090991</v>
      </c>
      <c r="K9" s="22">
        <f t="shared" si="2"/>
        <v>0.35057592480383443</v>
      </c>
      <c r="L9" s="23">
        <f t="shared" si="3"/>
        <v>0.43759333449488919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943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  <c r="E14" s="6"/>
      <c r="F14" s="6"/>
      <c r="G14" s="6"/>
    </row>
    <row r="15" spans="1:13" ht="15.75" thickBot="1" x14ac:dyDescent="0.3">
      <c r="A15" s="90"/>
      <c r="B15" s="91"/>
      <c r="C15" s="91"/>
      <c r="D15" s="93"/>
      <c r="E15" s="7"/>
      <c r="F15" s="7"/>
      <c r="G15" s="7"/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E8" sqref="E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59</v>
      </c>
      <c r="B1" s="49" t="s">
        <v>36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934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867.2215490000001</v>
      </c>
      <c r="I6" s="14">
        <v>1268.6967999999997</v>
      </c>
      <c r="J6" s="14">
        <v>795.90949156400814</v>
      </c>
      <c r="K6" s="14">
        <v>671.25750909400813</v>
      </c>
      <c r="L6" s="14">
        <v>67.180093549999981</v>
      </c>
      <c r="M6" s="14">
        <v>57.471888919999991</v>
      </c>
      <c r="N6" s="15">
        <v>0.52909214328751231</v>
      </c>
      <c r="O6" s="15">
        <v>0.58204419105022442</v>
      </c>
      <c r="P6" s="16">
        <v>0.62734413105164943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SUM(H8:OFFSET(H6,MATCH("PROYECTOS",$A$8:$A$33,0),0))</f>
        <v>867.22154899999998</v>
      </c>
      <c r="I7" s="38">
        <f ca="1">SUM(I8:OFFSET(I6,MATCH("PROYECTOS",$A$8:$A$33,0),0))</f>
        <v>1268.6968000000002</v>
      </c>
      <c r="J7" s="38">
        <f ca="1">SUM(J8:OFFSET(J6,MATCH("PROYECTOS",$A$8:$A$33,0),0))</f>
        <v>795.90949156400814</v>
      </c>
      <c r="K7" s="38">
        <f ca="1">SUM(K8:OFFSET(K6,MATCH("PROYECTOS",$A$8:$A$33,0),0))</f>
        <v>671.25750909400813</v>
      </c>
      <c r="L7" s="38">
        <f ca="1">SUM(L8:OFFSET(L6,MATCH("PROYECTOS",$A$8:$A$33,0),0))</f>
        <v>67.180093549999995</v>
      </c>
      <c r="M7" s="38">
        <f ca="1">SUM(M8:OFFSET(M6,MATCH("PROYECTOS",$A$8:$A$33,0),0))</f>
        <v>57.471888919999998</v>
      </c>
      <c r="N7" s="39">
        <f ca="1">IFERROR(K7/I7,0)</f>
        <v>0.52909214328751208</v>
      </c>
      <c r="O7" s="39">
        <f ca="1">IFERROR(SUM(K7,L7)/I7,0)</f>
        <v>0.5820441910502242</v>
      </c>
      <c r="P7" s="40">
        <f ca="1">IFERROR(SUM(K7,L7,M7)/I7,0)</f>
        <v>0.62734413105164921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1.1561110000000001</v>
      </c>
      <c r="I8" s="21">
        <v>609.65167599999995</v>
      </c>
      <c r="J8" s="21">
        <f t="shared" ref="J8:J13" si="0">SUM(K8,L8,M8)</f>
        <v>507.51573817025036</v>
      </c>
      <c r="K8" s="21">
        <v>507.29224331025034</v>
      </c>
      <c r="L8" s="21">
        <v>0.1000055</v>
      </c>
      <c r="M8" s="21">
        <v>0.12348936000000001</v>
      </c>
      <c r="N8" s="22">
        <f t="shared" ref="N8:N14" si="1">IFERROR(K8/I8,0)</f>
        <v>0.83210177758988135</v>
      </c>
      <c r="O8" s="22">
        <f t="shared" ref="O8:O14" si="2">IFERROR(SUM(K8,L8)/I8,0)</f>
        <v>0.83226581470145977</v>
      </c>
      <c r="P8" s="23">
        <f t="shared" ref="P8:P14" si="3">IFERROR(SUM(K8,L8,M8)/I8,0)</f>
        <v>0.8324683719400624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5004334</v>
      </c>
      <c r="C9" s="19" t="s">
        <v>936</v>
      </c>
      <c r="D9" s="68">
        <v>3000129</v>
      </c>
      <c r="E9" s="19" t="s">
        <v>935</v>
      </c>
      <c r="F9" s="69">
        <v>488</v>
      </c>
      <c r="G9" s="19" t="s">
        <v>941</v>
      </c>
      <c r="H9" s="20">
        <v>140.356424</v>
      </c>
      <c r="I9" s="21">
        <v>337.356424</v>
      </c>
      <c r="J9" s="21">
        <f t="shared" si="0"/>
        <v>25.281149876403809</v>
      </c>
      <c r="K9" s="21">
        <v>14.747099876403809</v>
      </c>
      <c r="L9" s="21">
        <v>6.5037000000000003</v>
      </c>
      <c r="M9" s="21">
        <v>4.0303500000000003</v>
      </c>
      <c r="N9" s="22">
        <f t="shared" si="1"/>
        <v>4.3713707009189216E-2</v>
      </c>
      <c r="O9" s="22">
        <f t="shared" si="2"/>
        <v>6.2992130472677196E-2</v>
      </c>
      <c r="P9" s="23">
        <f t="shared" si="3"/>
        <v>7.4938990568633151E-2</v>
      </c>
      <c r="Q9" s="70">
        <v>0</v>
      </c>
      <c r="R9" s="21">
        <v>0</v>
      </c>
      <c r="S9" s="23">
        <f t="shared" ref="S9:S13" si="4">IFERROR(R9/Q9,0)</f>
        <v>0</v>
      </c>
    </row>
    <row r="10" spans="1:19" ht="38.25" x14ac:dyDescent="0.25">
      <c r="A10" s="17"/>
      <c r="B10" s="19">
        <v>5004335</v>
      </c>
      <c r="C10" s="19" t="s">
        <v>937</v>
      </c>
      <c r="D10" s="68">
        <v>3000129</v>
      </c>
      <c r="E10" s="19" t="s">
        <v>935</v>
      </c>
      <c r="F10" s="69">
        <v>488</v>
      </c>
      <c r="G10" s="19" t="s">
        <v>941</v>
      </c>
      <c r="H10" s="20">
        <v>0.98613200000000001</v>
      </c>
      <c r="I10" s="21">
        <v>3.986132</v>
      </c>
      <c r="J10" s="21">
        <f t="shared" si="0"/>
        <v>2.3204699908447264</v>
      </c>
      <c r="K10" s="21">
        <v>0.75209999084472656</v>
      </c>
      <c r="L10" s="21">
        <v>7.0035E-2</v>
      </c>
      <c r="M10" s="21">
        <v>1.498335</v>
      </c>
      <c r="N10" s="22">
        <f t="shared" si="1"/>
        <v>0.18867914831840155</v>
      </c>
      <c r="O10" s="22">
        <f t="shared" si="2"/>
        <v>0.20624881234357681</v>
      </c>
      <c r="P10" s="23">
        <f t="shared" si="3"/>
        <v>0.58213576239942033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5004336</v>
      </c>
      <c r="C11" s="19" t="s">
        <v>938</v>
      </c>
      <c r="D11" s="68">
        <v>3000129</v>
      </c>
      <c r="E11" s="19" t="s">
        <v>935</v>
      </c>
      <c r="F11" s="69">
        <v>488</v>
      </c>
      <c r="G11" s="19" t="s">
        <v>941</v>
      </c>
      <c r="H11" s="20">
        <v>723.65744400000005</v>
      </c>
      <c r="I11" s="21">
        <v>316.63320900000002</v>
      </c>
      <c r="J11" s="21">
        <f t="shared" si="0"/>
        <v>260.53256123535158</v>
      </c>
      <c r="K11" s="21">
        <v>148.29945373535156</v>
      </c>
      <c r="L11" s="21">
        <v>60.453890999999999</v>
      </c>
      <c r="M11" s="21">
        <v>51.779216499999997</v>
      </c>
      <c r="N11" s="22">
        <f t="shared" si="1"/>
        <v>0.46836354974803529</v>
      </c>
      <c r="O11" s="22">
        <f t="shared" si="2"/>
        <v>0.65929074652226871</v>
      </c>
      <c r="P11" s="23">
        <f t="shared" si="3"/>
        <v>0.82282133973935612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5004337</v>
      </c>
      <c r="C12" s="19" t="s">
        <v>939</v>
      </c>
      <c r="D12" s="68">
        <v>3000129</v>
      </c>
      <c r="E12" s="19" t="s">
        <v>935</v>
      </c>
      <c r="F12" s="69">
        <v>103</v>
      </c>
      <c r="G12" s="19" t="s">
        <v>754</v>
      </c>
      <c r="H12" s="20">
        <v>0.46763600000000005</v>
      </c>
      <c r="I12" s="21">
        <v>0.49078100000000002</v>
      </c>
      <c r="J12" s="21">
        <f t="shared" si="0"/>
        <v>0.12715974979410544</v>
      </c>
      <c r="K12" s="21">
        <v>7.945864979410544E-2</v>
      </c>
      <c r="L12" s="21">
        <v>2.4464279999999998E-2</v>
      </c>
      <c r="M12" s="21">
        <v>2.3236819999999998E-2</v>
      </c>
      <c r="N12" s="22">
        <f t="shared" si="1"/>
        <v>0.16190245709207454</v>
      </c>
      <c r="O12" s="22">
        <f t="shared" si="2"/>
        <v>0.21175010808100853</v>
      </c>
      <c r="P12" s="23">
        <f t="shared" si="3"/>
        <v>0.25909672500383152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5004338</v>
      </c>
      <c r="C13" s="19" t="s">
        <v>940</v>
      </c>
      <c r="D13" s="68">
        <v>3000129</v>
      </c>
      <c r="E13" s="19" t="s">
        <v>935</v>
      </c>
      <c r="F13" s="69">
        <v>56</v>
      </c>
      <c r="G13" s="19" t="s">
        <v>419</v>
      </c>
      <c r="H13" s="20">
        <v>0.59780200000000006</v>
      </c>
      <c r="I13" s="21">
        <v>0.57857800000000004</v>
      </c>
      <c r="J13" s="21">
        <f t="shared" si="0"/>
        <v>0.13241254136358319</v>
      </c>
      <c r="K13" s="21">
        <v>8.715353136358317E-2</v>
      </c>
      <c r="L13" s="21">
        <v>2.7997769999999998E-2</v>
      </c>
      <c r="M13" s="21">
        <v>1.7261240000000001E-2</v>
      </c>
      <c r="N13" s="22">
        <f t="shared" si="1"/>
        <v>0.15063402231606313</v>
      </c>
      <c r="O13" s="22">
        <f t="shared" si="2"/>
        <v>0.19902468010118457</v>
      </c>
      <c r="P13" s="23">
        <f t="shared" si="3"/>
        <v>0.22885858322228494</v>
      </c>
      <c r="Q13" s="70">
        <v>0</v>
      </c>
      <c r="R13" s="21">
        <v>0</v>
      </c>
      <c r="S13" s="23">
        <f t="shared" si="4"/>
        <v>0</v>
      </c>
    </row>
    <row r="14" spans="1:19" ht="15.75" thickBot="1" x14ac:dyDescent="0.3">
      <c r="A14" s="41" t="s">
        <v>293</v>
      </c>
      <c r="B14" s="43"/>
      <c r="C14" s="43"/>
      <c r="D14" s="65"/>
      <c r="E14" s="43"/>
      <c r="F14" s="66"/>
      <c r="G14" s="43"/>
      <c r="H14" s="44">
        <f t="shared" ref="H14:M14" ca="1" si="5">OFFSET(H14,-MATCH("PROYECTOS",$A$8:$A$33,0)-1,0)-(OFFSET(H14,-MATCH("PROYECTOS",$A$8:$A$33,0),0))</f>
        <v>0</v>
      </c>
      <c r="I14" s="45">
        <f t="shared" ca="1" si="5"/>
        <v>0</v>
      </c>
      <c r="J14" s="45">
        <f t="shared" ca="1" si="5"/>
        <v>0</v>
      </c>
      <c r="K14" s="45">
        <f t="shared" ca="1" si="5"/>
        <v>0</v>
      </c>
      <c r="L14" s="45">
        <f t="shared" ca="1" si="5"/>
        <v>0</v>
      </c>
      <c r="M14" s="45">
        <f t="shared" ca="1" si="5"/>
        <v>0</v>
      </c>
      <c r="N14" s="46">
        <f t="shared" ca="1" si="1"/>
        <v>0</v>
      </c>
      <c r="O14" s="46">
        <f t="shared" ca="1" si="2"/>
        <v>0</v>
      </c>
      <c r="P14" s="47">
        <f t="shared" ca="1" si="3"/>
        <v>0</v>
      </c>
      <c r="Q14" s="67"/>
      <c r="R14" s="45"/>
      <c r="S1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60</v>
      </c>
      <c r="B1" s="50" t="s">
        <v>37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944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6.7568009999999994</v>
      </c>
      <c r="E6" s="14">
        <v>13.281559</v>
      </c>
      <c r="F6" s="14">
        <v>4.8985600825862603</v>
      </c>
      <c r="G6" s="14">
        <v>1.8984029625862604</v>
      </c>
      <c r="H6" s="14">
        <v>2.5937038199999995</v>
      </c>
      <c r="I6" s="14">
        <v>0.40645329999999996</v>
      </c>
      <c r="J6" s="15">
        <v>0.14293525049177289</v>
      </c>
      <c r="K6" s="15">
        <v>0.33822134755311939</v>
      </c>
      <c r="L6" s="16">
        <v>0.36882417813949858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6.303980000000001</v>
      </c>
      <c r="E7" s="38">
        <f ca="1">SUM(E8:OFFSET(E6,MATCH("GOBIERNOS REGIONALES",$A$8:$A$50,0),0))</f>
        <v>7.7791230000000002</v>
      </c>
      <c r="F7" s="38">
        <f ca="1">SUM(F8:OFFSET(F6,MATCH("GOBIERNOS REGIONALES",$A$8:$A$50,0),0))</f>
        <v>1.5837921129800063</v>
      </c>
      <c r="G7" s="38">
        <f ca="1">SUM(G8:OFFSET(G6,MATCH("GOBIERNOS REGIONALES",$A$8:$A$50,0),0))</f>
        <v>0.94987919298000634</v>
      </c>
      <c r="H7" s="38">
        <f ca="1">SUM(H8:OFFSET(H6,MATCH("GOBIERNOS REGIONALES",$A$8:$A$50,0),0))</f>
        <v>0.3506669</v>
      </c>
      <c r="I7" s="38">
        <f ca="1">SUM(I8:OFFSET(I6,MATCH("GOBIERNOS REGIONALES",$A$8:$A$50,0),0))</f>
        <v>0.28324601999999999</v>
      </c>
      <c r="J7" s="39">
        <f ca="1">IFERROR(G7/E7,0)</f>
        <v>0.12210620567125707</v>
      </c>
      <c r="K7" s="39">
        <f ca="1">IFERROR(SUM(G7,H7)/E7,0)</f>
        <v>0.16718415340392564</v>
      </c>
      <c r="L7" s="40">
        <f ca="1">IFERROR(SUM(G7,H7,I7)/E7,0)</f>
        <v>0.2035952012816877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5.7039800000000014</v>
      </c>
      <c r="E8" s="21">
        <v>7.1791230000000006</v>
      </c>
      <c r="F8" s="21">
        <f t="shared" ref="F8:F12" si="0">SUM(G8,H8,I8)</f>
        <v>1.3857780074006421</v>
      </c>
      <c r="G8" s="21">
        <v>0.81764113740064204</v>
      </c>
      <c r="H8" s="21">
        <v>0.31533529999999999</v>
      </c>
      <c r="I8" s="21">
        <v>0.25280156999999998</v>
      </c>
      <c r="J8" s="22">
        <f t="shared" ref="J8:J12" si="1">IFERROR(G8/E8,0)</f>
        <v>0.11389150699892479</v>
      </c>
      <c r="K8" s="22">
        <f t="shared" ref="K8:K12" si="2">IFERROR(SUM(G8,H8)/E8,0)</f>
        <v>0.15781543754030153</v>
      </c>
      <c r="L8" s="23">
        <f t="shared" ref="L8:L12" si="3">IFERROR(SUM(G8,H8,I8)/E8,0)</f>
        <v>0.19302887099171331</v>
      </c>
      <c r="M8" s="4"/>
    </row>
    <row r="9" spans="1:13" ht="25.5" x14ac:dyDescent="0.25">
      <c r="A9" s="17"/>
      <c r="B9" s="18">
        <v>211</v>
      </c>
      <c r="C9" s="19" t="s">
        <v>154</v>
      </c>
      <c r="D9" s="20">
        <v>0.6</v>
      </c>
      <c r="E9" s="21">
        <v>0.6</v>
      </c>
      <c r="F9" s="21">
        <f t="shared" si="0"/>
        <v>0.19801410557936433</v>
      </c>
      <c r="G9" s="21">
        <v>0.1322380555793643</v>
      </c>
      <c r="H9" s="21">
        <v>3.5331600000000005E-2</v>
      </c>
      <c r="I9" s="21">
        <v>3.0444449999999998E-2</v>
      </c>
      <c r="J9" s="22">
        <f t="shared" si="1"/>
        <v>0.22039675929894051</v>
      </c>
      <c r="K9" s="22">
        <f t="shared" si="2"/>
        <v>0.27928275929894053</v>
      </c>
      <c r="L9" s="23">
        <f t="shared" si="3"/>
        <v>0.33002350929894059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1.3436E-2</v>
      </c>
      <c r="E10" s="38">
        <f ca="1">SUM(E11:OFFSET(E9,(MATCH("GOBIERNOS LOCALES",$A$8:$A$50,0)-MATCH("GOBIERNOS REGIONALES",$A$8:$A$50,0)),0))</f>
        <v>4.2883999999999999E-2</v>
      </c>
      <c r="F10" s="38">
        <f ca="1">SUM(F11:OFFSET(F9,(MATCH("GOBIERNOS LOCALES",$A$8:$A$50,0)-MATCH("GOBIERNOS REGIONALES",$A$8:$A$50,0)),0))</f>
        <v>1.732299990274664E-2</v>
      </c>
      <c r="G10" s="38">
        <f ca="1">SUM(G11:OFFSET(G9,(MATCH("GOBIERNOS LOCALES",$A$8:$A$50,0)-MATCH("GOBIERNOS REGIONALES",$A$8:$A$50,0)),0))</f>
        <v>7.4499999027466401E-3</v>
      </c>
      <c r="H10" s="38">
        <f ca="1">SUM(H11:OFFSET(H9,(MATCH("GOBIERNOS LOCALES",$A$8:$A$50,0)-MATCH("GOBIERNOS REGIONALES",$A$8:$A$50,0)),0))</f>
        <v>5.4039999999999999E-3</v>
      </c>
      <c r="I10" s="38">
        <f ca="1">SUM(I11:OFFSET(I9,(MATCH("GOBIERNOS LOCALES",$A$8:$A$50,0)-MATCH("GOBIERNOS REGIONALES",$A$8:$A$50,0)),0))</f>
        <v>4.4689999999999999E-3</v>
      </c>
      <c r="J10" s="39">
        <f t="shared" ca="1" si="1"/>
        <v>0.17372446373348197</v>
      </c>
      <c r="K10" s="39">
        <f t="shared" ca="1" si="2"/>
        <v>0.29973882806516744</v>
      </c>
      <c r="L10" s="40">
        <f t="shared" ca="1" si="3"/>
        <v>0.4039501889456823</v>
      </c>
      <c r="M10" s="4"/>
    </row>
    <row r="11" spans="1:13" x14ac:dyDescent="0.25">
      <c r="A11" s="17"/>
      <c r="B11" s="18">
        <v>457</v>
      </c>
      <c r="C11" s="19" t="s">
        <v>223</v>
      </c>
      <c r="D11" s="20">
        <v>1.3436E-2</v>
      </c>
      <c r="E11" s="21">
        <v>4.2883999999999999E-2</v>
      </c>
      <c r="F11" s="21">
        <f t="shared" si="0"/>
        <v>1.732299990274664E-2</v>
      </c>
      <c r="G11" s="21">
        <v>7.4499999027466401E-3</v>
      </c>
      <c r="H11" s="21">
        <v>5.4039999999999999E-3</v>
      </c>
      <c r="I11" s="21">
        <v>4.4689999999999999E-3</v>
      </c>
      <c r="J11" s="22">
        <f t="shared" si="1"/>
        <v>0.17372446373348197</v>
      </c>
      <c r="K11" s="22">
        <f t="shared" si="2"/>
        <v>0.29973882806516744</v>
      </c>
      <c r="L11" s="23">
        <f t="shared" si="3"/>
        <v>0.4039501889456823</v>
      </c>
      <c r="M11" s="4"/>
    </row>
    <row r="12" spans="1:13" ht="15.75" thickBot="1" x14ac:dyDescent="0.3">
      <c r="A12" s="41" t="s">
        <v>232</v>
      </c>
      <c r="B12" s="58"/>
      <c r="C12" s="43"/>
      <c r="D12" s="44">
        <v>0.43938499999999997</v>
      </c>
      <c r="E12" s="45">
        <v>5.4595519999999995</v>
      </c>
      <c r="F12" s="45">
        <f t="shared" si="0"/>
        <v>3.2974449697035078</v>
      </c>
      <c r="G12" s="45">
        <v>0.94107376970350742</v>
      </c>
      <c r="H12" s="45">
        <v>2.2376329200000002</v>
      </c>
      <c r="I12" s="45">
        <v>0.11873828</v>
      </c>
      <c r="J12" s="46">
        <f t="shared" si="1"/>
        <v>0.17237197662070211</v>
      </c>
      <c r="K12" s="46">
        <f t="shared" si="2"/>
        <v>0.5822284849935504</v>
      </c>
      <c r="L12" s="47">
        <f t="shared" si="3"/>
        <v>0.60397720723303083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342</vt:i4>
      </vt:variant>
    </vt:vector>
  </HeadingPairs>
  <TitlesOfParts>
    <vt:vector size="342" baseType="lpstr">
      <vt:lpstr>PpR</vt:lpstr>
      <vt:lpstr>Pliegos</vt:lpstr>
      <vt:lpstr>PAN Pliego</vt:lpstr>
      <vt:lpstr>PAN Dpto</vt:lpstr>
      <vt:lpstr>PAN Prod</vt:lpstr>
      <vt:lpstr>PAN Act</vt:lpstr>
      <vt:lpstr>SMN Pliego</vt:lpstr>
      <vt:lpstr>SMN Dpto</vt:lpstr>
      <vt:lpstr>SMN Prod</vt:lpstr>
      <vt:lpstr>SMN Act</vt:lpstr>
      <vt:lpstr>TBC Pliego</vt:lpstr>
      <vt:lpstr>TBC Dpto</vt:lpstr>
      <vt:lpstr>TBC Prod</vt:lpstr>
      <vt:lpstr>TBC Act</vt:lpstr>
      <vt:lpstr>EMZ Pliego</vt:lpstr>
      <vt:lpstr>EMZ Dpto</vt:lpstr>
      <vt:lpstr>EMZ Prod</vt:lpstr>
      <vt:lpstr>EMZ Act</vt:lpstr>
      <vt:lpstr>ENT Pliego</vt:lpstr>
      <vt:lpstr>ENT Dpto</vt:lpstr>
      <vt:lpstr>ENT Prod</vt:lpstr>
      <vt:lpstr>ENT Act</vt:lpstr>
      <vt:lpstr>CANCER Pliego</vt:lpstr>
      <vt:lpstr>CANCER Dpto</vt:lpstr>
      <vt:lpstr>CANCER Prod</vt:lpstr>
      <vt:lpstr>CANCER Act</vt:lpstr>
      <vt:lpstr>SC Pliego</vt:lpstr>
      <vt:lpstr>SC Dpto</vt:lpstr>
      <vt:lpstr>SC Prod</vt:lpstr>
      <vt:lpstr>SC Act</vt:lpstr>
      <vt:lpstr>RTID Pliego</vt:lpstr>
      <vt:lpstr>RTID Dpto</vt:lpstr>
      <vt:lpstr>RTID Prod</vt:lpstr>
      <vt:lpstr>RTID Act</vt:lpstr>
      <vt:lpstr>LCT Pliego</vt:lpstr>
      <vt:lpstr>LCT Dpto</vt:lpstr>
      <vt:lpstr>LCT Prod</vt:lpstr>
      <vt:lpstr>LCT Act</vt:lpstr>
      <vt:lpstr>OSCE Pliego</vt:lpstr>
      <vt:lpstr>OSCE Dpto</vt:lpstr>
      <vt:lpstr>OSCE Prod</vt:lpstr>
      <vt:lpstr>OSCE Act</vt:lpstr>
      <vt:lpstr>GSRN Pliego</vt:lpstr>
      <vt:lpstr>GSRN Dpto</vt:lpstr>
      <vt:lpstr>GSRN Prod</vt:lpstr>
      <vt:lpstr>GSRN Act</vt:lpstr>
      <vt:lpstr>GIRS Pliego</vt:lpstr>
      <vt:lpstr>GIRS Dpto</vt:lpstr>
      <vt:lpstr>GIRS Prod</vt:lpstr>
      <vt:lpstr>GIRS Act</vt:lpstr>
      <vt:lpstr>MSA Pliego</vt:lpstr>
      <vt:lpstr>MSA Dpto</vt:lpstr>
      <vt:lpstr>MSA Prod</vt:lpstr>
      <vt:lpstr>MSA Act</vt:lpstr>
      <vt:lpstr>MSV Pliego</vt:lpstr>
      <vt:lpstr>MSV Dpto</vt:lpstr>
      <vt:lpstr>MSV Prod</vt:lpstr>
      <vt:lpstr>MSV Act</vt:lpstr>
      <vt:lpstr>MIA Pliego</vt:lpstr>
      <vt:lpstr>MIA Dpto</vt:lpstr>
      <vt:lpstr>MIA Prod</vt:lpstr>
      <vt:lpstr>MIA Act</vt:lpstr>
      <vt:lpstr>RRHH Pliego</vt:lpstr>
      <vt:lpstr>RRHH Dpto</vt:lpstr>
      <vt:lpstr>RRHH Prod</vt:lpstr>
      <vt:lpstr>RRHH Act</vt:lpstr>
      <vt:lpstr>ER Pliego</vt:lpstr>
      <vt:lpstr>ER Dpto</vt:lpstr>
      <vt:lpstr>ER Prod</vt:lpstr>
      <vt:lpstr>ER Act</vt:lpstr>
      <vt:lpstr>TEL Pliego</vt:lpstr>
      <vt:lpstr>TEL Dpto</vt:lpstr>
      <vt:lpstr>TEL Prod</vt:lpstr>
      <vt:lpstr>TEL Act</vt:lpstr>
      <vt:lpstr>CGB Pliego</vt:lpstr>
      <vt:lpstr>CGB Dpto</vt:lpstr>
      <vt:lpstr>CGB Prod</vt:lpstr>
      <vt:lpstr>CGB Act</vt:lpstr>
      <vt:lpstr>JUNTOS Pliego</vt:lpstr>
      <vt:lpstr>JUNTOS Dpto</vt:lpstr>
      <vt:lpstr>JUNTOS Prod</vt:lpstr>
      <vt:lpstr>JUNTOS Act</vt:lpstr>
      <vt:lpstr>PTCD Pliego</vt:lpstr>
      <vt:lpstr>PTCD Dpto</vt:lpstr>
      <vt:lpstr>PTCD Prod</vt:lpstr>
      <vt:lpstr>PTCD Act</vt:lpstr>
      <vt:lpstr>CDB Pliego</vt:lpstr>
      <vt:lpstr>CDB Dpto</vt:lpstr>
      <vt:lpstr>CDB Prod</vt:lpstr>
      <vt:lpstr>CDB Act</vt:lpstr>
      <vt:lpstr>PPF Pliego</vt:lpstr>
      <vt:lpstr>PPF Dpto</vt:lpstr>
      <vt:lpstr>PPF Prod</vt:lpstr>
      <vt:lpstr>PPF Act</vt:lpstr>
      <vt:lpstr>BFH Pliego</vt:lpstr>
      <vt:lpstr>BFH Dpto</vt:lpstr>
      <vt:lpstr>BFH Prod</vt:lpstr>
      <vt:lpstr>BFH Act</vt:lpstr>
      <vt:lpstr>HU Pliego</vt:lpstr>
      <vt:lpstr>HU Dpto</vt:lpstr>
      <vt:lpstr>HU Prod</vt:lpstr>
      <vt:lpstr>HU Act</vt:lpstr>
      <vt:lpstr>TT Pliego</vt:lpstr>
      <vt:lpstr>TT Dpto</vt:lpstr>
      <vt:lpstr>TT Prod</vt:lpstr>
      <vt:lpstr>TT Act</vt:lpstr>
      <vt:lpstr>CPE Pliego</vt:lpstr>
      <vt:lpstr>CPE Dpto</vt:lpstr>
      <vt:lpstr>CPE Prod</vt:lpstr>
      <vt:lpstr>CPE Act</vt:lpstr>
      <vt:lpstr>OC Pliego</vt:lpstr>
      <vt:lpstr>OC Dpto</vt:lpstr>
      <vt:lpstr>OC Prod</vt:lpstr>
      <vt:lpstr>OC Act</vt:lpstr>
      <vt:lpstr>UNI Pliego</vt:lpstr>
      <vt:lpstr>UNI Dpto</vt:lpstr>
      <vt:lpstr>UNI Prod</vt:lpstr>
      <vt:lpstr>UNI Act</vt:lpstr>
      <vt:lpstr>PJF Pliego</vt:lpstr>
      <vt:lpstr>PJF Dpto</vt:lpstr>
      <vt:lpstr>PJF Prod</vt:lpstr>
      <vt:lpstr>PJF Act</vt:lpstr>
      <vt:lpstr>DES Pliego</vt:lpstr>
      <vt:lpstr>DES Dpto</vt:lpstr>
      <vt:lpstr>DES Prod</vt:lpstr>
      <vt:lpstr>DES Act</vt:lpstr>
      <vt:lpstr>PIRDAIS Pliego</vt:lpstr>
      <vt:lpstr>PIRDAIS Dpto</vt:lpstr>
      <vt:lpstr>PIRDAIS Prod</vt:lpstr>
      <vt:lpstr>PIRDAIS Act</vt:lpstr>
      <vt:lpstr>TRAB Pliego</vt:lpstr>
      <vt:lpstr>TRAB Dpto</vt:lpstr>
      <vt:lpstr>TRAB Prod</vt:lpstr>
      <vt:lpstr>TRAB Act</vt:lpstr>
      <vt:lpstr>GIECOD Pliego</vt:lpstr>
      <vt:lpstr>GIECOD Dpto</vt:lpstr>
      <vt:lpstr>GIECOD Prod</vt:lpstr>
      <vt:lpstr>GIECOD Act</vt:lpstr>
      <vt:lpstr>API Pliego</vt:lpstr>
      <vt:lpstr>API Dpto</vt:lpstr>
      <vt:lpstr>API Prod</vt:lpstr>
      <vt:lpstr>API Act</vt:lpstr>
      <vt:lpstr>LCVF Pliego</vt:lpstr>
      <vt:lpstr>LCVF Dpto</vt:lpstr>
      <vt:lpstr>LCVF Prod</vt:lpstr>
      <vt:lpstr>LCVF Act</vt:lpstr>
      <vt:lpstr>SU Pliego</vt:lpstr>
      <vt:lpstr>SU Dpto</vt:lpstr>
      <vt:lpstr>SU Prod</vt:lpstr>
      <vt:lpstr>SU Act</vt:lpstr>
      <vt:lpstr>SR Pliego</vt:lpstr>
      <vt:lpstr>SR Dpto</vt:lpstr>
      <vt:lpstr>SR Prod</vt:lpstr>
      <vt:lpstr>SR Act</vt:lpstr>
      <vt:lpstr>OPP Pliego</vt:lpstr>
      <vt:lpstr>OPP Dpto</vt:lpstr>
      <vt:lpstr>OPP Prod</vt:lpstr>
      <vt:lpstr>OPP Act</vt:lpstr>
      <vt:lpstr>CSA Pliego</vt:lpstr>
      <vt:lpstr>CSA Dpto</vt:lpstr>
      <vt:lpstr>CSA Prod</vt:lpstr>
      <vt:lpstr>CSA Act</vt:lpstr>
      <vt:lpstr>MGP Pliego</vt:lpstr>
      <vt:lpstr>MGP Dpto</vt:lpstr>
      <vt:lpstr>MGP Prod</vt:lpstr>
      <vt:lpstr>MGP Act</vt:lpstr>
      <vt:lpstr>DSA Pliego</vt:lpstr>
      <vt:lpstr>DSA Dpto</vt:lpstr>
      <vt:lpstr>DSA Prod</vt:lpstr>
      <vt:lpstr>DSA Act</vt:lpstr>
      <vt:lpstr>EBR Pliego</vt:lpstr>
      <vt:lpstr>EBR Dpto</vt:lpstr>
      <vt:lpstr>EBR Prod</vt:lpstr>
      <vt:lpstr>EBR Act</vt:lpstr>
      <vt:lpstr>AEBR Pliego</vt:lpstr>
      <vt:lpstr>AEBR Dpto</vt:lpstr>
      <vt:lpstr>AEBR Prod</vt:lpstr>
      <vt:lpstr>AEBR Act</vt:lpstr>
      <vt:lpstr>DPE Pliego</vt:lpstr>
      <vt:lpstr>DPE Dpto</vt:lpstr>
      <vt:lpstr>DPE Prod</vt:lpstr>
      <vt:lpstr>DPE Act</vt:lpstr>
      <vt:lpstr>ODA Pliego</vt:lpstr>
      <vt:lpstr>ODA Dpto</vt:lpstr>
      <vt:lpstr>ODA Prod</vt:lpstr>
      <vt:lpstr>ODA Act</vt:lpstr>
      <vt:lpstr>FPA Pliego</vt:lpstr>
      <vt:lpstr>FPA Dpto</vt:lpstr>
      <vt:lpstr>FPA Prod</vt:lpstr>
      <vt:lpstr>FPA Act</vt:lpstr>
      <vt:lpstr>GCA Pliego</vt:lpstr>
      <vt:lpstr>GCA Dpto</vt:lpstr>
      <vt:lpstr>GCA Prod</vt:lpstr>
      <vt:lpstr>GCA Act</vt:lpstr>
      <vt:lpstr>PENSION Pliego</vt:lpstr>
      <vt:lpstr>PENSION Dpto</vt:lpstr>
      <vt:lpstr>PENSION Prod</vt:lpstr>
      <vt:lpstr>PENSION Act</vt:lpstr>
      <vt:lpstr>CUNA Pliego</vt:lpstr>
      <vt:lpstr>CUNA Dpto</vt:lpstr>
      <vt:lpstr>CUNA Prod</vt:lpstr>
      <vt:lpstr>CUNA Act</vt:lpstr>
      <vt:lpstr>CPJL Pliego</vt:lpstr>
      <vt:lpstr>CPJL Dpto</vt:lpstr>
      <vt:lpstr>CPJL Prod</vt:lpstr>
      <vt:lpstr>CPJL Act</vt:lpstr>
      <vt:lpstr>IDPP Pliego</vt:lpstr>
      <vt:lpstr>IDPP Dpto</vt:lpstr>
      <vt:lpstr>IDPP Prod</vt:lpstr>
      <vt:lpstr>IDPP Act</vt:lpstr>
      <vt:lpstr>FCL Pliego</vt:lpstr>
      <vt:lpstr>FCL Dpto</vt:lpstr>
      <vt:lpstr>FCL Prod</vt:lpstr>
      <vt:lpstr>FCL Act</vt:lpstr>
      <vt:lpstr>RMEU Pliego</vt:lpstr>
      <vt:lpstr>RMEU Dpto</vt:lpstr>
      <vt:lpstr>RMEU Prod</vt:lpstr>
      <vt:lpstr>RMEU Act</vt:lpstr>
      <vt:lpstr>INJD Pliego</vt:lpstr>
      <vt:lpstr>INJD Dpto</vt:lpstr>
      <vt:lpstr>INJD Prod</vt:lpstr>
      <vt:lpstr>INJD Act</vt:lpstr>
      <vt:lpstr>CDNU Pliego</vt:lpstr>
      <vt:lpstr>CDNU Dpto</vt:lpstr>
      <vt:lpstr>CDNU Prod</vt:lpstr>
      <vt:lpstr>CDNU Act</vt:lpstr>
      <vt:lpstr>MIB Pliego</vt:lpstr>
      <vt:lpstr>MIB Dpto</vt:lpstr>
      <vt:lpstr>MIB Prod</vt:lpstr>
      <vt:lpstr>MIB Act</vt:lpstr>
      <vt:lpstr>UN Pliego</vt:lpstr>
      <vt:lpstr>UN Dpto</vt:lpstr>
      <vt:lpstr>UN Prod</vt:lpstr>
      <vt:lpstr>UN Act</vt:lpstr>
      <vt:lpstr>FA Pliego</vt:lpstr>
      <vt:lpstr>FA Dpto</vt:lpstr>
      <vt:lpstr>FA Prod</vt:lpstr>
      <vt:lpstr>FA Act</vt:lpstr>
      <vt:lpstr>AHR Pliego</vt:lpstr>
      <vt:lpstr>AHR Dpto</vt:lpstr>
      <vt:lpstr>AHR Prod</vt:lpstr>
      <vt:lpstr>AHR Act</vt:lpstr>
      <vt:lpstr>SRAO Pliego</vt:lpstr>
      <vt:lpstr>SRAO Dpto</vt:lpstr>
      <vt:lpstr>SRAO Prod</vt:lpstr>
      <vt:lpstr>SRAO Act</vt:lpstr>
      <vt:lpstr>PC Pliego</vt:lpstr>
      <vt:lpstr>PC Dpto</vt:lpstr>
      <vt:lpstr>PC Prod</vt:lpstr>
      <vt:lpstr>PC Act</vt:lpstr>
      <vt:lpstr>AEQW Pliego</vt:lpstr>
      <vt:lpstr>AEQW Dpto</vt:lpstr>
      <vt:lpstr>AEQW Prod</vt:lpstr>
      <vt:lpstr>AEQW Act</vt:lpstr>
      <vt:lpstr>PROE Pliego</vt:lpstr>
      <vt:lpstr>PROE Dpto</vt:lpstr>
      <vt:lpstr>PROE Prod</vt:lpstr>
      <vt:lpstr>PROE Act</vt:lpstr>
      <vt:lpstr>AONA Pliego</vt:lpstr>
      <vt:lpstr>AONA Dpto</vt:lpstr>
      <vt:lpstr>AONA Prod</vt:lpstr>
      <vt:lpstr>AONA Act</vt:lpstr>
      <vt:lpstr>AHRE Pliego</vt:lpstr>
      <vt:lpstr>AHRE Dpto</vt:lpstr>
      <vt:lpstr>AHRE Prod</vt:lpstr>
      <vt:lpstr>AHRE Act</vt:lpstr>
      <vt:lpstr>CPJCC Pliego</vt:lpstr>
      <vt:lpstr>CPJCC Dpto</vt:lpstr>
      <vt:lpstr>CPJCC Prod</vt:lpstr>
      <vt:lpstr>CPJCC Act</vt:lpstr>
      <vt:lpstr>RPAM Pliego</vt:lpstr>
      <vt:lpstr>RPAM Dpto</vt:lpstr>
      <vt:lpstr>RPAM Prod</vt:lpstr>
      <vt:lpstr>RPAM Act</vt:lpstr>
      <vt:lpstr>MAPP Pliego</vt:lpstr>
      <vt:lpstr>MAPP Dpto</vt:lpstr>
      <vt:lpstr>MAPP Prod</vt:lpstr>
      <vt:lpstr>MAPP Act</vt:lpstr>
      <vt:lpstr>AARES Pliego</vt:lpstr>
      <vt:lpstr>AARES Dpto</vt:lpstr>
      <vt:lpstr>AARES Prod</vt:lpstr>
      <vt:lpstr>AARES Act</vt:lpstr>
      <vt:lpstr>MCRS Pliego</vt:lpstr>
      <vt:lpstr>MCRS Dpto</vt:lpstr>
      <vt:lpstr>MCRS Prod</vt:lpstr>
      <vt:lpstr>MCRS Act</vt:lpstr>
      <vt:lpstr>MST Pliego</vt:lpstr>
      <vt:lpstr>MST Dpto</vt:lpstr>
      <vt:lpstr>MST Prod</vt:lpstr>
      <vt:lpstr>MST Act</vt:lpstr>
      <vt:lpstr>MPE Pliego</vt:lpstr>
      <vt:lpstr>MPE Dpto</vt:lpstr>
      <vt:lpstr>MPE Prod</vt:lpstr>
      <vt:lpstr>MPE Act</vt:lpstr>
      <vt:lpstr>FMIN Pliego</vt:lpstr>
      <vt:lpstr>FMIN Dpto</vt:lpstr>
      <vt:lpstr>FMIN Prod</vt:lpstr>
      <vt:lpstr>FMIN Act</vt:lpstr>
      <vt:lpstr>MCDT Pliego</vt:lpstr>
      <vt:lpstr>MCDT Dpto</vt:lpstr>
      <vt:lpstr>MCDT Prod</vt:lpstr>
      <vt:lpstr>MCDT Act</vt:lpstr>
      <vt:lpstr>RMI Pliego</vt:lpstr>
      <vt:lpstr>RMI Dpto</vt:lpstr>
      <vt:lpstr>RMI Prod</vt:lpstr>
      <vt:lpstr>RMI Act</vt:lpstr>
      <vt:lpstr>PCSD Pliego</vt:lpstr>
      <vt:lpstr>PCSD Dpto</vt:lpstr>
      <vt:lpstr>PCSD Prod</vt:lpstr>
      <vt:lpstr>PCSD Act</vt:lpstr>
      <vt:lpstr>CSRF Pliego</vt:lpstr>
      <vt:lpstr>CSRF Dpto</vt:lpstr>
      <vt:lpstr>CSRF Prod</vt:lpstr>
      <vt:lpstr>CSRF Act</vt:lpstr>
      <vt:lpstr>CPSM Pliego</vt:lpstr>
      <vt:lpstr>CPSM Dpto</vt:lpstr>
      <vt:lpstr>CPSM Prod</vt:lpstr>
      <vt:lpstr>CPSM Act</vt:lpstr>
      <vt:lpstr>PVPC Pliego</vt:lpstr>
      <vt:lpstr>PVPC Dpto</vt:lpstr>
      <vt:lpstr>PVPC Prod</vt:lpstr>
      <vt:lpstr>PVPC Act</vt:lpstr>
      <vt:lpstr>FPE Pliego</vt:lpstr>
      <vt:lpstr>FPE Dpto</vt:lpstr>
      <vt:lpstr>FPE Prod</vt:lpstr>
      <vt:lpstr>FPE Act</vt:lpstr>
      <vt:lpstr>PINP Pliego</vt:lpstr>
      <vt:lpstr>PINP Dpto</vt:lpstr>
      <vt:lpstr>PINP Prod</vt:lpstr>
      <vt:lpstr>PINP Act</vt:lpstr>
      <vt:lpstr>MCM Pliego</vt:lpstr>
      <vt:lpstr>MCM Dpto</vt:lpstr>
      <vt:lpstr>MCM Prod</vt:lpstr>
      <vt:lpstr>MCM Act</vt:lpstr>
      <vt:lpstr>PARA Pliego</vt:lpstr>
      <vt:lpstr>PARA Dpto</vt:lpstr>
      <vt:lpstr>PARA Prod</vt:lpstr>
      <vt:lpstr>PARA Act</vt:lpstr>
      <vt:lpstr>DCTI Pliego</vt:lpstr>
      <vt:lpstr>DCTI Dpto</vt:lpstr>
      <vt:lpstr>DCTI Prod</vt:lpstr>
      <vt:lpstr>DCTI Act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Tablas Ejecución financiera y de metas físicas de PP 2015 - Mayo</dc:title>
  <dc:subject>Tablas</dc:subject>
  <dc:creator>Beltrán Arias, Dante</dc:creator>
  <cp:lastModifiedBy>Chavez Castillo, Hortencia Jackelin</cp:lastModifiedBy>
  <dcterms:created xsi:type="dcterms:W3CDTF">2015-06-17T23:35:20Z</dcterms:created>
  <dcterms:modified xsi:type="dcterms:W3CDTF">2015-07-03T14:42:17Z</dcterms:modified>
</cp:coreProperties>
</file>