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1.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0" yWindow="135" windowWidth="14235" windowHeight="6060" tabRatio="707" activeTab="0"/>
  </bookViews>
  <sheets>
    <sheet name="P. Estudios Preinversión 2 (v4)" sheetId="1" r:id="rId1"/>
    <sheet name="P. Ss. Salud Básica(v4)" sheetId="2" r:id="rId2"/>
    <sheet name="P.Desnutrición Inf.(v4)" sheetId="3" r:id="rId3"/>
    <sheet name="P.Educación Básica(v4)" sheetId="4" r:id="rId4"/>
    <sheet name="P. Infraestructura Vial (v4)" sheetId="5" r:id="rId5"/>
    <sheet name="P.Saneamiento.Agua(v4)" sheetId="6" r:id="rId6"/>
    <sheet name="P.Saneamiento.Residuos(v4)" sheetId="7" r:id="rId7"/>
    <sheet name="P.Electrificación Rural (v4)" sheetId="8" r:id="rId8"/>
    <sheet name="P.Inf.Agricultura (v4)" sheetId="9" r:id="rId9"/>
    <sheet name="P.Telecomunicación Rural (v4)" sheetId="10" r:id="rId10"/>
    <sheet name="P.Cuencas (v4)" sheetId="11" r:id="rId11"/>
    <sheet name="P.PREVENCIÓN (v4) " sheetId="12" r:id="rId12"/>
    <sheet name="DESARROLLO PRODUCTIVO " sheetId="13" r:id="rId13"/>
  </sheets>
  <definedNames>
    <definedName name="_xlnm.Print_Area" localSheetId="12">'DESARROLLO PRODUCTIVO '!$A$1:$E$94</definedName>
    <definedName name="_xlnm.Print_Area" localSheetId="4">'P. Infraestructura Vial (v4)'!$B$1:$E$202</definedName>
    <definedName name="_xlnm.Print_Area" localSheetId="1">'P. Ss. Salud Básica(v4)'!$B$1:$E$197</definedName>
    <definedName name="_xlnm.Print_Area" localSheetId="10">'P.Cuencas (v4)'!$B$1:$E$193</definedName>
    <definedName name="_xlnm.Print_Area" localSheetId="2">'P.Desnutrición Inf.(v4)'!$B$1:$E$187</definedName>
    <definedName name="_xlnm.Print_Area" localSheetId="3">'P.Educación Básica(v4)'!$B$1:$E$198</definedName>
    <definedName name="_xlnm.Print_Area" localSheetId="7">'P.Electrificación Rural (v4)'!$B$1:$E$192</definedName>
    <definedName name="_xlnm.Print_Area" localSheetId="8">'P.Inf.Agricultura (v4)'!$B$1:$E$200</definedName>
    <definedName name="_xlnm.Print_Area" localSheetId="11">'P.PREVENCIÓN (v4) '!$F$1:$I$204</definedName>
    <definedName name="_xlnm.Print_Area" localSheetId="5">'P.Saneamiento.Agua(v4)'!$B$1:$E$193</definedName>
    <definedName name="_xlnm.Print_Area" localSheetId="6">'P.Saneamiento.Residuos(v4)'!$B$1:$E$196</definedName>
    <definedName name="_xlnm.Print_Area" localSheetId="9">'P.Telecomunicación Rural (v4)'!$B$1:$E$190</definedName>
    <definedName name="Z_A6DE76FB_A8FC_4487_8456_D025F1A830F3_.wvu.Cols" localSheetId="11" hidden="1">'P.PREVENCIÓN (v4) '!$A:$E</definedName>
    <definedName name="Z_A6DE76FB_A8FC_4487_8456_D025F1A830F3_.wvu.PrintArea" localSheetId="11" hidden="1">'P.PREVENCIÓN (v4) '!$F$1:$I$204</definedName>
    <definedName name="Z_D626BD1B_6CD0_4593_AFE7_3A87BA8E16CA_.wvu.Cols" localSheetId="11" hidden="1">'P.PREVENCIÓN (v4) '!$A:$E</definedName>
    <definedName name="Z_D626BD1B_6CD0_4593_AFE7_3A87BA8E16CA_.wvu.PrintArea" localSheetId="11" hidden="1">'P.PREVENCIÓN (v4) '!$F$1:$I$204</definedName>
  </definedNames>
  <calcPr fullCalcOnLoad="1"/>
</workbook>
</file>

<file path=xl/comments10.xml><?xml version="1.0" encoding="utf-8"?>
<comments xmlns="http://schemas.openxmlformats.org/spreadsheetml/2006/main">
  <authors>
    <author>Danielitooo</author>
  </authors>
  <commentList>
    <comment ref="C82" authorId="0">
      <text>
        <r>
          <rPr>
            <sz val="9"/>
            <rFont val="Tahoma"/>
            <family val="2"/>
          </rPr>
          <t xml:space="preserve">Recuerda:
- El horizonte de evaluación incluye la fase de inversión y post inversión.
- Para definir el horizonte considerar: 
 La obsolecencia tecnológica esperada en el sector a intervenir.
 El período de vida útil de los activos principales.
</t>
        </r>
      </text>
    </comment>
    <comment ref="C94" authorId="0">
      <text>
        <r>
          <rPr>
            <sz val="9"/>
            <rFont val="Tahoma"/>
            <family val="2"/>
          </rPr>
          <t>Las alternativas deben contener:
-Sistema de generación
-Sistema de transmisión
-Sistema de distribución
-Sistema de uso final
*capacitación de ser el caso.</t>
        </r>
      </text>
    </comment>
    <comment ref="C113" authorId="0">
      <text>
        <r>
          <rPr>
            <sz val="9"/>
            <rFont val="Tahoma"/>
            <family val="2"/>
          </rPr>
          <t xml:space="preserve">El cronograma debe ser realizado por componentes y actividades.
</t>
        </r>
      </text>
    </comment>
  </commentList>
</comments>
</file>

<file path=xl/comments11.xml><?xml version="1.0" encoding="utf-8"?>
<comments xmlns="http://schemas.openxmlformats.org/spreadsheetml/2006/main">
  <authors>
    <author>Danielitooo</author>
  </authors>
  <commentList>
    <comment ref="C36" authorId="0">
      <text>
        <r>
          <rPr>
            <sz val="9"/>
            <rFont val="Tahoma"/>
            <family val="2"/>
          </rPr>
          <t>Cambio propuesto: ¿Cómo ha sido descrita la provisión actual 
de los bienes o servicios?.</t>
        </r>
      </text>
    </comment>
    <comment ref="C117" authorId="0">
      <text>
        <r>
          <rPr>
            <sz val="9"/>
            <rFont val="Tahoma"/>
            <family val="2"/>
          </rPr>
          <t xml:space="preserve">El cronograma debe ser realizado por componentes y actividades.
</t>
        </r>
      </text>
    </comment>
  </commentList>
</comments>
</file>

<file path=xl/comments12.xml><?xml version="1.0" encoding="utf-8"?>
<comments xmlns="http://schemas.openxmlformats.org/spreadsheetml/2006/main">
  <authors>
    <author>Danielitooo</author>
  </authors>
  <commentList>
    <comment ref="G36" authorId="0">
      <text>
        <r>
          <rPr>
            <sz val="8"/>
            <rFont val="Tahoma"/>
            <family val="2"/>
          </rPr>
          <t>Cambio propuesto: ¿Cómo ha sido descrita la provisión actual 
de los bienes o servicios?.</t>
        </r>
      </text>
    </comment>
    <comment ref="G88" authorId="0">
      <text>
        <r>
          <rPr>
            <sz val="8"/>
            <rFont val="Tahoma"/>
            <family val="2"/>
          </rPr>
          <t xml:space="preserve">Recuerda:
- El horizonte de evaluación incluye la fase de inversión y post inversión.
- Para definir el horizonte considerar: 
 La obsolecencia tecnológica esperada en el sector a intervenir.
 El período de vida útil de los activos principales.
</t>
        </r>
      </text>
    </comment>
    <comment ref="G123" authorId="0">
      <text>
        <r>
          <rPr>
            <sz val="8"/>
            <rFont val="Tahoma"/>
            <family val="2"/>
          </rPr>
          <t xml:space="preserve">El cronograma debe ser realizado por componentes y actividades.
</t>
        </r>
      </text>
    </comment>
  </commentList>
</comments>
</file>

<file path=xl/comments2.xml><?xml version="1.0" encoding="utf-8"?>
<comments xmlns="http://schemas.openxmlformats.org/spreadsheetml/2006/main">
  <authors>
    <author>Danielitooo</author>
  </authors>
  <commentList>
    <comment ref="C37" authorId="0">
      <text>
        <r>
          <rPr>
            <sz val="9"/>
            <rFont val="Tahoma"/>
            <family val="2"/>
          </rPr>
          <t>Cambio propuesto: ¿Cómo ha sido descrita la provisión actual 
de los bienes o servicios?.</t>
        </r>
      </text>
    </comment>
    <comment ref="C84" authorId="0">
      <text>
        <r>
          <rPr>
            <sz val="9"/>
            <rFont val="Tahoma"/>
            <family val="2"/>
          </rPr>
          <t xml:space="preserve">Recuerda:
- El horizonte de evaluación incluye la fase de inversión y post inversión.
- Para definir el horizonte considerar: 
 La obsolecencia tecnológica esperada en el sector a intervenir.
 El período de vida útil de los activos principales.
</t>
        </r>
      </text>
    </comment>
    <comment ref="C119" authorId="0">
      <text>
        <r>
          <rPr>
            <sz val="9"/>
            <rFont val="Tahoma"/>
            <family val="2"/>
          </rPr>
          <t xml:space="preserve">El cronograma debe ser realizado por componentes y actividades.
</t>
        </r>
      </text>
    </comment>
    <comment ref="C161" authorId="0">
      <text>
        <r>
          <rPr>
            <sz val="9"/>
            <rFont val="Tahoma"/>
            <family val="2"/>
          </rPr>
          <t xml:space="preserve">En los proyectos de riego las variables inciertas pueden ser: Costos de inversión, costos de mantenimiento, precios de los productos, rendimientos, cantidad de producción destinada al mercado.
</t>
        </r>
      </text>
    </comment>
  </commentList>
</comments>
</file>

<file path=xl/comments3.xml><?xml version="1.0" encoding="utf-8"?>
<comments xmlns="http://schemas.openxmlformats.org/spreadsheetml/2006/main">
  <authors>
    <author>Danielitooo</author>
  </authors>
  <commentList>
    <comment ref="C78" authorId="0">
      <text>
        <r>
          <rPr>
            <sz val="9"/>
            <rFont val="Tahoma"/>
            <family val="2"/>
          </rPr>
          <t xml:space="preserve">Recuerda:
- El horizonte de evaluación incluye la fase de inversión y post inversión.
- Para definir el horizonte considerar: 
 La obsolecencia tecnológica esperada en el sector a intervenir.
 El período de vida útil de los activos principales.
</t>
        </r>
      </text>
    </comment>
    <comment ref="C111" authorId="0">
      <text>
        <r>
          <rPr>
            <sz val="9"/>
            <rFont val="Tahoma"/>
            <family val="2"/>
          </rPr>
          <t xml:space="preserve">El cronograma debe ser realizado por componentes y actividades.
</t>
        </r>
      </text>
    </comment>
    <comment ref="C151" authorId="0">
      <text>
        <r>
          <rPr>
            <sz val="9"/>
            <rFont val="Tahoma"/>
            <family val="2"/>
          </rPr>
          <t xml:space="preserve">En los proyectos de riego las variables inciertas pueden ser: Costos de inversión, costos de mantenimiento, precios de los productos, rendimientos, cantidad de producción destinada al mercado.
</t>
        </r>
      </text>
    </comment>
  </commentList>
</comments>
</file>

<file path=xl/comments4.xml><?xml version="1.0" encoding="utf-8"?>
<comments xmlns="http://schemas.openxmlformats.org/spreadsheetml/2006/main">
  <authors>
    <author>Danielitooo</author>
  </authors>
  <commentList>
    <comment ref="C37" authorId="0">
      <text>
        <r>
          <rPr>
            <sz val="9"/>
            <rFont val="Tahoma"/>
            <family val="2"/>
          </rPr>
          <t>Cambio propuesto: ¿Cómo ha sido descrita la provisión actual 
de los bienes o servicios?.</t>
        </r>
      </text>
    </comment>
    <comment ref="C39" authorId="0">
      <text>
        <r>
          <rPr>
            <sz val="9"/>
            <rFont val="Tahoma"/>
            <family val="2"/>
          </rPr>
          <t xml:space="preserve">Debe mencionar: 
Las condiciones actuales del servicio educativo, causas de la situación existente, evolución de la situación en el pasado reciente.  
</t>
        </r>
      </text>
    </comment>
    <comment ref="C40" authorId="0">
      <text>
        <r>
          <rPr>
            <sz val="9"/>
            <rFont val="Tahoma"/>
            <family val="2"/>
          </rPr>
          <t xml:space="preserve">Los indicadores deben estar referidos a:
1. Infraestructura existente: Arquitectura, estructuras, instalaciones eléctricas, intalaciones sanitarias, cerco perimétrico, losa deportiva, entre otros.
2. Equipamiento, material escolar y mobiliario.
3. Rendimiento escolar, índice de ocupabilidad, índice de confort,  etc.
 </t>
        </r>
      </text>
    </comment>
    <comment ref="C84" authorId="0">
      <text>
        <r>
          <rPr>
            <sz val="9"/>
            <rFont val="Tahoma"/>
            <family val="2"/>
          </rPr>
          <t xml:space="preserve">Recuerda:
- El horizonte de evaluación incluye la fase de inversión y post inversión.
- Para definir el horizonte considerar: 
 La obsolecencia tecnológica esperada en el sector a intervenir.
 El período de vida útil de los activos principales.
</t>
        </r>
      </text>
    </comment>
    <comment ref="C119" authorId="0">
      <text>
        <r>
          <rPr>
            <sz val="9"/>
            <rFont val="Tahoma"/>
            <family val="2"/>
          </rPr>
          <t xml:space="preserve">El cronograma debe ser realizado por componentes y actividades.
</t>
        </r>
      </text>
    </comment>
  </commentList>
</comments>
</file>

<file path=xl/comments5.xml><?xml version="1.0" encoding="utf-8"?>
<comments xmlns="http://schemas.openxmlformats.org/spreadsheetml/2006/main">
  <authors>
    <author>Danielitooo</author>
  </authors>
  <commentList>
    <comment ref="C49" authorId="0">
      <text>
        <r>
          <rPr>
            <sz val="9"/>
            <rFont val="Tahoma"/>
            <family val="2"/>
          </rPr>
          <t xml:space="preserve">Debe desarrollar las características socioeconómicas de la población: demografía, principales actividades económicas, nivel de poblreza, nivel educativo, salud, vivienda, servicios etc.
</t>
        </r>
      </text>
    </comment>
    <comment ref="C86" authorId="0">
      <text>
        <r>
          <rPr>
            <sz val="9"/>
            <rFont val="Tahoma"/>
            <family val="2"/>
          </rPr>
          <t xml:space="preserve">Recuerda:
- El horizonte de evaluación incluye la fase de inversión y post inversión.
- Para definir el horizonte considerar: 
 La obsolecencia tecnológica esperada en el sector a intervenir.
 El período de vida útil de los activos principales.
</t>
        </r>
      </text>
    </comment>
    <comment ref="C122" authorId="0">
      <text>
        <r>
          <rPr>
            <sz val="9"/>
            <rFont val="Tahoma"/>
            <family val="2"/>
          </rPr>
          <t xml:space="preserve">El cronograma debe ser realizado por componentes y actividades.
</t>
        </r>
      </text>
    </comment>
  </commentList>
</comments>
</file>

<file path=xl/comments6.xml><?xml version="1.0" encoding="utf-8"?>
<comments xmlns="http://schemas.openxmlformats.org/spreadsheetml/2006/main">
  <authors>
    <author>Danielitooo</author>
  </authors>
  <commentList>
    <comment ref="C39" authorId="0">
      <text>
        <r>
          <rPr>
            <sz val="9"/>
            <rFont val="Tahoma"/>
            <family val="2"/>
          </rPr>
          <t xml:space="preserve">Los indicadores deben estar referidos a:
Saneamiento:
1. Situación del servicio: calidad del agua, consumo de agua, cobertura del servicio, # de conexiones, etc.
2. Situación de la infraestructura: de cada componente.
3. Situación del servicio de evacuación de excretas.
</t>
        </r>
      </text>
    </comment>
    <comment ref="C82" authorId="0">
      <text>
        <r>
          <rPr>
            <sz val="9"/>
            <rFont val="Tahoma"/>
            <family val="2"/>
          </rPr>
          <t xml:space="preserve">Recuerda:
- El horizonte de evaluación incluye la fase de inversión y post inversión.
- Para definir el horizonte considerar: 
 La obsolecencia tecnológica esperada en el sector a intervenir.
 El período de vida útil de los activos principales.
</t>
        </r>
      </text>
    </comment>
    <comment ref="C115" authorId="0">
      <text>
        <r>
          <rPr>
            <sz val="9"/>
            <rFont val="Tahoma"/>
            <family val="2"/>
          </rPr>
          <t xml:space="preserve">El cronograma debe ser realizado por componentes y actividades.
</t>
        </r>
      </text>
    </comment>
  </commentList>
</comments>
</file>

<file path=xl/comments7.xml><?xml version="1.0" encoding="utf-8"?>
<comments xmlns="http://schemas.openxmlformats.org/spreadsheetml/2006/main">
  <authors>
    <author>Danielitooo</author>
  </authors>
  <commentList>
    <comment ref="C82" authorId="0">
      <text>
        <r>
          <rPr>
            <sz val="9"/>
            <rFont val="Tahoma"/>
            <family val="2"/>
          </rPr>
          <t xml:space="preserve">Recuerda:
- El horizonte de evaluación incluye la fase de inversión y post inversión.
- Para definir el horizonte considerar: 
 La obsolecencia tecnológica esperada en el sector a intervenir.
 El período de vida útil de los activos principales.
</t>
        </r>
      </text>
    </comment>
    <comment ref="C115" authorId="0">
      <text>
        <r>
          <rPr>
            <sz val="9"/>
            <rFont val="Tahoma"/>
            <family val="2"/>
          </rPr>
          <t xml:space="preserve">El cronograma debe ser realizado por componentes y actividades.
</t>
        </r>
      </text>
    </comment>
  </commentList>
</comments>
</file>

<file path=xl/comments8.xml><?xml version="1.0" encoding="utf-8"?>
<comments xmlns="http://schemas.openxmlformats.org/spreadsheetml/2006/main">
  <authors>
    <author>Danielitooo</author>
  </authors>
  <commentList>
    <comment ref="C39" authorId="0">
      <text>
        <r>
          <rPr>
            <sz val="9"/>
            <rFont val="Tahoma"/>
            <family val="2"/>
          </rPr>
          <t xml:space="preserve">Los indicadores deben estar referidos a:
Saneamiento:
1. Situación del servicio: calidad del agua, consumo de agua, cobertura del servicio, # de conexiones, etc.
2. Situación de la infraestructura: de cada componente.
3. Situación del servicio de evacuación de excretas.
</t>
        </r>
      </text>
    </comment>
    <comment ref="C82" authorId="0">
      <text>
        <r>
          <rPr>
            <sz val="9"/>
            <rFont val="Tahoma"/>
            <family val="2"/>
          </rPr>
          <t xml:space="preserve">Recuerda:
- El horizonte de evaluación incluye la fase de inversión y post inversión.
- Para definir el horizonte considerar: 
 La obsolecencia tecnológica esperada en el sector a intervenir.
 El período de vida útil de los activos principales.
</t>
        </r>
      </text>
    </comment>
    <comment ref="C94" authorId="0">
      <text>
        <r>
          <rPr>
            <sz val="9"/>
            <rFont val="Tahoma"/>
            <family val="2"/>
          </rPr>
          <t>Las alternativas deben contener:
-Sistema de generación
-Sistema de transmisión
-Sistema de distribución
-Sistema de uso final
*capacitación de ser el caso.</t>
        </r>
      </text>
    </comment>
    <comment ref="C112" authorId="0">
      <text>
        <r>
          <rPr>
            <sz val="9"/>
            <rFont val="Tahoma"/>
            <family val="2"/>
          </rPr>
          <t xml:space="preserve">El cronograma debe ser realizado por componentes y actividades.
</t>
        </r>
      </text>
    </comment>
  </commentList>
</comments>
</file>

<file path=xl/comments9.xml><?xml version="1.0" encoding="utf-8"?>
<comments xmlns="http://schemas.openxmlformats.org/spreadsheetml/2006/main">
  <authors>
    <author>Danielitooo</author>
  </authors>
  <commentList>
    <comment ref="C36" authorId="0">
      <text>
        <r>
          <rPr>
            <sz val="9"/>
            <rFont val="Tahoma"/>
            <family val="2"/>
          </rPr>
          <t>Cambio propuesto: ¿Cómo ha sido descrita la provisión actual 
de los bienes o servicios?.</t>
        </r>
      </text>
    </comment>
    <comment ref="C84" authorId="0">
      <text>
        <r>
          <rPr>
            <sz val="9"/>
            <rFont val="Tahoma"/>
            <family val="2"/>
          </rPr>
          <t xml:space="preserve">Recuerda:
- El horizonte de evaluación incluye la fase de inversión y post inversión.
- Para definir el horizonte considerar: 
 La obsolecencia tecnológica esperada en el sector a intervenir.
 El período de vida útil de los activos principales.
</t>
        </r>
      </text>
    </comment>
    <comment ref="C119" authorId="0">
      <text>
        <r>
          <rPr>
            <sz val="9"/>
            <rFont val="Tahoma"/>
            <family val="2"/>
          </rPr>
          <t xml:space="preserve">El cronograma debe ser realizado por componentes y actividades.
</t>
        </r>
      </text>
    </comment>
  </commentList>
</comments>
</file>

<file path=xl/sharedStrings.xml><?xml version="1.0" encoding="utf-8"?>
<sst xmlns="http://schemas.openxmlformats.org/spreadsheetml/2006/main" count="5971" uniqueCount="1109">
  <si>
    <t>TIPO DE PROYECTO: SERVICIOS DE  SALUD BÁSICA</t>
  </si>
  <si>
    <t>Número Expediente:</t>
  </si>
  <si>
    <t>Código SNIP:</t>
  </si>
  <si>
    <t>Nombre del Proyecto:</t>
  </si>
  <si>
    <t>Tipo de Solicitante:</t>
  </si>
  <si>
    <t>Entidad Solcitante</t>
  </si>
  <si>
    <t>Orden</t>
  </si>
  <si>
    <t>CONTENIDO</t>
  </si>
  <si>
    <t xml:space="preserve">Escala </t>
  </si>
  <si>
    <t>Puntaje</t>
  </si>
  <si>
    <t>CALIDAD DE PROYECTOS</t>
  </si>
  <si>
    <t>[0-100]</t>
  </si>
  <si>
    <t>1.1.</t>
  </si>
  <si>
    <t>Aspectos Generales</t>
  </si>
  <si>
    <t>[0-5]</t>
  </si>
  <si>
    <t>1.1.1.</t>
  </si>
  <si>
    <t>Nombre del Proyecto</t>
  </si>
  <si>
    <t>1.1.1.1.</t>
  </si>
  <si>
    <t>¿El nombre identifica el tipo de intervención, el bien o servicio que será proporcionado y el ambito de intervención?</t>
  </si>
  <si>
    <t>1.1.1.1.1</t>
  </si>
  <si>
    <r>
      <t xml:space="preserve">Identifica adecuadamente solo </t>
    </r>
    <r>
      <rPr>
        <b/>
        <sz val="8"/>
        <color indexed="56"/>
        <rFont val="Verdana"/>
        <family val="2"/>
      </rPr>
      <t>un criterio</t>
    </r>
    <r>
      <rPr>
        <sz val="8"/>
        <color indexed="56"/>
        <rFont val="Verdana"/>
        <family val="2"/>
      </rPr>
      <t xml:space="preserve"> de los  tres (tipo de intervención, el bien o servicio que será proporcionado incluyendo el establecimiento o unidad funcional y el ambito de intervención).</t>
    </r>
  </si>
  <si>
    <t>1.1.1.1.2</t>
  </si>
  <si>
    <r>
      <t>Identifica adecuadamente dos</t>
    </r>
    <r>
      <rPr>
        <b/>
        <sz val="8"/>
        <color indexed="56"/>
        <rFont val="Verdana"/>
        <family val="2"/>
      </rPr>
      <t xml:space="preserve"> criterios</t>
    </r>
    <r>
      <rPr>
        <sz val="8"/>
        <color indexed="56"/>
        <rFont val="Verdana"/>
        <family val="2"/>
      </rPr>
      <t xml:space="preserve"> de los  tres (tipo de intervención, el bien o servicio que será proporcionado incluyendo el establecimiento o unidad funcional y el ambito de intervención).</t>
    </r>
  </si>
  <si>
    <t>[2-3]</t>
  </si>
  <si>
    <t>1.1.1.1.3</t>
  </si>
  <si>
    <r>
      <t xml:space="preserve">Identifica adecuadamente los </t>
    </r>
    <r>
      <rPr>
        <b/>
        <sz val="8"/>
        <color indexed="56"/>
        <rFont val="Verdana"/>
        <family val="2"/>
      </rPr>
      <t>tres</t>
    </r>
    <r>
      <rPr>
        <sz val="8"/>
        <color indexed="56"/>
        <rFont val="Verdana"/>
        <family val="2"/>
      </rPr>
      <t xml:space="preserve"> criterios (tipo de intervención, el bien o servicio que será proporcionado incluyendo el establecimiento o unidad funcional y el ambito de intervención).</t>
    </r>
  </si>
  <si>
    <t>[4-5]</t>
  </si>
  <si>
    <t>1.1.2.</t>
  </si>
  <si>
    <t>Participación de las Entidades Involucradas y Beneficiarios.</t>
  </si>
  <si>
    <t>[0-10]</t>
  </si>
  <si>
    <t>1.1.2.1.</t>
  </si>
  <si>
    <t>¿Los beneficiarios han participado directamente en la identificación del problema y sus soluciones?</t>
  </si>
  <si>
    <t>1.1.2.1.1</t>
  </si>
  <si>
    <t>Se menciona la participación de los beneficiarios.</t>
  </si>
  <si>
    <t>[1-4]</t>
  </si>
  <si>
    <t>1.1.2.1.2</t>
  </si>
  <si>
    <t>Se menciona parcialmente la participación de los beneficiarios, pero bien sustentado.</t>
  </si>
  <si>
    <t>[4-6]</t>
  </si>
  <si>
    <t>1.1.2.1.3</t>
  </si>
  <si>
    <r>
      <t xml:space="preserve">Se menciona y </t>
    </r>
    <r>
      <rPr>
        <b/>
        <sz val="8"/>
        <color indexed="56"/>
        <rFont val="Verdana"/>
        <family val="2"/>
      </rPr>
      <t>sustenta</t>
    </r>
    <r>
      <rPr>
        <sz val="8"/>
        <color indexed="56"/>
        <rFont val="Verdana"/>
        <family val="2"/>
      </rPr>
      <t xml:space="preserve"> con documentos válidos la participación de los beneficiarios.</t>
    </r>
  </si>
  <si>
    <t>[7-10]</t>
  </si>
  <si>
    <t>1.1.2.2.</t>
  </si>
  <si>
    <r>
      <t>¿Se menciona y sustenta la participación de las instituciones involucradas en el proyecto</t>
    </r>
    <r>
      <rPr>
        <sz val="8"/>
        <color indexed="10"/>
        <rFont val="Verdana"/>
        <family val="2"/>
      </rPr>
      <t>?</t>
    </r>
  </si>
  <si>
    <t>1.1.2.2.1</t>
  </si>
  <si>
    <t>Se menciona la participación de las instituciones involucradas.</t>
  </si>
  <si>
    <t>[1-5]</t>
  </si>
  <si>
    <t>1.1.2.2.2</t>
  </si>
  <si>
    <r>
      <t xml:space="preserve">Se menciona y </t>
    </r>
    <r>
      <rPr>
        <b/>
        <sz val="8"/>
        <color indexed="56"/>
        <rFont val="Verdana"/>
        <family val="2"/>
      </rPr>
      <t>sustenta</t>
    </r>
    <r>
      <rPr>
        <sz val="8"/>
        <color indexed="56"/>
        <rFont val="Verdana"/>
        <family val="2"/>
      </rPr>
      <t xml:space="preserve"> con documentos válidos la participación de las instituciones involucradas.</t>
    </r>
  </si>
  <si>
    <t>[6-10]</t>
  </si>
  <si>
    <t>1.1.3.</t>
  </si>
  <si>
    <t>Marco de Referencia.</t>
  </si>
  <si>
    <t>1.1.3.1</t>
  </si>
  <si>
    <t xml:space="preserve">¿El proyecto es consistente y se enmarca dentro de los lineamientos de política sectorial -funcional, los planes de desarrollo concertado, el programa multianual de inversión pública, el presupuesto participativo y los planes de ordenamiento territorial? </t>
  </si>
  <si>
    <t>1.2.</t>
  </si>
  <si>
    <t>Identificación</t>
  </si>
  <si>
    <t>[0-30]</t>
  </si>
  <si>
    <t>1.2.1.</t>
  </si>
  <si>
    <t>Diagnóstico de la situación actual</t>
  </si>
  <si>
    <t>1.2.1.1.</t>
  </si>
  <si>
    <t>¿Se ha descrito la caracterización de la provisión actual de los bienes o servicios utilizando indicadores cuantitativos?</t>
  </si>
  <si>
    <t>1.2.1.1.1</t>
  </si>
  <si>
    <r>
      <rPr>
        <b/>
        <sz val="8"/>
        <color indexed="56"/>
        <rFont val="Verdana"/>
        <family val="2"/>
      </rPr>
      <t>No</t>
    </r>
    <r>
      <rPr>
        <sz val="8"/>
        <color indexed="56"/>
        <rFont val="Verdana"/>
        <family val="2"/>
      </rPr>
      <t xml:space="preserve"> se ha descrito.</t>
    </r>
  </si>
  <si>
    <t>1.2.1.1.2</t>
  </si>
  <si>
    <r>
      <t xml:space="preserve">La provisión de los servicios ha sido descrita </t>
    </r>
    <r>
      <rPr>
        <b/>
        <sz val="8"/>
        <color indexed="56"/>
        <rFont val="Verdana"/>
        <family val="2"/>
      </rPr>
      <t>cualitativamente</t>
    </r>
    <r>
      <rPr>
        <sz val="8"/>
        <color indexed="56"/>
        <rFont val="Verdana"/>
        <family val="2"/>
      </rPr>
      <t>.</t>
    </r>
  </si>
  <si>
    <t>1.2.1.1.3</t>
  </si>
  <si>
    <r>
      <t xml:space="preserve">La provisión de servicios ha sido descrita cualitativamente y con indicadores </t>
    </r>
    <r>
      <rPr>
        <b/>
        <sz val="8"/>
        <color indexed="56"/>
        <rFont val="Verdana"/>
        <family val="2"/>
      </rPr>
      <t>cuantitativos</t>
    </r>
    <r>
      <rPr>
        <sz val="8"/>
        <color indexed="56"/>
        <rFont val="Verdana"/>
        <family val="2"/>
      </rPr>
      <t xml:space="preserve"> adecuados referidos a  cobertura, infraestructura existente, equipamiento biomédico, recursos humanos y gestión del servicio.</t>
    </r>
  </si>
  <si>
    <t>[5-10]</t>
  </si>
  <si>
    <t>1.2.1.2.</t>
  </si>
  <si>
    <t>¿Se ha delimitado la zona afectada y definido sus características?</t>
  </si>
  <si>
    <t>1.2.1.2.1</t>
  </si>
  <si>
    <t>El area de influencia del proyecto ha sido inadecuadamente delimitada, además no se definen las características de la zona afectada.</t>
  </si>
  <si>
    <t>1.2.1.2.2</t>
  </si>
  <si>
    <t>Se definen las  características de la zona afectada.</t>
  </si>
  <si>
    <t>[1-2]</t>
  </si>
  <si>
    <t>1.2.1.2.3</t>
  </si>
  <si>
    <t>El area de influencia del proyecto ha sido delimitada utilizando la población asignada al Establecimiento de Salud, pero no se definen sus características.</t>
  </si>
  <si>
    <t>[3-6]</t>
  </si>
  <si>
    <t>1.2.1.2.4</t>
  </si>
  <si>
    <t>El area de influencia ha sido delimitada adecuadamente y se han descrito sus características (incluyendo la catgoría del Establecimiento de salud).</t>
  </si>
  <si>
    <t>1.2.1.3.</t>
  </si>
  <si>
    <t>¿Ha sido identificada la población afectada, sus características y el uso de indicadores?</t>
  </si>
  <si>
    <t>1.2.1.3.1</t>
  </si>
  <si>
    <t>No ha sido identificada adecuadamente.</t>
  </si>
  <si>
    <t>1.2.1.3.2</t>
  </si>
  <si>
    <t>Ha sido identificada adecuadamente, pero no se presentan sus caracterìsticas.</t>
  </si>
  <si>
    <t>[3-5]</t>
  </si>
  <si>
    <t>1.2.1.3.3</t>
  </si>
  <si>
    <t>Ha sido identificada adecuadamente y se presentan  sus caracterìsticas.</t>
  </si>
  <si>
    <t>[6-7]</t>
  </si>
  <si>
    <t>1.2.1.3.4</t>
  </si>
  <si>
    <t>Ha sido identificada adecuadamente, se presentan sus caracterìsticas y se sustentan con indicadores.</t>
  </si>
  <si>
    <t>[8-10]</t>
  </si>
  <si>
    <t>1.2.1.4.</t>
  </si>
  <si>
    <t>¿Han sido identificados los peligros naturales y antropogénicos que podrían impactar sobre la infraestructura existente o sobre el proyecto durante su vida útill?</t>
  </si>
  <si>
    <t>1.2.1.4.1</t>
  </si>
  <si>
    <t>1.2.1.4.2</t>
  </si>
  <si>
    <t>1.2.1.4.3</t>
  </si>
  <si>
    <t>Han sido identificados y se han determiando sus características (intensidad, recurrencia,  area de impactos, etc.)</t>
  </si>
  <si>
    <t>1.2.1.5.</t>
  </si>
  <si>
    <t>¿Los indicadores muestran o justifican la necesidad del proyecto?</t>
  </si>
  <si>
    <t>1.2.2.</t>
  </si>
  <si>
    <t>Definición del problema y sus causas</t>
  </si>
  <si>
    <t>1.2.2.1.</t>
  </si>
  <si>
    <t>¿El problema central ha sido definido como una situación negativa ó hecho real que afecta a un sector de la población?</t>
  </si>
  <si>
    <t>1.2.2.1.1</t>
  </si>
  <si>
    <r>
      <t xml:space="preserve">El problema </t>
    </r>
    <r>
      <rPr>
        <b/>
        <sz val="8"/>
        <color indexed="56"/>
        <rFont val="Verdana"/>
        <family val="2"/>
      </rPr>
      <t>no</t>
    </r>
    <r>
      <rPr>
        <sz val="8"/>
        <color indexed="56"/>
        <rFont val="Verdana"/>
        <family val="2"/>
      </rPr>
      <t xml:space="preserve"> ha sido definido adecuadamente, es decir de manera clara, precisa y objetiva, de tal forma que se pueda encontrar un conjunto de soluciones o alternativas para aliviarlo.</t>
    </r>
  </si>
  <si>
    <t>1.2.2.1.2</t>
  </si>
  <si>
    <t>El problema ha sido definido adecuadamente.</t>
  </si>
  <si>
    <t>1.2.2.2</t>
  </si>
  <si>
    <t>¿Las causas directas e indirectas identificadas explican la existencia del problema?</t>
  </si>
  <si>
    <t>1.2.2.2.1</t>
  </si>
  <si>
    <r>
      <rPr>
        <b/>
        <sz val="8"/>
        <color indexed="56"/>
        <rFont val="Verdana"/>
        <family val="2"/>
      </rPr>
      <t>Ninguna</t>
    </r>
    <r>
      <rPr>
        <sz val="8"/>
        <color indexed="56"/>
        <rFont val="Verdana"/>
        <family val="2"/>
      </rPr>
      <t xml:space="preserve"> de las causas identificadas originan el problema.</t>
    </r>
  </si>
  <si>
    <t>1.2.2.2.2</t>
  </si>
  <si>
    <r>
      <rPr>
        <b/>
        <sz val="8"/>
        <color indexed="56"/>
        <rFont val="Verdana"/>
        <family val="2"/>
      </rPr>
      <t>Una</t>
    </r>
    <r>
      <rPr>
        <sz val="8"/>
        <color indexed="56"/>
        <rFont val="Verdana"/>
        <family val="2"/>
      </rPr>
      <t xml:space="preserve"> o </t>
    </r>
    <r>
      <rPr>
        <b/>
        <sz val="8"/>
        <color indexed="56"/>
        <rFont val="Verdana"/>
        <family val="2"/>
      </rPr>
      <t>algunas</t>
    </r>
    <r>
      <rPr>
        <sz val="8"/>
        <color indexed="56"/>
        <rFont val="Verdana"/>
        <family val="2"/>
      </rPr>
      <t xml:space="preserve"> causas identificadas originan el problema, </t>
    </r>
    <r>
      <rPr>
        <b/>
        <sz val="8"/>
        <color indexed="56"/>
        <rFont val="Verdana"/>
        <family val="2"/>
      </rPr>
      <t>no se sustentan</t>
    </r>
    <r>
      <rPr>
        <sz val="8"/>
        <color indexed="56"/>
        <rFont val="Verdana"/>
        <family val="2"/>
      </rPr>
      <t xml:space="preserve"> con indicadores presentados en el diagnóstico.</t>
    </r>
  </si>
  <si>
    <t>[1-3]</t>
  </si>
  <si>
    <t>1.2.2.2.3</t>
  </si>
  <si>
    <r>
      <rPr>
        <b/>
        <sz val="8"/>
        <color indexed="56"/>
        <rFont val="Verdana"/>
        <family val="2"/>
      </rPr>
      <t>Una o algunas</t>
    </r>
    <r>
      <rPr>
        <sz val="8"/>
        <color indexed="56"/>
        <rFont val="Verdana"/>
        <family val="2"/>
      </rPr>
      <t xml:space="preserve"> causas identificadas originan el problema y </t>
    </r>
    <r>
      <rPr>
        <b/>
        <sz val="8"/>
        <color indexed="56"/>
        <rFont val="Verdana"/>
        <family val="2"/>
      </rPr>
      <t>están sustentadas</t>
    </r>
    <r>
      <rPr>
        <sz val="8"/>
        <color indexed="56"/>
        <rFont val="Verdana"/>
        <family val="2"/>
      </rPr>
      <t xml:space="preserve"> con indicadores presentados en el diagnóstico?.</t>
    </r>
  </si>
  <si>
    <t>[4-7]</t>
  </si>
  <si>
    <t>1.2.2.2.4</t>
  </si>
  <si>
    <r>
      <rPr>
        <b/>
        <sz val="8"/>
        <color indexed="56"/>
        <rFont val="Verdana"/>
        <family val="2"/>
      </rPr>
      <t>Todas</t>
    </r>
    <r>
      <rPr>
        <sz val="8"/>
        <color indexed="56"/>
        <rFont val="Verdana"/>
        <family val="2"/>
      </rPr>
      <t xml:space="preserve"> las causas identificadas originan el problema, están </t>
    </r>
    <r>
      <rPr>
        <b/>
        <sz val="8"/>
        <color indexed="56"/>
        <rFont val="Verdana"/>
        <family val="2"/>
      </rPr>
      <t>sustentadas con indicadores</t>
    </r>
    <r>
      <rPr>
        <sz val="8"/>
        <color indexed="56"/>
        <rFont val="Verdana"/>
        <family val="2"/>
      </rPr>
      <t xml:space="preserve"> presentados en el diagnóstico y </t>
    </r>
    <r>
      <rPr>
        <b/>
        <sz val="8"/>
        <color indexed="56"/>
        <rFont val="Verdana"/>
        <family val="2"/>
      </rPr>
      <t>son suficientes</t>
    </r>
    <r>
      <rPr>
        <sz val="8"/>
        <color indexed="56"/>
        <rFont val="Verdana"/>
        <family val="2"/>
      </rPr>
      <t xml:space="preserve"> para explicarlo.</t>
    </r>
  </si>
  <si>
    <t>1.2.2.3</t>
  </si>
  <si>
    <t>¿Los efectos directos e indirectos identificados son realmente consecuencia del problema central identificado?</t>
  </si>
  <si>
    <t>[0-5)</t>
  </si>
  <si>
    <t>1.2.2.3.1</t>
  </si>
  <si>
    <r>
      <rPr>
        <b/>
        <sz val="8"/>
        <color indexed="56"/>
        <rFont val="Verdana"/>
        <family val="2"/>
      </rPr>
      <t>Ninguno</t>
    </r>
    <r>
      <rPr>
        <sz val="8"/>
        <color indexed="56"/>
        <rFont val="Verdana"/>
        <family val="2"/>
      </rPr>
      <t xml:space="preserve"> de los efectos identificados son consecuencia del problema.</t>
    </r>
  </si>
  <si>
    <t>1.2.2.3.2</t>
  </si>
  <si>
    <r>
      <rPr>
        <b/>
        <sz val="8"/>
        <color indexed="56"/>
        <rFont val="Verdana"/>
        <family val="2"/>
      </rPr>
      <t>Uno o algunos</t>
    </r>
    <r>
      <rPr>
        <sz val="8"/>
        <color indexed="56"/>
        <rFont val="Verdana"/>
        <family val="2"/>
      </rPr>
      <t xml:space="preserve"> efectos identificados son consecuencia del problema.</t>
    </r>
  </si>
  <si>
    <t>1.2.2.3.3</t>
  </si>
  <si>
    <r>
      <rPr>
        <b/>
        <sz val="8"/>
        <color indexed="56"/>
        <rFont val="Verdana"/>
        <family val="2"/>
      </rPr>
      <t>Uno</t>
    </r>
    <r>
      <rPr>
        <sz val="8"/>
        <color indexed="56"/>
        <rFont val="Verdana"/>
        <family val="2"/>
      </rPr>
      <t xml:space="preserve"> o a</t>
    </r>
    <r>
      <rPr>
        <b/>
        <sz val="8"/>
        <color indexed="56"/>
        <rFont val="Verdana"/>
        <family val="2"/>
      </rPr>
      <t>lgunos</t>
    </r>
    <r>
      <rPr>
        <sz val="8"/>
        <color indexed="56"/>
        <rFont val="Verdana"/>
        <family val="2"/>
      </rPr>
      <t xml:space="preserve"> efectos identificados son consecuencia del problema y están </t>
    </r>
    <r>
      <rPr>
        <b/>
        <sz val="8"/>
        <color indexed="56"/>
        <rFont val="Verdana"/>
        <family val="2"/>
      </rPr>
      <t>sustentados</t>
    </r>
    <r>
      <rPr>
        <sz val="8"/>
        <color indexed="56"/>
        <rFont val="Verdana"/>
        <family val="2"/>
      </rPr>
      <t xml:space="preserve"> con evidencias presentadas en el diagnóstico.</t>
    </r>
  </si>
  <si>
    <t>[3-4]</t>
  </si>
  <si>
    <t>1.2.2.3.4</t>
  </si>
  <si>
    <r>
      <rPr>
        <b/>
        <sz val="8"/>
        <color indexed="56"/>
        <rFont val="Verdana"/>
        <family val="2"/>
      </rPr>
      <t>Todos</t>
    </r>
    <r>
      <rPr>
        <sz val="8"/>
        <color indexed="56"/>
        <rFont val="Verdana"/>
        <family val="2"/>
      </rPr>
      <t xml:space="preserve"> los efectos identificados son consecuencia del problema y están </t>
    </r>
    <r>
      <rPr>
        <b/>
        <sz val="8"/>
        <color indexed="56"/>
        <rFont val="Verdana"/>
        <family val="2"/>
      </rPr>
      <t>sustentados</t>
    </r>
    <r>
      <rPr>
        <sz val="8"/>
        <color indexed="56"/>
        <rFont val="Verdana"/>
        <family val="2"/>
      </rPr>
      <t xml:space="preserve"> con evidencias presentadas en el diagnóstico.</t>
    </r>
  </si>
  <si>
    <t>1.2.3.</t>
  </si>
  <si>
    <t>Objetivo del Proyecto</t>
  </si>
  <si>
    <t>1.2.3.1</t>
  </si>
  <si>
    <t>¿El objetivo central o propósito del proyecto expresa la solución del problema central?</t>
  </si>
  <si>
    <t>1.2.3.2</t>
  </si>
  <si>
    <t xml:space="preserve">¿Los medios definidos para el proyecto son suficientes para alcanzar el objetivo central?  </t>
  </si>
  <si>
    <t>1.2.4.</t>
  </si>
  <si>
    <t>Alternativas de Solución</t>
  </si>
  <si>
    <t>1.2.4.1</t>
  </si>
  <si>
    <t>¿Se han presentado el número adecuado  de alternativas de solución para lograr el objetivo central?</t>
  </si>
  <si>
    <t>1.2.4.1.1</t>
  </si>
  <si>
    <t>Se ha definido una sola alternativa pudiendo definirse otras.</t>
  </si>
  <si>
    <t>1.2.4.1.2</t>
  </si>
  <si>
    <t>El número de alternativas planteadas es el adecuado (una debidamente sustententada o más) y contribuye(n) parcialmente al logro del objetivo.</t>
  </si>
  <si>
    <t>1.2.4.1.3</t>
  </si>
  <si>
    <t>El número de alternativas planteadas es el adecuado (una debidamente sustententada o más) y contribuye(n) totalmente al logro del objetivo.</t>
  </si>
  <si>
    <t>1.2.4.2</t>
  </si>
  <si>
    <t>¿Las alternativas propuestas permiten obtener los mismos resultados en términos de la solución del problema?</t>
  </si>
  <si>
    <t>1.2.4.2.1</t>
  </si>
  <si>
    <t>1.2.4.2.2</t>
  </si>
  <si>
    <t xml:space="preserve">Las alternativas propuestas no son comparables entre sí por que no plantean variaciones en cuanto a localización, tecnología de producción o de construcción, tamaño óptimo, etapas de construcción y operación, organización y gestión, etc). </t>
  </si>
  <si>
    <t>1.2.4.2.3</t>
  </si>
  <si>
    <t>Las alternativas propuestas son comparables entre sí permitiendo obtener los mismos resultados.</t>
  </si>
  <si>
    <t>1.3.</t>
  </si>
  <si>
    <t>Formulación</t>
  </si>
  <si>
    <t>[0-35]</t>
  </si>
  <si>
    <t>1.3.1.</t>
  </si>
  <si>
    <t>Balance Oferta - Demanda</t>
  </si>
  <si>
    <t>1.3.1.1</t>
  </si>
  <si>
    <t>¿El Horizonte de Evaluación del Proyecto ha sido adecuadamente determinado?</t>
  </si>
  <si>
    <t>1.3.1.2</t>
  </si>
  <si>
    <t>¿La demanda efectiva y su proyección han sido estimadas en base a parámetros y metodologías adecuadas?</t>
  </si>
  <si>
    <t>1.3.1.2.1</t>
  </si>
  <si>
    <t>La demanda efectiva con proyecto ha sido inadecuadamente estimada (parámetros y/o metodología inadecuados y/o cálculos mal efectuados).</t>
  </si>
  <si>
    <t>1.3.1.2.2</t>
  </si>
  <si>
    <t>La demanda efectiva con proyecto ha sido adecuadamente estimada.</t>
  </si>
  <si>
    <t>[4-10]</t>
  </si>
  <si>
    <t>1.3.1.3</t>
  </si>
  <si>
    <t>¿La oferta ha sido adecuadamente determinada?</t>
  </si>
  <si>
    <t>1.3.1.3.1</t>
  </si>
  <si>
    <r>
      <t xml:space="preserve">La Oferta actual </t>
    </r>
    <r>
      <rPr>
        <b/>
        <sz val="8"/>
        <color indexed="56"/>
        <rFont val="Verdana"/>
        <family val="2"/>
      </rPr>
      <t>no</t>
    </r>
    <r>
      <rPr>
        <sz val="8"/>
        <color indexed="56"/>
        <rFont val="Verdana"/>
        <family val="2"/>
      </rPr>
      <t xml:space="preserve"> ha sido descrita ni determinada adecuadamente.</t>
    </r>
  </si>
  <si>
    <t>1.3.1.3.2</t>
  </si>
  <si>
    <t>La Oferta actual ha sido descrita adecuadamente.</t>
  </si>
  <si>
    <t>[2-4]</t>
  </si>
  <si>
    <t>1.3.1.3.3</t>
  </si>
  <si>
    <t>La Oferta actual ha sido descrita y sustentada con evidencias técnicas.</t>
  </si>
  <si>
    <t>1.3.1.4</t>
  </si>
  <si>
    <t xml:space="preserve">¿Se presenta la evidencia técnica que respalda los supuestos utilizados para la proyección de la oferta? </t>
  </si>
  <si>
    <t>1.3.1.4.1</t>
  </si>
  <si>
    <r>
      <t xml:space="preserve">La capacidad de los recursos productivos existentes </t>
    </r>
    <r>
      <rPr>
        <b/>
        <sz val="8"/>
        <color indexed="56"/>
        <rFont val="Verdana"/>
        <family val="2"/>
      </rPr>
      <t>no</t>
    </r>
    <r>
      <rPr>
        <sz val="8"/>
        <color indexed="56"/>
        <rFont val="Verdana"/>
        <family val="2"/>
      </rPr>
      <t xml:space="preserve"> ha sido </t>
    </r>
    <r>
      <rPr>
        <b/>
        <sz val="8"/>
        <color indexed="56"/>
        <rFont val="Verdana"/>
        <family val="2"/>
      </rPr>
      <t>optimizada</t>
    </r>
    <r>
      <rPr>
        <sz val="8"/>
        <color indexed="56"/>
        <rFont val="Verdana"/>
        <family val="2"/>
      </rPr>
      <t xml:space="preserve"> </t>
    </r>
    <r>
      <rPr>
        <b/>
        <sz val="8"/>
        <color indexed="56"/>
        <rFont val="Verdana"/>
        <family val="2"/>
      </rPr>
      <t>o</t>
    </r>
    <r>
      <rPr>
        <sz val="8"/>
        <color indexed="56"/>
        <rFont val="Verdana"/>
        <family val="2"/>
      </rPr>
      <t xml:space="preserve"> ha sido </t>
    </r>
    <r>
      <rPr>
        <b/>
        <sz val="8"/>
        <color indexed="56"/>
        <rFont val="Verdana"/>
        <family val="2"/>
      </rPr>
      <t>inadecuadamente optimizada</t>
    </r>
    <r>
      <rPr>
        <sz val="8"/>
        <color indexed="56"/>
        <rFont val="Verdana"/>
        <family val="2"/>
      </rPr>
      <t>.</t>
    </r>
  </si>
  <si>
    <t>1.3.1.4.2</t>
  </si>
  <si>
    <t xml:space="preserve">La Oferta Optimizada ha sido determinada adecuadamente para algunos factores de producción  (infraestructura, recursos humanos, equipamiento biomédico, organización y gestión del servicio).
</t>
  </si>
  <si>
    <t>1.3.1.4.3</t>
  </si>
  <si>
    <t>La Oferta Optimizada ha sido determinada adecuadamente para todos los factores de producción.</t>
  </si>
  <si>
    <t>1.3.1.5</t>
  </si>
  <si>
    <t>¿Ha sido determinada la brecha existente entre la demanda efectiva y la oferta?</t>
  </si>
  <si>
    <t>1.3.1.5.1</t>
  </si>
  <si>
    <t>No ha sido determinada o ha sido inadecuadamente determinada.</t>
  </si>
  <si>
    <t>1.3.1.5.2</t>
  </si>
  <si>
    <t>Ha sido determinada adecuadamente para algunos factores de producción.</t>
  </si>
  <si>
    <t>1.3.1.5.3</t>
  </si>
  <si>
    <t>Ha sido determinada adecuadamente para todos los factores de producción.</t>
  </si>
  <si>
    <t>1.3.2.</t>
  </si>
  <si>
    <t>Planteamiento Técnico de las Alternativas de Solución</t>
  </si>
  <si>
    <t>1.3.2.1</t>
  </si>
  <si>
    <t>¿Han sido definidas las metas de actividades y productos en base a la dimensión de la brecha existente?</t>
  </si>
  <si>
    <t>1.3.2.1.1</t>
  </si>
  <si>
    <t xml:space="preserve">Las metas no han sido definidad o no han sido definidas adecuadamente. </t>
  </si>
  <si>
    <t>1.3.2.1.2</t>
  </si>
  <si>
    <t>Las metas han sido definidas adecuadamente, para uno o algunos factores de producción?</t>
  </si>
  <si>
    <t>[3-7]</t>
  </si>
  <si>
    <t>1.3.2.1.3</t>
  </si>
  <si>
    <t>Las metas han sido definidas adecuadamente, para todos los factores de producción del proyecto?</t>
  </si>
  <si>
    <t>1.3.2.2</t>
  </si>
  <si>
    <t>¿Las alternativas de solución   están conforme a las normas técnicas  y/o   Reglamentos de cada Sector?</t>
  </si>
  <si>
    <t>1.3.2.2.1</t>
  </si>
  <si>
    <r>
      <t xml:space="preserve">Las características técnicas de las alternativas </t>
    </r>
    <r>
      <rPr>
        <b/>
        <sz val="8"/>
        <color indexed="56"/>
        <rFont val="Verdana"/>
        <family val="2"/>
      </rPr>
      <t>no</t>
    </r>
    <r>
      <rPr>
        <sz val="8"/>
        <color indexed="56"/>
        <rFont val="Verdana"/>
        <family val="2"/>
      </rPr>
      <t xml:space="preserve"> están en concordancia con el RNE y/o las normas del MINSA.</t>
    </r>
  </si>
  <si>
    <t>1.3.2.2.2</t>
  </si>
  <si>
    <r>
      <t xml:space="preserve">Las características técnicas de las alternativas </t>
    </r>
    <r>
      <rPr>
        <b/>
        <sz val="8"/>
        <color indexed="56"/>
        <rFont val="Verdana"/>
        <family val="2"/>
      </rPr>
      <t>están</t>
    </r>
    <r>
      <rPr>
        <sz val="8"/>
        <color indexed="56"/>
        <rFont val="Verdana"/>
        <family val="2"/>
      </rPr>
      <t xml:space="preserve"> en concordancia con el RNE y las normas del MINSA.</t>
    </r>
  </si>
  <si>
    <t>1.3.2.3</t>
  </si>
  <si>
    <t>¿Las soluciones técnicas están respaldadas por estudios de base o campo que el sector establece?</t>
  </si>
  <si>
    <t>1.3.2.3.1</t>
  </si>
  <si>
    <t>No están respaldadas por estudios de base.</t>
  </si>
  <si>
    <t>1.3.2.3.2</t>
  </si>
  <si>
    <t>Están respaldadas por los estudios de base correspondientes: estudio de suelos, estudio topográfico, análisis estructural, etc.</t>
  </si>
  <si>
    <t>1.3.2.4</t>
  </si>
  <si>
    <t>¿Las alternativas consideran acciones para reducir probables daños ó pérdidas que podrían generar en caso de la ocurrencia de desastres?</t>
  </si>
  <si>
    <t>1.3.2.4.1</t>
  </si>
  <si>
    <t>No plantea acciones para reducir probables daños o perdidas correspondiendo haberlas hecho de acuerdo al análisis de riesgo descrito en el diagnóstico (item 1.2.1.4).</t>
  </si>
  <si>
    <t>1.3.2.4.2</t>
  </si>
  <si>
    <t xml:space="preserve">Las acciones para reducir probables daños o pérdidas han sido adecuadamente determinadas o se ha sustentado que no requiere acciones de mitigación de riesgos. </t>
  </si>
  <si>
    <t>[2-5]</t>
  </si>
  <si>
    <t>1.3.2.5</t>
  </si>
  <si>
    <t>¿Las alternativas consideran acciones para reducir el impacto ambiental que podría generar el proyecto?</t>
  </si>
  <si>
    <t>1.3.2.5.1</t>
  </si>
  <si>
    <r>
      <t xml:space="preserve">Las acciones de mitigación ambiental </t>
    </r>
    <r>
      <rPr>
        <b/>
        <sz val="8"/>
        <color indexed="56"/>
        <rFont val="Verdana"/>
        <family val="2"/>
      </rPr>
      <t>no</t>
    </r>
    <r>
      <rPr>
        <sz val="8"/>
        <color indexed="56"/>
        <rFont val="Verdana"/>
        <family val="2"/>
      </rPr>
      <t xml:space="preserve"> son coherentes con el planteamiento técnico de las alternativas.</t>
    </r>
  </si>
  <si>
    <t>1.3.2.5.2</t>
  </si>
  <si>
    <t>Las acciones de mitigación ambiental son coherentes con el planteamiento técnico de las alternativas.</t>
  </si>
  <si>
    <t>1.3.2.6</t>
  </si>
  <si>
    <t xml:space="preserve">¿Los cronogramas físico y financiero tienen consistencia técnica? </t>
  </si>
  <si>
    <t>1.3.2.6.1</t>
  </si>
  <si>
    <t>Se presentan sin el suficiente detalle.</t>
  </si>
  <si>
    <t>1.3.2.6.2</t>
  </si>
  <si>
    <t>Se presentan con el suficiente detalle (componentes, metas, unidad de medida).</t>
  </si>
  <si>
    <t>[5-7]</t>
  </si>
  <si>
    <t>1.3.2.6.3</t>
  </si>
  <si>
    <r>
      <t xml:space="preserve">Se presentan con el suficiente detalle, </t>
    </r>
    <r>
      <rPr>
        <b/>
        <sz val="8"/>
        <color indexed="56"/>
        <rFont val="Verdana"/>
        <family val="2"/>
      </rPr>
      <t>los tiempos programados para la ejecución de las actividades y componentes del proyecto son razonables.</t>
    </r>
  </si>
  <si>
    <t>1.3.3.</t>
  </si>
  <si>
    <t>Costos</t>
  </si>
  <si>
    <t>1.3.3.1.</t>
  </si>
  <si>
    <t xml:space="preserve">¿El flujo de costos de cada alternativa de solución está respaldado por costos unitarios y listas de bienes y servicios e indicadores de costos? </t>
  </si>
  <si>
    <t>1.3.3.1.1</t>
  </si>
  <si>
    <t>Los costos están por debajo o por encima de lo recomendado por el sector y/o lo indicado por el mercado.</t>
  </si>
  <si>
    <t>1.3.3.1.2</t>
  </si>
  <si>
    <t>Los costos están acorde con lo recomendado por el sector y/o lo indicado por el mercado.</t>
  </si>
  <si>
    <t>1.3.3.1.3</t>
  </si>
  <si>
    <r>
      <t xml:space="preserve">Los costos están acorde con lo recomendado por el sector y/o lo indicado por el mercado, </t>
    </r>
    <r>
      <rPr>
        <b/>
        <sz val="8"/>
        <color indexed="56"/>
        <rFont val="Verdana"/>
        <family val="2"/>
      </rPr>
      <t>se presentan costos unitarios.</t>
    </r>
  </si>
  <si>
    <t>1.3.3.1.4</t>
  </si>
  <si>
    <r>
      <t xml:space="preserve">Los costos están acorde con lo recomendado por el sector y/o lo indicado por el mercado, se presentan costos unitarios, </t>
    </r>
    <r>
      <rPr>
        <b/>
        <sz val="8"/>
        <color indexed="56"/>
        <rFont val="Verdana"/>
        <family val="2"/>
      </rPr>
      <t xml:space="preserve">se sustentan </t>
    </r>
    <r>
      <rPr>
        <sz val="8"/>
        <color indexed="56"/>
        <rFont val="Verdana"/>
        <family val="2"/>
      </rPr>
      <t xml:space="preserve">adecuadamente los </t>
    </r>
    <r>
      <rPr>
        <b/>
        <sz val="8"/>
        <color indexed="56"/>
        <rFont val="Verdana"/>
        <family val="2"/>
      </rPr>
      <t>costos de capacitación</t>
    </r>
    <r>
      <rPr>
        <sz val="8"/>
        <color indexed="56"/>
        <rFont val="Verdana"/>
        <family val="2"/>
      </rPr>
      <t xml:space="preserve">, se sustentan con cotizaciones los </t>
    </r>
    <r>
      <rPr>
        <b/>
        <sz val="8"/>
        <color indexed="56"/>
        <rFont val="Verdana"/>
        <family val="2"/>
      </rPr>
      <t>costos de mobiliario, equipo biomédico, etc.</t>
    </r>
  </si>
  <si>
    <t>1.3.3.2</t>
  </si>
  <si>
    <t>¿Existe un flujo de costos de operación y mantenimiento basado en costos unitarios técnicamente sustentados?</t>
  </si>
  <si>
    <t>1.3.3.2.1</t>
  </si>
  <si>
    <r>
      <t xml:space="preserve">Los costos de operación y mantenimiento en la situación sin y con proyecto </t>
    </r>
    <r>
      <rPr>
        <b/>
        <sz val="8"/>
        <color indexed="56"/>
        <rFont val="Verdana"/>
        <family val="2"/>
      </rPr>
      <t>no</t>
    </r>
    <r>
      <rPr>
        <sz val="8"/>
        <color indexed="56"/>
        <rFont val="Verdana"/>
        <family val="2"/>
      </rPr>
      <t xml:space="preserve"> han sido adecuadamente calculados.</t>
    </r>
  </si>
  <si>
    <t>1.3.3.2.2</t>
  </si>
  <si>
    <t>Los costos de operación y mantenimiento en la situación sin y con proyecto han sido adecuadamente calculados, acordes a la situación actual y a las metas del proyecto.</t>
  </si>
  <si>
    <t>1.3.3.2.3</t>
  </si>
  <si>
    <r>
      <t xml:space="preserve">Los costos de operación y mantenimiento en la situación sin y con proyecto han sido adecuadamente calculados, acordes a la situación actual y a las metas del proyecto y </t>
    </r>
    <r>
      <rPr>
        <b/>
        <sz val="8"/>
        <color indexed="56"/>
        <rFont val="Verdana"/>
        <family val="2"/>
      </rPr>
      <t>están sustentados con costos unitarios</t>
    </r>
    <r>
      <rPr>
        <sz val="8"/>
        <color indexed="56"/>
        <rFont val="Verdana"/>
        <family val="2"/>
      </rPr>
      <t xml:space="preserve">. </t>
    </r>
  </si>
  <si>
    <t>1.3.3.3</t>
  </si>
  <si>
    <t>¿El costo del proyecto considera un costo adecuado para los estudios definitivos, gastos generales, utilidad y supervisión?</t>
  </si>
  <si>
    <t>1.3.3.3.1</t>
  </si>
  <si>
    <r>
      <rPr>
        <b/>
        <sz val="8"/>
        <color indexed="56"/>
        <rFont val="Verdana"/>
        <family val="2"/>
      </rPr>
      <t>No</t>
    </r>
    <r>
      <rPr>
        <sz val="8"/>
        <color indexed="56"/>
        <rFont val="Verdana"/>
        <family val="2"/>
      </rPr>
      <t xml:space="preserve"> considera un costo razonable para expediente técnico, gastos generales, supervisión y utilidad.</t>
    </r>
  </si>
  <si>
    <t>1.3.3.3.2</t>
  </si>
  <si>
    <t>[4-8]</t>
  </si>
  <si>
    <t>1.3.3.3.3</t>
  </si>
  <si>
    <t>[9-10]</t>
  </si>
  <si>
    <t>1.3.3.4</t>
  </si>
  <si>
    <t>¿El costo de las medidas de mitigación ambiental se encuentra incluido en el presupuesto del proyecto y es el adecuado?</t>
  </si>
  <si>
    <t>1.3.3.4.1</t>
  </si>
  <si>
    <r>
      <rPr>
        <b/>
        <sz val="8"/>
        <color indexed="56"/>
        <rFont val="Verdana"/>
        <family val="2"/>
      </rPr>
      <t>No</t>
    </r>
    <r>
      <rPr>
        <sz val="8"/>
        <color indexed="56"/>
        <rFont val="Verdana"/>
        <family val="2"/>
      </rPr>
      <t xml:space="preserve"> se incluye pero corresponde hacerlo, o el costo ha sido incluido pero está inadecuadamente determinado.</t>
    </r>
  </si>
  <si>
    <t>1.3.3.4.2</t>
  </si>
  <si>
    <t>Se incluye pero no con el suficiente detalle para determinar si es acorde a la propuesta técnica.</t>
  </si>
  <si>
    <t>[2-6]</t>
  </si>
  <si>
    <t>1.3.3.4.3</t>
  </si>
  <si>
    <t>Se incluye y se presenta  con el suficiente detalle, determinándose que es acorde a la propuesta técnica.</t>
  </si>
  <si>
    <t>1.3.3.5</t>
  </si>
  <si>
    <t>¿El costo de las medidas de mitigación de riesgos se encuentra incluido en el presupuesto del proyecto y es el adecuado?</t>
  </si>
  <si>
    <t>1.3.3.5.1</t>
  </si>
  <si>
    <t>En concordancia al análisis de riesgo efectuado en el item 1.2.1.4, no corresponde plantear acciones de mitigación de riesgos a ser presupuestadas.</t>
  </si>
  <si>
    <t>1.3.3.5.2</t>
  </si>
  <si>
    <r>
      <rPr>
        <b/>
        <sz val="8"/>
        <color indexed="56"/>
        <rFont val="Verdana"/>
        <family val="2"/>
      </rPr>
      <t>No</t>
    </r>
    <r>
      <rPr>
        <sz val="8"/>
        <color indexed="56"/>
        <rFont val="Verdana"/>
        <family val="2"/>
      </rPr>
      <t xml:space="preserve"> se incluye pero corresponde hacerlo, o ha sido incluido pero está inadecuadamente determinado.</t>
    </r>
  </si>
  <si>
    <t>1.3.3.5.3</t>
  </si>
  <si>
    <r>
      <t xml:space="preserve">Se incluye pero </t>
    </r>
    <r>
      <rPr>
        <b/>
        <sz val="8"/>
        <color indexed="56"/>
        <rFont val="Verdana"/>
        <family val="2"/>
      </rPr>
      <t>no se presenta</t>
    </r>
    <r>
      <rPr>
        <sz val="8"/>
        <color indexed="56"/>
        <rFont val="Verdana"/>
        <family val="2"/>
      </rPr>
      <t xml:space="preserve"> </t>
    </r>
    <r>
      <rPr>
        <b/>
        <sz val="8"/>
        <color indexed="56"/>
        <rFont val="Verdana"/>
        <family val="2"/>
      </rPr>
      <t>con el suficiente detalle</t>
    </r>
    <r>
      <rPr>
        <sz val="8"/>
        <color indexed="56"/>
        <rFont val="Verdana"/>
        <family val="2"/>
      </rPr>
      <t xml:space="preserve"> para determinar si es acorde al análisis de riesgo efectuado en el diagnóstico?</t>
    </r>
  </si>
  <si>
    <t>1.3.3.5.4</t>
  </si>
  <si>
    <r>
      <t xml:space="preserve">Se incluye y se presenta </t>
    </r>
    <r>
      <rPr>
        <b/>
        <sz val="8"/>
        <color indexed="56"/>
        <rFont val="Verdana"/>
        <family val="2"/>
      </rPr>
      <t xml:space="preserve">con el suficiente detalle, determinándose que es acorde </t>
    </r>
    <r>
      <rPr>
        <sz val="8"/>
        <color indexed="56"/>
        <rFont val="Verdana"/>
        <family val="2"/>
      </rPr>
      <t>al análisis de riesgo efectuado en el diagnóstico?</t>
    </r>
  </si>
  <si>
    <t>1.3.4.</t>
  </si>
  <si>
    <t>Beneficios</t>
  </si>
  <si>
    <t>1.3.4.1.</t>
  </si>
  <si>
    <t>¿Han sido identificados y definidos los beneficios de cada alternativa de solución?</t>
  </si>
  <si>
    <t>1.3.4.1.1</t>
  </si>
  <si>
    <t>No han sido identificados o han sido identificados inadecuadamente.</t>
  </si>
  <si>
    <t>1.3.4.1.2</t>
  </si>
  <si>
    <t>Han sido identificados adecuadamente en la situación sin y con proyecto.</t>
  </si>
  <si>
    <t>1.3.4.1.3</t>
  </si>
  <si>
    <t>Han sido identificados, definidos y cuantificados en la situación sin y con proyecto.</t>
  </si>
  <si>
    <t>1.3.4.1.4</t>
  </si>
  <si>
    <t>Han sido identificados, definidos y cuantificados con sustento de evidencias técnicas.</t>
  </si>
  <si>
    <t>1.4.</t>
  </si>
  <si>
    <t>Evaluación</t>
  </si>
  <si>
    <t>1.4.1.</t>
  </si>
  <si>
    <t>Evaluación Social</t>
  </si>
  <si>
    <t>1.4.1.1.</t>
  </si>
  <si>
    <t>¿El método de evaluación empleado (costo beneficio o costo efectividad) es el adecuado?</t>
  </si>
  <si>
    <t>1.4.1.2</t>
  </si>
  <si>
    <t xml:space="preserve">¿Se han utilizado los parámetros de evaluación propuestos en la Directiva General del Sistema Nacional de Inversión Pública? </t>
  </si>
  <si>
    <t>1.4.1.2.1</t>
  </si>
  <si>
    <t>La tasa social de descuento y los factores de corrección no son adecuados, o estos últimos han sido inadecuadamente aplicados.</t>
  </si>
  <si>
    <t>1.4.1.2.2</t>
  </si>
  <si>
    <t>La tasa social de descuento y los factores de corrección son adecuados y adecuadamente aplicados.</t>
  </si>
  <si>
    <t>1.4.1.3</t>
  </si>
  <si>
    <t>¿Se incluye el flujo de beneficios y/o costos incrementales adecuados para cada alternativa de solución?</t>
  </si>
  <si>
    <t>1.4.1.3.1</t>
  </si>
  <si>
    <t>No se presenta el flujo de costos incrementales de las alternativas de solución o está inadecuadamente elaborado.</t>
  </si>
  <si>
    <t>1.4.1.3.2</t>
  </si>
  <si>
    <t>El flujo de costos incrementales para cada alternativa de solución ha sido adecuadamente elaborado.</t>
  </si>
  <si>
    <t>1.4.2.</t>
  </si>
  <si>
    <t>Análisis de Sensibilidad</t>
  </si>
  <si>
    <t>1.4.2.1.</t>
  </si>
  <si>
    <t xml:space="preserve">¿Se ha analizado los rangos de sensibilidad del proyecto? </t>
  </si>
  <si>
    <t>1.4.2.1.1</t>
  </si>
  <si>
    <r>
      <rPr>
        <b/>
        <sz val="8"/>
        <color indexed="56"/>
        <rFont val="Verdana"/>
        <family val="2"/>
      </rPr>
      <t>No</t>
    </r>
    <r>
      <rPr>
        <sz val="8"/>
        <color indexed="56"/>
        <rFont val="Verdana"/>
        <family val="2"/>
      </rPr>
      <t xml:space="preserve"> se han identificado correctamente las variables críticas o más inciertas de las alternativas planteadas.</t>
    </r>
  </si>
  <si>
    <t>1.4.2.1.2</t>
  </si>
  <si>
    <t>Se han identificado correctamente las variables críticas o más inciertas y se han simulado los cambios en la rentabilidad  del PIP.</t>
  </si>
  <si>
    <t>1.4.2.1.3</t>
  </si>
  <si>
    <r>
      <t xml:space="preserve">Se han identificado correctamente las variables críticas o más inciertas, se han simulado los cambios en la rentabilidad  del PIP  y </t>
    </r>
    <r>
      <rPr>
        <b/>
        <sz val="8"/>
        <color indexed="56"/>
        <rFont val="Verdana"/>
        <family val="2"/>
      </rPr>
      <t>se analizan los resultados adecuadamente</t>
    </r>
    <r>
      <rPr>
        <sz val="8"/>
        <color indexed="56"/>
        <rFont val="Verdana"/>
        <family val="2"/>
      </rPr>
      <t>.</t>
    </r>
  </si>
  <si>
    <t>1.4.3</t>
  </si>
  <si>
    <t>Sostenibilidad</t>
  </si>
  <si>
    <t>1.4.3.1</t>
  </si>
  <si>
    <t>¿Se ha definido quién financiará la operación y mantenimiento del proyecto?</t>
  </si>
  <si>
    <t>1.4.3.2</t>
  </si>
  <si>
    <t>¿Están sustentadas  las capacidades técnicas administrativas y financieras para operar y mantener el proyecto?</t>
  </si>
  <si>
    <t>1.4.3.3</t>
  </si>
  <si>
    <t>¿Los agentes  involucrados del proyecto han formalizado mediante actas o acuerdos  su compromiso con el proyecto?</t>
  </si>
  <si>
    <t>1.4.3.3.1</t>
  </si>
  <si>
    <r>
      <rPr>
        <b/>
        <sz val="8"/>
        <color indexed="56"/>
        <rFont val="Verdana"/>
        <family val="2"/>
      </rPr>
      <t>No</t>
    </r>
    <r>
      <rPr>
        <sz val="8"/>
        <color indexed="56"/>
        <rFont val="Verdana"/>
        <family val="2"/>
      </rPr>
      <t xml:space="preserve"> presenta opinión favorable de la DIRESA respecto a la prioridad y pertinencia de la propuesta del PIP y/o compromiso de la entidad a cargo de la operación y mantenimiento del PIP y/o documento que acredite tenencia, donación y/o propiedad del terreno donde el PIP intervendrá.</t>
    </r>
  </si>
  <si>
    <t>1.4.3.3.2</t>
  </si>
  <si>
    <r>
      <rPr>
        <b/>
        <sz val="8"/>
        <color indexed="56"/>
        <rFont val="Verdana"/>
        <family val="2"/>
      </rPr>
      <t>Se presenta</t>
    </r>
    <r>
      <rPr>
        <sz val="8"/>
        <color indexed="56"/>
        <rFont val="Verdana"/>
        <family val="2"/>
      </rPr>
      <t xml:space="preserve"> opinión favorable de la DIRESA respecto a la prioridad y pertinencia de la propuesta del PIP, compromiso de la entidad a cargo de la operación y mantenimiento del PIP y documento que acredite tenencia, donación y/o propiedad del terreno donde el PIP intervendrá.</t>
    </r>
  </si>
  <si>
    <t>1.4.4.</t>
  </si>
  <si>
    <t>Impacto Ambiental</t>
  </si>
  <si>
    <t>1.4.4.1</t>
  </si>
  <si>
    <t>¿Se han identificado los probables impactos positivos y/o negativos del proyecto en el medioambiente?</t>
  </si>
  <si>
    <t>1.4.4.1.1</t>
  </si>
  <si>
    <r>
      <rPr>
        <b/>
        <sz val="8"/>
        <color indexed="56"/>
        <rFont val="Verdana"/>
        <family val="2"/>
      </rPr>
      <t>No</t>
    </r>
    <r>
      <rPr>
        <sz val="8"/>
        <color indexed="56"/>
        <rFont val="Verdana"/>
        <family val="2"/>
      </rPr>
      <t xml:space="preserve"> se han identificado </t>
    </r>
    <r>
      <rPr>
        <b/>
        <sz val="8"/>
        <color indexed="56"/>
        <rFont val="Verdana"/>
        <family val="2"/>
      </rPr>
      <t>o</t>
    </r>
    <r>
      <rPr>
        <sz val="8"/>
        <color indexed="56"/>
        <rFont val="Verdana"/>
        <family val="2"/>
      </rPr>
      <t xml:space="preserve"> están inadecuadamente</t>
    </r>
    <r>
      <rPr>
        <b/>
        <sz val="8"/>
        <color indexed="56"/>
        <rFont val="Verdana"/>
        <family val="2"/>
      </rPr>
      <t xml:space="preserve"> identificados</t>
    </r>
    <r>
      <rPr>
        <sz val="8"/>
        <color indexed="56"/>
        <rFont val="Verdana"/>
        <family val="2"/>
      </rPr>
      <t>.</t>
    </r>
  </si>
  <si>
    <t>1.4.4.1.2</t>
  </si>
  <si>
    <r>
      <t xml:space="preserve">El análisis de impacto ambiental </t>
    </r>
    <r>
      <rPr>
        <b/>
        <sz val="8"/>
        <color indexed="56"/>
        <rFont val="Verdana"/>
        <family val="2"/>
      </rPr>
      <t>es  general</t>
    </r>
    <r>
      <rPr>
        <sz val="8"/>
        <color indexed="56"/>
        <rFont val="Verdana"/>
        <family val="2"/>
      </rPr>
      <t xml:space="preserve"> y no permite identificar adecuadamente los impactos positivos y negativos.</t>
    </r>
  </si>
  <si>
    <t>1.4.4.1.3</t>
  </si>
  <si>
    <r>
      <t xml:space="preserve">El análisis de impacto ambiental es adecuado, los impactos positivos y/o negativos </t>
    </r>
    <r>
      <rPr>
        <b/>
        <sz val="8"/>
        <color indexed="56"/>
        <rFont val="Verdana"/>
        <family val="2"/>
      </rPr>
      <t>están</t>
    </r>
    <r>
      <rPr>
        <sz val="8"/>
        <color indexed="56"/>
        <rFont val="Verdana"/>
        <family val="2"/>
      </rPr>
      <t xml:space="preserve"> claramente </t>
    </r>
    <r>
      <rPr>
        <b/>
        <sz val="8"/>
        <color indexed="56"/>
        <rFont val="Verdana"/>
        <family val="2"/>
      </rPr>
      <t>identificados.</t>
    </r>
  </si>
  <si>
    <t>1.4.4.2</t>
  </si>
  <si>
    <t>¿Se han previsto medidas de prevención, corrección, mitigación y/o monitoreo de los impactos ambientales del proyecto?</t>
  </si>
  <si>
    <t>1.4.4.2.1</t>
  </si>
  <si>
    <r>
      <rPr>
        <b/>
        <sz val="8"/>
        <color indexed="56"/>
        <rFont val="Verdana"/>
        <family val="2"/>
      </rPr>
      <t>No</t>
    </r>
    <r>
      <rPr>
        <sz val="8"/>
        <color indexed="56"/>
        <rFont val="Verdana"/>
        <family val="2"/>
      </rPr>
      <t xml:space="preserve"> se han previsto </t>
    </r>
    <r>
      <rPr>
        <b/>
        <sz val="8"/>
        <color indexed="56"/>
        <rFont val="Verdana"/>
        <family val="2"/>
      </rPr>
      <t xml:space="preserve">o </t>
    </r>
    <r>
      <rPr>
        <sz val="8"/>
        <color indexed="56"/>
        <rFont val="Verdana"/>
        <family val="2"/>
      </rPr>
      <t xml:space="preserve">las medidas previstas </t>
    </r>
    <r>
      <rPr>
        <b/>
        <sz val="8"/>
        <color indexed="56"/>
        <rFont val="Verdana"/>
        <family val="2"/>
      </rPr>
      <t>son</t>
    </r>
    <r>
      <rPr>
        <sz val="8"/>
        <color indexed="56"/>
        <rFont val="Verdana"/>
        <family val="2"/>
      </rPr>
      <t xml:space="preserve"> </t>
    </r>
    <r>
      <rPr>
        <b/>
        <sz val="8"/>
        <color indexed="56"/>
        <rFont val="Verdana"/>
        <family val="2"/>
      </rPr>
      <t>inadecuadas</t>
    </r>
    <r>
      <rPr>
        <sz val="8"/>
        <color indexed="56"/>
        <rFont val="Verdana"/>
        <family val="2"/>
      </rPr>
      <t>.</t>
    </r>
  </si>
  <si>
    <t>1.4.4.2.2</t>
  </si>
  <si>
    <r>
      <rPr>
        <b/>
        <sz val="8"/>
        <color indexed="56"/>
        <rFont val="Verdana"/>
        <family val="2"/>
      </rPr>
      <t>Se han previsto</t>
    </r>
    <r>
      <rPr>
        <sz val="8"/>
        <color indexed="56"/>
        <rFont val="Verdana"/>
        <family val="2"/>
      </rPr>
      <t xml:space="preserve">, </t>
    </r>
    <r>
      <rPr>
        <b/>
        <sz val="8"/>
        <color indexed="56"/>
        <rFont val="Verdana"/>
        <family val="2"/>
      </rPr>
      <t>sin</t>
    </r>
    <r>
      <rPr>
        <sz val="8"/>
        <color indexed="56"/>
        <rFont val="Verdana"/>
        <family val="2"/>
      </rPr>
      <t xml:space="preserve"> el suficiente </t>
    </r>
    <r>
      <rPr>
        <b/>
        <sz val="8"/>
        <color indexed="56"/>
        <rFont val="Verdana"/>
        <family val="2"/>
      </rPr>
      <t>detalle</t>
    </r>
    <r>
      <rPr>
        <sz val="8"/>
        <color indexed="56"/>
        <rFont val="Verdana"/>
        <family val="2"/>
      </rPr>
      <t>.</t>
    </r>
  </si>
  <si>
    <t>1.4.4.2.3</t>
  </si>
  <si>
    <r>
      <rPr>
        <b/>
        <sz val="8"/>
        <color indexed="56"/>
        <rFont val="Verdana"/>
        <family val="2"/>
      </rPr>
      <t>Se han previsto</t>
    </r>
    <r>
      <rPr>
        <sz val="8"/>
        <color indexed="56"/>
        <rFont val="Verdana"/>
        <family val="2"/>
      </rPr>
      <t xml:space="preserve"> </t>
    </r>
    <r>
      <rPr>
        <b/>
        <sz val="8"/>
        <color indexed="56"/>
        <rFont val="Verdana"/>
        <family val="2"/>
      </rPr>
      <t>con</t>
    </r>
    <r>
      <rPr>
        <sz val="8"/>
        <color indexed="56"/>
        <rFont val="Verdana"/>
        <family val="2"/>
      </rPr>
      <t xml:space="preserve"> el suficiente </t>
    </r>
    <r>
      <rPr>
        <b/>
        <sz val="8"/>
        <color indexed="56"/>
        <rFont val="Verdana"/>
        <family val="2"/>
      </rPr>
      <t>detalle</t>
    </r>
    <r>
      <rPr>
        <sz val="8"/>
        <color indexed="56"/>
        <rFont val="Verdana"/>
        <family val="2"/>
      </rPr>
      <t>.</t>
    </r>
  </si>
  <si>
    <t>1.4.5.</t>
  </si>
  <si>
    <t>Selección de Alternativas</t>
  </si>
  <si>
    <t>1.4.5.1.</t>
  </si>
  <si>
    <t>¿La selección de la alternativa de solución elegida está sustentada adecuadamente?</t>
  </si>
  <si>
    <t>1.4.5.1.1</t>
  </si>
  <si>
    <r>
      <t xml:space="preserve">La alternativa ha sido seleccionada </t>
    </r>
    <r>
      <rPr>
        <b/>
        <sz val="8"/>
        <color indexed="56"/>
        <rFont val="Verdana"/>
        <family val="2"/>
      </rPr>
      <t>sin</t>
    </r>
    <r>
      <rPr>
        <sz val="8"/>
        <color indexed="56"/>
        <rFont val="Verdana"/>
        <family val="2"/>
      </rPr>
      <t xml:space="preserve"> considerar los resultados de la evaluación social, del análisis de sensibilidad y de sostenibilidad.</t>
    </r>
  </si>
  <si>
    <t>1.4.5.1.2</t>
  </si>
  <si>
    <t>La alternativa ha sido seleccionada considerando solo los resultados de la evaluación social explicitando los criterios y razones de tal selección.</t>
  </si>
  <si>
    <t>1.4.5.1.3</t>
  </si>
  <si>
    <r>
      <t xml:space="preserve">La alternativa ha sido seleccionada considerando los resultados de la evaluación social, del análisis de </t>
    </r>
    <r>
      <rPr>
        <b/>
        <sz val="8"/>
        <color indexed="56"/>
        <rFont val="Verdana"/>
        <family val="2"/>
      </rPr>
      <t>sensibilidad y de sostenibilidad</t>
    </r>
    <r>
      <rPr>
        <sz val="8"/>
        <color indexed="56"/>
        <rFont val="Verdana"/>
        <family val="2"/>
      </rPr>
      <t>, explicitando los criterios y razones de tal selección</t>
    </r>
    <r>
      <rPr>
        <b/>
        <sz val="8"/>
        <color indexed="56"/>
        <rFont val="Verdana"/>
        <family val="2"/>
      </rPr>
      <t>.</t>
    </r>
  </si>
  <si>
    <t>1.4.6.</t>
  </si>
  <si>
    <t>Matriz del Marco Lógico</t>
  </si>
  <si>
    <t>1.4.6.1</t>
  </si>
  <si>
    <t>¿El fin, el propósito, los resultados o componentes, guardan correspondencia con los objetivos, medios y fines?</t>
  </si>
  <si>
    <t>1.4.6.2</t>
  </si>
  <si>
    <t>¿Existe coherencia (lógica vertical) entre Acciones, Productos, Propósito y Fin)?</t>
  </si>
  <si>
    <t>1.4.6.3</t>
  </si>
  <si>
    <t>¿El marco lógico muestra la lógica horizontal para garantizar el cumplimiento de la cadena de objetivos?</t>
  </si>
  <si>
    <t>1.4.6.4</t>
  </si>
  <si>
    <t>¿Los indicadores son definidos considerando los atributos de calidad, cantidad (valor inicial – línea de base y valor esperado -meta) y tiempo?</t>
  </si>
  <si>
    <t>1.4.6.5</t>
  </si>
  <si>
    <t>¿Los medios de verificación son adecuados para contrastar los indicadores definidos?</t>
  </si>
  <si>
    <t>1.4.6.6</t>
  </si>
  <si>
    <t>¿Los supuestos son efectivamente situaciones que no se pueden manejar dentro del proyecto?</t>
  </si>
  <si>
    <t>COMENTARIOS DE LA  EVALUACIÓN</t>
  </si>
  <si>
    <t xml:space="preserve">I.1 ASPECTOS GENERALES: </t>
  </si>
  <si>
    <t xml:space="preserve">I.2 IDENTIFICACIÓN: </t>
  </si>
  <si>
    <t xml:space="preserve">I.3 FORMULACIÓN: </t>
  </si>
  <si>
    <t xml:space="preserve">I.4 EVALUACIÓN: </t>
  </si>
  <si>
    <t>RANGOS</t>
  </si>
  <si>
    <t>CRITERIOS DE CALIFICACION</t>
  </si>
  <si>
    <t>No presenta o lo hizo mal.</t>
  </si>
  <si>
    <t>1,2, 3</t>
  </si>
  <si>
    <t>respuesta mínimamente satisfactoria a la pregunta.</t>
  </si>
  <si>
    <t>4,5,6,7</t>
  </si>
  <si>
    <t>respuesta medianamente satisfactoria a la pregunta.</t>
  </si>
  <si>
    <t>8,9,10</t>
  </si>
  <si>
    <t>respuesta satisfactoria a la pregunta.</t>
  </si>
  <si>
    <t>2,3</t>
  </si>
  <si>
    <t>4,5</t>
  </si>
  <si>
    <t>Permite  dar solución integral al problema.
(Para el caso en que se haya planteado alternativa única).</t>
  </si>
  <si>
    <r>
      <t xml:space="preserve">Considera un costo razonable para </t>
    </r>
    <r>
      <rPr>
        <b/>
        <sz val="8"/>
        <color indexed="56"/>
        <rFont val="Verdana"/>
        <family val="2"/>
      </rPr>
      <t>uno o algunos de ellos</t>
    </r>
    <r>
      <rPr>
        <sz val="8"/>
        <color indexed="56"/>
        <rFont val="Verdana"/>
        <family val="2"/>
      </rPr>
      <t>, sustentados con un desagregado de costos.</t>
    </r>
  </si>
  <si>
    <r>
      <t xml:space="preserve">Considera un costo razonable para </t>
    </r>
    <r>
      <rPr>
        <b/>
        <sz val="8"/>
        <color indexed="56"/>
        <rFont val="Verdana"/>
        <family val="2"/>
      </rPr>
      <t>todos  ellos</t>
    </r>
    <r>
      <rPr>
        <sz val="8"/>
        <color indexed="56"/>
        <rFont val="Verdana"/>
        <family val="2"/>
      </rPr>
      <t>, sustentados con un desagregado de costos.</t>
    </r>
  </si>
  <si>
    <r>
      <rPr>
        <b/>
        <sz val="8"/>
        <color indexed="56"/>
        <rFont val="Verdana"/>
        <family val="2"/>
      </rPr>
      <t>No se menciona</t>
    </r>
    <r>
      <rPr>
        <sz val="8"/>
        <color indexed="56"/>
        <rFont val="Verdana"/>
        <family val="2"/>
      </rPr>
      <t xml:space="preserve"> nada  al respecto o </t>
    </r>
    <r>
      <rPr>
        <b/>
        <sz val="8"/>
        <color indexed="56"/>
        <rFont val="Verdana"/>
        <family val="2"/>
      </rPr>
      <t>no</t>
    </r>
    <r>
      <rPr>
        <sz val="8"/>
        <color indexed="56"/>
        <rFont val="Verdana"/>
        <family val="2"/>
      </rPr>
      <t xml:space="preserve"> han sido adecuadamente identificados.</t>
    </r>
  </si>
  <si>
    <t>Han sido adecuadamente identificados.</t>
  </si>
  <si>
    <t>TIPO DE PROYECTO: DESNUTRICIÓN INFANTIL</t>
  </si>
  <si>
    <r>
      <t xml:space="preserve">Identifica adecuadamente solo </t>
    </r>
    <r>
      <rPr>
        <b/>
        <sz val="8"/>
        <color indexed="56"/>
        <rFont val="Verdana"/>
        <family val="2"/>
      </rPr>
      <t>un criterio</t>
    </r>
    <r>
      <rPr>
        <sz val="8"/>
        <color indexed="56"/>
        <rFont val="Verdana"/>
        <family val="2"/>
      </rPr>
      <t xml:space="preserve"> de los  tres (tipo de intervención, el bien o servicio que será proporcionado y el ambito de intervención).</t>
    </r>
  </si>
  <si>
    <r>
      <t xml:space="preserve">Identifica adecuadamente </t>
    </r>
    <r>
      <rPr>
        <b/>
        <sz val="8"/>
        <color indexed="56"/>
        <rFont val="Verdana"/>
        <family val="2"/>
      </rPr>
      <t>dos criterios</t>
    </r>
    <r>
      <rPr>
        <sz val="8"/>
        <color indexed="56"/>
        <rFont val="Verdana"/>
        <family val="2"/>
      </rPr>
      <t xml:space="preserve"> de los tres (tipo de intervención, el bien o servicio que será proporcionado y el ambito de intervención)</t>
    </r>
  </si>
  <si>
    <r>
      <t xml:space="preserve">Identifica adecuadamente los </t>
    </r>
    <r>
      <rPr>
        <b/>
        <sz val="8"/>
        <color indexed="56"/>
        <rFont val="Verdana"/>
        <family val="2"/>
      </rPr>
      <t>tres criterios</t>
    </r>
    <r>
      <rPr>
        <sz val="8"/>
        <color indexed="56"/>
        <rFont val="Verdana"/>
        <family val="2"/>
      </rPr>
      <t xml:space="preserve">  (tipo de intervención, el bien o servicio que será proporcionado y el ambito de intervención)</t>
    </r>
  </si>
  <si>
    <r>
      <t xml:space="preserve">Se menciona y </t>
    </r>
    <r>
      <rPr>
        <b/>
        <sz val="8"/>
        <color indexed="56"/>
        <rFont val="Verdana"/>
        <family val="2"/>
      </rPr>
      <t>sustenta</t>
    </r>
    <r>
      <rPr>
        <sz val="8"/>
        <color indexed="56"/>
        <rFont val="Verdana"/>
        <family val="2"/>
      </rPr>
      <t xml:space="preserve"> con documentos válidos.</t>
    </r>
  </si>
  <si>
    <t>No se menciona nada al respecto o han sido inadecuadamente identificados.</t>
  </si>
  <si>
    <t>Las alternativas propuestas no son comparables entre sí por que no  permiten obtener los mismos resultados.</t>
  </si>
  <si>
    <t>La demanda efectiva con proyecto ha sido inadecuadamente determinada (parámetros o metodología inadecuados y/o cálculos mal efectuados).</t>
  </si>
  <si>
    <t>1.3.2.2.3</t>
  </si>
  <si>
    <t>Han sido identificados, definidos y cuantificados.</t>
  </si>
  <si>
    <r>
      <t xml:space="preserve">La conversión de los </t>
    </r>
    <r>
      <rPr>
        <b/>
        <sz val="8"/>
        <color indexed="56"/>
        <rFont val="Verdana"/>
        <family val="2"/>
      </rPr>
      <t xml:space="preserve">costos de inversión y costos de mantenimiento </t>
    </r>
    <r>
      <rPr>
        <sz val="8"/>
        <color indexed="56"/>
        <rFont val="Verdana"/>
        <family val="2"/>
      </rPr>
      <t>a precios sociales no es adecuada y/o los factores de corrección han sido inadecuadamente aplicados. La tasa social de descuento utilizada no es la adecuada ó los indicadores VAN y TIR no sustentan la rentabilidad del PIP.</t>
    </r>
  </si>
  <si>
    <r>
      <t xml:space="preserve">La conversión de los </t>
    </r>
    <r>
      <rPr>
        <b/>
        <sz val="8"/>
        <color indexed="56"/>
        <rFont val="Verdana"/>
        <family val="2"/>
      </rPr>
      <t>costos de inversión</t>
    </r>
    <r>
      <rPr>
        <sz val="8"/>
        <color indexed="56"/>
        <rFont val="Verdana"/>
        <family val="2"/>
      </rPr>
      <t xml:space="preserve"> a precios sociales muestra los cálculos realizados y los factores de corrección han sido adecuadamente aplicados.</t>
    </r>
  </si>
  <si>
    <t>1.4.1.2.3</t>
  </si>
  <si>
    <t>TIPO DE PROYECTO: SERVICIOS DE EDUCACIÓN BÁSICA</t>
  </si>
  <si>
    <t>La provisión de servicios ha sido descrita cualitativamente.</t>
  </si>
  <si>
    <t>La provisión de servicios ha sido descrita cualitativamente y con indicadores cuantitativos adecuados referidos a infraestructura existente, equipamiento, material escolar y mobiliario, rendimiento escolar, índice de ocupabilidad, índice de confort,  etc.</t>
  </si>
  <si>
    <t>El área de influencia del proyecto no ha sido delimitado utilizado los radios de acción establecidos por el sector educación para el área urbana o no se ha delimitado utilizando un adecuado criterio para el área rural, además no se definen las características de la zona afectada.</t>
  </si>
  <si>
    <t>Se delimita adecuadamente el area de influencia del proyecto, pero no se definen sus características.</t>
  </si>
  <si>
    <t>Se delimita adecuadamente el area de influencia del proyecto y se definen adecuadamente las caracteristicas de la zona afectada.</t>
  </si>
  <si>
    <t xml:space="preserve">¿Se presenta la evidencia técnica que respalda los supuestos utilizados para la proyección de la oferta? 
</t>
  </si>
  <si>
    <t>La Oferta Optimizada ha sido determinada adecuadamente para algunos factores de producción.
(1) recurso físico (infraestructura, mobiliario, equipamiento)
(2) recurso humano (capacitación del personal administrativo)
(3) servicios educativos (gestión de los servicios educativos, programa curricular)</t>
  </si>
  <si>
    <r>
      <t xml:space="preserve">Las características técnicas de las alternativas </t>
    </r>
    <r>
      <rPr>
        <b/>
        <sz val="8"/>
        <color indexed="56"/>
        <rFont val="Verdana"/>
        <family val="2"/>
      </rPr>
      <t>no</t>
    </r>
    <r>
      <rPr>
        <sz val="8"/>
        <color indexed="56"/>
        <rFont val="Verdana"/>
        <family val="2"/>
      </rPr>
      <t xml:space="preserve"> están en concordancia con el RNE y/o las normas del Sector Educación.</t>
    </r>
  </si>
  <si>
    <r>
      <t xml:space="preserve">Las características técnicas de las alternativas </t>
    </r>
    <r>
      <rPr>
        <b/>
        <sz val="8"/>
        <color indexed="56"/>
        <rFont val="Verdana"/>
        <family val="2"/>
      </rPr>
      <t>están</t>
    </r>
    <r>
      <rPr>
        <sz val="8"/>
        <color indexed="56"/>
        <rFont val="Verdana"/>
        <family val="2"/>
      </rPr>
      <t xml:space="preserve"> en concordancia con el RNE y las normas del Sector Educación.</t>
    </r>
  </si>
  <si>
    <r>
      <t xml:space="preserve">Los costos están acorde con lo recomendado por el sector y/o lo indicado por el mercado, se presentan costos unitarios, </t>
    </r>
    <r>
      <rPr>
        <b/>
        <sz val="8"/>
        <color indexed="56"/>
        <rFont val="Verdana"/>
        <family val="2"/>
      </rPr>
      <t xml:space="preserve">se sustentan </t>
    </r>
    <r>
      <rPr>
        <sz val="8"/>
        <color indexed="56"/>
        <rFont val="Verdana"/>
        <family val="2"/>
      </rPr>
      <t xml:space="preserve">adecuadamente los </t>
    </r>
    <r>
      <rPr>
        <b/>
        <sz val="8"/>
        <color indexed="56"/>
        <rFont val="Verdana"/>
        <family val="2"/>
      </rPr>
      <t>costos de capacitación</t>
    </r>
    <r>
      <rPr>
        <sz val="8"/>
        <color indexed="56"/>
        <rFont val="Verdana"/>
        <family val="2"/>
      </rPr>
      <t xml:space="preserve">, se sustentan con cotizaciones los </t>
    </r>
    <r>
      <rPr>
        <b/>
        <sz val="8"/>
        <color indexed="56"/>
        <rFont val="Verdana"/>
        <family val="2"/>
      </rPr>
      <t>costos de mobiliario, equipamiento, etc</t>
    </r>
  </si>
  <si>
    <r>
      <rPr>
        <b/>
        <sz val="8"/>
        <color indexed="56"/>
        <rFont val="Verdana"/>
        <family val="2"/>
      </rPr>
      <t>No</t>
    </r>
    <r>
      <rPr>
        <sz val="8"/>
        <color indexed="56"/>
        <rFont val="Verdana"/>
        <family val="2"/>
      </rPr>
      <t xml:space="preserve"> presenta opinión favorable de la DRE respecto a la prioridad y pertinencia de la propuesta del PIP y/o compromiso de la entidad a cargo de la operación y mantenimiento del PIP y/o documento que acredite tenencia, donación y/o propiedad del terreno donde el PIP intervendrá.</t>
    </r>
  </si>
  <si>
    <r>
      <rPr>
        <b/>
        <sz val="8"/>
        <color indexed="56"/>
        <rFont val="Verdana"/>
        <family val="2"/>
      </rPr>
      <t>Se presenta</t>
    </r>
    <r>
      <rPr>
        <sz val="8"/>
        <color indexed="56"/>
        <rFont val="Verdana"/>
        <family val="2"/>
      </rPr>
      <t xml:space="preserve"> opinión favorable de la DRE respecto a la prioridad y pertinencia de la propuesta del PIP, compromiso de la entidad a cargo de la operación y mantenimiento del PIP y documento que acredite tenencia, donación y/o propiedad del terreno donde el PIP intervendrá.</t>
    </r>
  </si>
  <si>
    <t>1.4.3.3.3</t>
  </si>
  <si>
    <t xml:space="preserve">Adicionalmente a lo anterior se presenta documento válido de compromiso de los beneficiarios (APAFA) para asumir el costo de operación y mantenimiento del proyecto? </t>
  </si>
  <si>
    <t>TIPO DE PROYECTO: INFRAESTRUCTURA VIAL</t>
  </si>
  <si>
    <r>
      <t xml:space="preserve">Identifica adecuadamente solo </t>
    </r>
    <r>
      <rPr>
        <b/>
        <sz val="8"/>
        <color indexed="56"/>
        <rFont val="Verdana"/>
        <family val="2"/>
      </rPr>
      <t>un criterio</t>
    </r>
    <r>
      <rPr>
        <sz val="8"/>
        <color indexed="56"/>
        <rFont val="Verdana"/>
        <family val="2"/>
      </rPr>
      <t xml:space="preserve"> de los  tres (el o los tipos de intervención, el bien o servicio que será proporcionado indicando </t>
    </r>
    <r>
      <rPr>
        <b/>
        <sz val="8"/>
        <color indexed="56"/>
        <rFont val="Verdana"/>
        <family val="2"/>
      </rPr>
      <t>el punto de inicio</t>
    </r>
    <r>
      <rPr>
        <sz val="8"/>
        <color indexed="56"/>
        <rFont val="Verdana"/>
        <family val="2"/>
      </rPr>
      <t xml:space="preserve"> y </t>
    </r>
    <r>
      <rPr>
        <b/>
        <sz val="8"/>
        <color indexed="56"/>
        <rFont val="Verdana"/>
        <family val="2"/>
      </rPr>
      <t>punto final</t>
    </r>
    <r>
      <rPr>
        <sz val="8"/>
        <color indexed="56"/>
        <rFont val="Verdana"/>
        <family val="2"/>
      </rPr>
      <t xml:space="preserve"> de la carretera y el ambito de intervención).
* Colocar 0 si el tipo de intervención no es el adecuado.</t>
    </r>
  </si>
  <si>
    <t>[0-1]</t>
  </si>
  <si>
    <r>
      <t xml:space="preserve">Identifica adecuadamente </t>
    </r>
    <r>
      <rPr>
        <b/>
        <sz val="8"/>
        <color indexed="56"/>
        <rFont val="Verdana"/>
        <family val="2"/>
      </rPr>
      <t>dos criterios</t>
    </r>
    <r>
      <rPr>
        <sz val="8"/>
        <color indexed="56"/>
        <rFont val="Verdana"/>
        <family val="2"/>
      </rPr>
      <t xml:space="preserve"> de los  tres (el o los tipos de intervención, el bien o servicio que será proporcionado indicando el punto de inicio y punto final de la carretera y el ambito de intervención).</t>
    </r>
  </si>
  <si>
    <r>
      <t xml:space="preserve">Identifica adecuadamente los </t>
    </r>
    <r>
      <rPr>
        <b/>
        <sz val="8"/>
        <color indexed="56"/>
        <rFont val="Verdana"/>
        <family val="2"/>
      </rPr>
      <t xml:space="preserve">tres criterios </t>
    </r>
    <r>
      <rPr>
        <sz val="8"/>
        <color indexed="56"/>
        <rFont val="Verdana"/>
        <family val="2"/>
      </rPr>
      <t>(el o los tipos de intervención, el bien o servicio que será proporcionado indicando el punto de inicio y punto final de la carretera y el ambito de intervención).</t>
    </r>
  </si>
  <si>
    <r>
      <t xml:space="preserve">Se menciona y </t>
    </r>
    <r>
      <rPr>
        <b/>
        <sz val="8"/>
        <color indexed="56"/>
        <rFont val="Verdana"/>
        <family val="2"/>
      </rPr>
      <t>sustenta</t>
    </r>
    <r>
      <rPr>
        <sz val="8"/>
        <color indexed="56"/>
        <rFont val="Verdana"/>
        <family val="2"/>
      </rPr>
      <t xml:space="preserve"> con documentos válidos la participación de las instituciones involucradas</t>
    </r>
  </si>
  <si>
    <r>
      <t xml:space="preserve">La provisión de servicios ha sido descrita cualitativamente y con indicadores </t>
    </r>
    <r>
      <rPr>
        <b/>
        <sz val="8"/>
        <color indexed="56"/>
        <rFont val="Verdana"/>
        <family val="2"/>
      </rPr>
      <t>cuantitativos (físico,funcional)</t>
    </r>
    <r>
      <rPr>
        <sz val="8"/>
        <color indexed="56"/>
        <rFont val="Verdana"/>
        <family val="2"/>
      </rPr>
      <t xml:space="preserve"> adecuados .</t>
    </r>
  </si>
  <si>
    <t>El area de influencia del proyecto no ha sido determinado o ha sido inadecuadamente determinado.</t>
  </si>
  <si>
    <t>Presenta croquis y caracteristicas de la zona afectada.</t>
  </si>
  <si>
    <t>Presenta  croquis, plano de la zona y caracteristicas de la zona afectada.</t>
  </si>
  <si>
    <t>Presenta croquis y plano a escala de la zona y caracteristicas de la zona afectada.</t>
  </si>
  <si>
    <r>
      <rPr>
        <b/>
        <sz val="8"/>
        <color indexed="56"/>
        <rFont val="Verdana"/>
        <family val="2"/>
      </rPr>
      <t xml:space="preserve">No </t>
    </r>
    <r>
      <rPr>
        <sz val="8"/>
        <color indexed="56"/>
        <rFont val="Verdana"/>
        <family val="2"/>
      </rPr>
      <t>ha sido identificada o ha sido</t>
    </r>
    <r>
      <rPr>
        <b/>
        <sz val="8"/>
        <color indexed="56"/>
        <rFont val="Verdana"/>
        <family val="2"/>
      </rPr>
      <t xml:space="preserve"> identificada inadecuadamente</t>
    </r>
    <r>
      <rPr>
        <sz val="8"/>
        <color indexed="56"/>
        <rFont val="Verdana"/>
        <family val="2"/>
      </rPr>
      <t>.</t>
    </r>
  </si>
  <si>
    <r>
      <t xml:space="preserve">Ha sido identificada </t>
    </r>
    <r>
      <rPr>
        <b/>
        <sz val="8"/>
        <color indexed="56"/>
        <rFont val="Verdana"/>
        <family val="2"/>
      </rPr>
      <t xml:space="preserve">adecuadamente, </t>
    </r>
    <r>
      <rPr>
        <sz val="8"/>
        <color indexed="56"/>
        <rFont val="Verdana"/>
        <family val="2"/>
      </rPr>
      <t>pero presenta información</t>
    </r>
    <r>
      <rPr>
        <b/>
        <sz val="8"/>
        <color indexed="56"/>
        <rFont val="Verdana"/>
        <family val="2"/>
      </rPr>
      <t xml:space="preserve"> desactualizada de población.</t>
    </r>
  </si>
  <si>
    <r>
      <t xml:space="preserve">Ha sido identificada </t>
    </r>
    <r>
      <rPr>
        <b/>
        <sz val="8"/>
        <color indexed="56"/>
        <rFont val="Verdana"/>
        <family val="2"/>
      </rPr>
      <t xml:space="preserve">adecuadamente, </t>
    </r>
    <r>
      <rPr>
        <sz val="8"/>
        <color indexed="56"/>
        <rFont val="Verdana"/>
        <family val="2"/>
      </rPr>
      <t>presenta información</t>
    </r>
    <r>
      <rPr>
        <b/>
        <sz val="8"/>
        <color indexed="56"/>
        <rFont val="Verdana"/>
        <family val="2"/>
      </rPr>
      <t xml:space="preserve"> actualizada de población.</t>
    </r>
  </si>
  <si>
    <r>
      <t xml:space="preserve">Ha sido identificada </t>
    </r>
    <r>
      <rPr>
        <b/>
        <sz val="8"/>
        <color indexed="56"/>
        <rFont val="Verdana"/>
        <family val="2"/>
      </rPr>
      <t xml:space="preserve">adecuadamente, </t>
    </r>
    <r>
      <rPr>
        <sz val="8"/>
        <color indexed="56"/>
        <rFont val="Verdana"/>
        <family val="2"/>
      </rPr>
      <t>presenta información</t>
    </r>
    <r>
      <rPr>
        <b/>
        <sz val="8"/>
        <color indexed="56"/>
        <rFont val="Verdana"/>
        <family val="2"/>
      </rPr>
      <t xml:space="preserve"> actualizada de población, presenta sus características sustentadas con indicadores.</t>
    </r>
  </si>
  <si>
    <r>
      <rPr>
        <b/>
        <sz val="8"/>
        <color indexed="56"/>
        <rFont val="Verdana"/>
        <family val="2"/>
      </rPr>
      <t>No se menciona</t>
    </r>
    <r>
      <rPr>
        <sz val="8"/>
        <color indexed="56"/>
        <rFont val="Verdana"/>
        <family val="2"/>
      </rPr>
      <t xml:space="preserve"> nada al respecto o han sido inadecuadamente identificados.</t>
    </r>
  </si>
  <si>
    <r>
      <rPr>
        <b/>
        <sz val="8"/>
        <color indexed="56"/>
        <rFont val="Verdana"/>
        <family val="2"/>
      </rPr>
      <t xml:space="preserve">Han sido </t>
    </r>
    <r>
      <rPr>
        <sz val="8"/>
        <color indexed="56"/>
        <rFont val="Verdana"/>
        <family val="2"/>
      </rPr>
      <t>adecuadamente</t>
    </r>
    <r>
      <rPr>
        <b/>
        <sz val="8"/>
        <color indexed="56"/>
        <rFont val="Verdana"/>
        <family val="2"/>
      </rPr>
      <t xml:space="preserve"> identificados</t>
    </r>
    <r>
      <rPr>
        <sz val="8"/>
        <color indexed="56"/>
        <rFont val="Verdana"/>
        <family val="2"/>
      </rPr>
      <t>.</t>
    </r>
  </si>
  <si>
    <r>
      <t xml:space="preserve">Han sido identificados y se indican </t>
    </r>
    <r>
      <rPr>
        <b/>
        <sz val="8"/>
        <color indexed="56"/>
        <rFont val="Verdana"/>
        <family val="2"/>
      </rPr>
      <t>sus características</t>
    </r>
    <r>
      <rPr>
        <sz val="8"/>
        <color indexed="56"/>
        <rFont val="Verdana"/>
        <family val="2"/>
      </rPr>
      <t xml:space="preserve"> (ubicación, area de impactos, intensidad, recurrencia,etc.)</t>
    </r>
  </si>
  <si>
    <t>1.2.1.5.1</t>
  </si>
  <si>
    <t>No se presentan, o se presentan pero no justifican la necesidad del proyecto</t>
  </si>
  <si>
    <t>1.2.1.5.2</t>
  </si>
  <si>
    <t>Se presentan indicadores que justifican parcialmente la necesidad del proyecto.</t>
  </si>
  <si>
    <t>1.2.1.5.3</t>
  </si>
  <si>
    <t>Se presentan indicadores que justifican la necesidad del proyecto.</t>
  </si>
  <si>
    <t>No ha sido definido o ha sido definido inadecuadamente.</t>
  </si>
  <si>
    <t>Ha sido definido como problema referido a infraestructura y estado de la vía.</t>
  </si>
  <si>
    <t>1.2.2.1.3</t>
  </si>
  <si>
    <t>Ha sido definido como problema de transporte (transitabilidad de pasajeros y carga).</t>
  </si>
  <si>
    <t>Causas mal planteadas (no referidas a infraestructura, seguridad vial y estado de la vía).</t>
  </si>
  <si>
    <t>Una o algunas causas bien planteadas.</t>
  </si>
  <si>
    <t>Todas las causas bien planteadas.</t>
  </si>
  <si>
    <t>Efectos mal planteados (no están relacionados a tiempo de viaje, costos de operación vehicular y costos).</t>
  </si>
  <si>
    <t>Uno o algunos efectos bien planteados.</t>
  </si>
  <si>
    <t>Todos los efectos bien planteados.</t>
  </si>
  <si>
    <t>Alternativa ünica.</t>
  </si>
  <si>
    <t>Dos o mas alternativas al menos una válida.</t>
  </si>
  <si>
    <t>Dos alternativas comparables.</t>
  </si>
  <si>
    <t>[6-8]</t>
  </si>
  <si>
    <t>1.2.4.1.4</t>
  </si>
  <si>
    <t>Tres o mas alternativas comparables incluye la situacion actual de rehabilitacion.</t>
  </si>
  <si>
    <t>Las alternativas no permiten obtener los mismos resultados.</t>
  </si>
  <si>
    <t>las alternativas permiten obtener parcialmente los mismos resultados.</t>
  </si>
  <si>
    <t>las alternativas permiten obtener los mismos resultados.</t>
  </si>
  <si>
    <t>No se presenta el estudio de tráfico.</t>
  </si>
  <si>
    <t>Se presenta el estudio de tráfico y no sustenta sus proyecciones.</t>
  </si>
  <si>
    <t>1.3.1.2.3</t>
  </si>
  <si>
    <t>Se presenta el estudio de tráfico y sustenta sus proyecciones.</t>
  </si>
  <si>
    <t>La oferta optimizada no considera actividades de mantenimiento rutinario.</t>
  </si>
  <si>
    <t>La oferta optimizada considera actividades de mantenimiento rutinario.</t>
  </si>
  <si>
    <t>No se presenta.</t>
  </si>
  <si>
    <t>Se presenta ficha de inventario vial.</t>
  </si>
  <si>
    <t>Se presentan ficha, fomato y resumen de inventario vial.</t>
  </si>
  <si>
    <t>No ha sido determinada o ha sido determinada inadecuadamente.</t>
  </si>
  <si>
    <t>Ha sido determinada adecuadamente (incremental).</t>
  </si>
  <si>
    <t>El ancho de calzada no es el adecuado y consideró bermas.</t>
  </si>
  <si>
    <t>El ancho no es el adecuado (pero es aceptable).</t>
  </si>
  <si>
    <t>El ancho es el adecuado.</t>
  </si>
  <si>
    <t>Presenta caracteristicas tecnicas en general (un solo tramo general).</t>
  </si>
  <si>
    <t>No especifica norma tecnica pero planteamiento está de acuerdo a la demanda.</t>
  </si>
  <si>
    <t>[7-8]</t>
  </si>
  <si>
    <t>Especifica la norma tecnica y concuerda con las alternativas.</t>
  </si>
  <si>
    <t>Están respaldadas parcialmente por estudios de base.</t>
  </si>
  <si>
    <t>1.3.2.3.3</t>
  </si>
  <si>
    <t>Están respaldadas por los estudios de base correspondientes.</t>
  </si>
  <si>
    <t>No plantea acciones para reducir probables daños o perdidas correspondiendo haberlas hecho. (Ver concordancia con item 1.2.1.4).</t>
  </si>
  <si>
    <r>
      <t xml:space="preserve">No consideran o las planteadas </t>
    </r>
    <r>
      <rPr>
        <b/>
        <sz val="8"/>
        <color indexed="56"/>
        <rFont val="Verdana"/>
        <family val="2"/>
      </rPr>
      <t>no</t>
    </r>
    <r>
      <rPr>
        <sz val="8"/>
        <color indexed="56"/>
        <rFont val="Verdana"/>
        <family val="2"/>
      </rPr>
      <t xml:space="preserve"> son coherentes con el planteamiento técnico de las alternativas.</t>
    </r>
  </si>
  <si>
    <t>No tienen consistencia técnica o se presentan sin el suficiente detalle.</t>
  </si>
  <si>
    <t>Se presentan con el suficiente detalle (componentes, metas, unidad de medida, estudio definitivo, licitaciones, etc).</t>
  </si>
  <si>
    <t>Solo presenta costo directo global, gg, supervisión, utilidad y total.</t>
  </si>
  <si>
    <t>Presenta costos a nivel de partidas.</t>
  </si>
  <si>
    <t>Presenta costos a nivel de subpartidas (detalle) precios unitarios actualizado.</t>
  </si>
  <si>
    <t>No  se presentan costos de operación y mantenimiento.</t>
  </si>
  <si>
    <t>Se presentan en forma global y no real.</t>
  </si>
  <si>
    <t>Se presentan en forma global y dentro de los rangos esperados.</t>
  </si>
  <si>
    <t>1.3.3.2.4</t>
  </si>
  <si>
    <t>Se detalla partidas de costos de matenimiento.</t>
  </si>
  <si>
    <r>
      <rPr>
        <b/>
        <sz val="8"/>
        <color indexed="56"/>
        <rFont val="Verdana"/>
        <family val="2"/>
      </rPr>
      <t>No</t>
    </r>
    <r>
      <rPr>
        <sz val="8"/>
        <color indexed="56"/>
        <rFont val="Verdana"/>
        <family val="2"/>
      </rPr>
      <t xml:space="preserve"> considera o no considera un costo razonable para expediente técnico, gastos generales, supervisión y utilidad.</t>
    </r>
  </si>
  <si>
    <r>
      <t xml:space="preserve">Considera un costo razonable para </t>
    </r>
    <r>
      <rPr>
        <b/>
        <sz val="8"/>
        <color indexed="56"/>
        <rFont val="Verdana"/>
        <family val="2"/>
      </rPr>
      <t>uno o algunos de ellos</t>
    </r>
    <r>
      <rPr>
        <sz val="8"/>
        <color indexed="56"/>
        <rFont val="Verdana"/>
        <family val="2"/>
      </rPr>
      <t>, sustentados con un desagregado.</t>
    </r>
  </si>
  <si>
    <r>
      <t xml:space="preserve">Considera un costo razonable para </t>
    </r>
    <r>
      <rPr>
        <b/>
        <sz val="8"/>
        <color indexed="56"/>
        <rFont val="Verdana"/>
        <family val="2"/>
      </rPr>
      <t>todos  ellos</t>
    </r>
    <r>
      <rPr>
        <sz val="8"/>
        <color indexed="56"/>
        <rFont val="Verdana"/>
        <family val="2"/>
      </rPr>
      <t>, sustentados con un desagregado.</t>
    </r>
  </si>
  <si>
    <t>No se incluye.</t>
  </si>
  <si>
    <t>Se incluye, pero no es el adecuado (general).</t>
  </si>
  <si>
    <t>Se inclye y es el adecuado (detallado).</t>
  </si>
  <si>
    <t>No corresponde plantear acciones a ser presupuestadas. En concordancia al análisis de riesgo efectuado en el item 1.2.1.4.</t>
  </si>
  <si>
    <t>Los beneficios no son los adecuados.</t>
  </si>
  <si>
    <t>Los beneficios son parcialmente adecuados.</t>
  </si>
  <si>
    <t>Los beneficios son adecuados por cada alternativa y están respaldados con evidencias técnicas.</t>
  </si>
  <si>
    <t>1.4.1.1.1</t>
  </si>
  <si>
    <t>La metodologia no es la adecuada (Costo efectividad, excedente del productor).</t>
  </si>
  <si>
    <t>1.4.1.1.2</t>
  </si>
  <si>
    <r>
      <t>La metodologia es la adecuada</t>
    </r>
    <r>
      <rPr>
        <sz val="8"/>
        <color indexed="56"/>
        <rFont val="Verdana"/>
        <family val="2"/>
      </rPr>
      <t>.</t>
    </r>
  </si>
  <si>
    <t>(Tablas COV, HDM, RED)</t>
  </si>
  <si>
    <t>No son los recomendados por el SNIP.</t>
  </si>
  <si>
    <t>Son parcialmente los recomendados por el SNIP.</t>
  </si>
  <si>
    <t>Son los recomendados por el SNIP.</t>
  </si>
  <si>
    <t>No se presenta el flujo de beneficios y costos incrementales de las alternativas de solución o está mal elaborado.</t>
  </si>
  <si>
    <t>El flujo de beneficios y costos incrementales para cada alternativa de solución ha sido adecuadamente elaborado.</t>
  </si>
  <si>
    <t xml:space="preserve">¿Se han analizado los rangos de sensibilidad del proyecto? </t>
  </si>
  <si>
    <t>No se presenta, o los resultados no tienen validez (metodologia de evaluacion fue errada).</t>
  </si>
  <si>
    <t>Riesgo Moderado (10-20%), y se analizan los resultados adecuadamente.</t>
  </si>
  <si>
    <t>Alto Riesgo (&lt; 10%), y se analizan los resultados adecuadamente.</t>
  </si>
  <si>
    <r>
      <rPr>
        <b/>
        <sz val="8"/>
        <color indexed="56"/>
        <rFont val="Verdana"/>
        <family val="2"/>
      </rPr>
      <t>No</t>
    </r>
    <r>
      <rPr>
        <sz val="8"/>
        <color indexed="56"/>
        <rFont val="Verdana"/>
        <family val="2"/>
      </rPr>
      <t xml:space="preserve"> presenta documentos validos de compromiso. </t>
    </r>
  </si>
  <si>
    <t>Presenta documentos validos de compromiso de la entidad a cargo de la operación y mantenimiento del PIP, documento acredite que el PIP no presenta problemas de expropiaciones  y documento que acredite tenencia, donación y/o propiedad del terreno donde el PIP intervendrá.</t>
  </si>
  <si>
    <t>No se han identificado o están mal identificados.</t>
  </si>
  <si>
    <t>El análisis de impacto ambiental es muy general y no permite identificar adecuadamente los impactos positivos y negativos.</t>
  </si>
  <si>
    <t>La metodología de análisis de impacto ambiental es adecuada y están claramente identificados los impactos positivos y negativos.</t>
  </si>
  <si>
    <t>No se han previsto o las medidas previstas son inadecuadas.</t>
  </si>
  <si>
    <t>Se han previsto, en forma general.</t>
  </si>
  <si>
    <t>Se han previsto con el suficiente detalle.</t>
  </si>
  <si>
    <t>TIPO DE PROYECTO: SERVICIOS DE SANEAMIENTO (AGUA POTABLE  Y SANEAMIENTO)</t>
  </si>
  <si>
    <t>3</t>
  </si>
  <si>
    <t>5</t>
  </si>
  <si>
    <r>
      <t xml:space="preserve">La provisión de servicios ha sido descrita </t>
    </r>
    <r>
      <rPr>
        <b/>
        <sz val="8"/>
        <color indexed="56"/>
        <rFont val="Verdana"/>
        <family val="2"/>
      </rPr>
      <t>cualitativamente</t>
    </r>
    <r>
      <rPr>
        <sz val="8"/>
        <color indexed="56"/>
        <rFont val="Verdana"/>
        <family val="2"/>
      </rPr>
      <t>.</t>
    </r>
  </si>
  <si>
    <r>
      <t xml:space="preserve">La provisión de servicios ha sido descrita cualitativamente y </t>
    </r>
    <r>
      <rPr>
        <b/>
        <sz val="8"/>
        <color indexed="56"/>
        <rFont val="Verdana"/>
        <family val="2"/>
      </rPr>
      <t>con indicadores cuantitativos</t>
    </r>
    <r>
      <rPr>
        <sz val="8"/>
        <color indexed="56"/>
        <rFont val="Verdana"/>
        <family val="2"/>
      </rPr>
      <t xml:space="preserve"> adecuados.</t>
    </r>
  </si>
  <si>
    <r>
      <rPr>
        <b/>
        <sz val="8"/>
        <color indexed="56"/>
        <rFont val="Verdana"/>
        <family val="2"/>
      </rPr>
      <t>No</t>
    </r>
    <r>
      <rPr>
        <sz val="8"/>
        <color indexed="56"/>
        <rFont val="Verdana"/>
        <family val="2"/>
      </rPr>
      <t xml:space="preserve"> ha sido </t>
    </r>
    <r>
      <rPr>
        <b/>
        <sz val="8"/>
        <color indexed="56"/>
        <rFont val="Verdana"/>
        <family val="2"/>
      </rPr>
      <t>delimitada</t>
    </r>
    <r>
      <rPr>
        <sz val="8"/>
        <color indexed="56"/>
        <rFont val="Verdana"/>
        <family val="2"/>
      </rPr>
      <t xml:space="preserve"> </t>
    </r>
    <r>
      <rPr>
        <b/>
        <sz val="8"/>
        <color indexed="56"/>
        <rFont val="Verdana"/>
        <family val="2"/>
      </rPr>
      <t xml:space="preserve">o </t>
    </r>
    <r>
      <rPr>
        <sz val="8"/>
        <color indexed="56"/>
        <rFont val="Verdana"/>
        <family val="2"/>
      </rPr>
      <t>ha sido</t>
    </r>
    <r>
      <rPr>
        <b/>
        <sz val="8"/>
        <color indexed="56"/>
        <rFont val="Verdana"/>
        <family val="2"/>
      </rPr>
      <t xml:space="preserve"> inadecuadamente delimitada</t>
    </r>
    <r>
      <rPr>
        <sz val="8"/>
        <color indexed="56"/>
        <rFont val="Verdana"/>
        <family val="2"/>
      </rPr>
      <t>.</t>
    </r>
  </si>
  <si>
    <r>
      <t xml:space="preserve">Ha sido delimitada </t>
    </r>
    <r>
      <rPr>
        <b/>
        <sz val="8"/>
        <color indexed="56"/>
        <rFont val="Verdana"/>
        <family val="2"/>
      </rPr>
      <t>adecuadamente</t>
    </r>
    <r>
      <rPr>
        <sz val="8"/>
        <color indexed="56"/>
        <rFont val="Verdana"/>
        <family val="2"/>
      </rPr>
      <t>.</t>
    </r>
  </si>
  <si>
    <r>
      <t xml:space="preserve">Ha sido delimitada y </t>
    </r>
    <r>
      <rPr>
        <b/>
        <sz val="8"/>
        <color indexed="56"/>
        <rFont val="Verdana"/>
        <family val="2"/>
      </rPr>
      <t>caracterizada</t>
    </r>
    <r>
      <rPr>
        <sz val="8"/>
        <color indexed="56"/>
        <rFont val="Verdana"/>
        <family val="2"/>
      </rPr>
      <t xml:space="preserve"> adecuadamente.</t>
    </r>
  </si>
  <si>
    <r>
      <rPr>
        <b/>
        <sz val="8"/>
        <color indexed="56"/>
        <rFont val="Verdana"/>
        <family val="2"/>
      </rPr>
      <t>No</t>
    </r>
    <r>
      <rPr>
        <sz val="8"/>
        <color indexed="56"/>
        <rFont val="Verdana"/>
        <family val="2"/>
      </rPr>
      <t xml:space="preserve"> ha sido </t>
    </r>
    <r>
      <rPr>
        <b/>
        <sz val="8"/>
        <color indexed="56"/>
        <rFont val="Verdana"/>
        <family val="2"/>
      </rPr>
      <t>identificada</t>
    </r>
    <r>
      <rPr>
        <sz val="8"/>
        <color indexed="56"/>
        <rFont val="Verdana"/>
        <family val="2"/>
      </rPr>
      <t xml:space="preserve"> o ha sido </t>
    </r>
    <r>
      <rPr>
        <b/>
        <sz val="8"/>
        <color indexed="56"/>
        <rFont val="Verdana"/>
        <family val="2"/>
      </rPr>
      <t>inadecuadamente</t>
    </r>
    <r>
      <rPr>
        <sz val="8"/>
        <color indexed="56"/>
        <rFont val="Verdana"/>
        <family val="2"/>
      </rPr>
      <t xml:space="preserve"> </t>
    </r>
    <r>
      <rPr>
        <b/>
        <sz val="8"/>
        <color indexed="56"/>
        <rFont val="Verdana"/>
        <family val="2"/>
      </rPr>
      <t>identificada</t>
    </r>
    <r>
      <rPr>
        <sz val="8"/>
        <color indexed="56"/>
        <rFont val="Verdana"/>
        <family val="2"/>
      </rPr>
      <t>.</t>
    </r>
  </si>
  <si>
    <r>
      <t xml:space="preserve">Ha sido </t>
    </r>
    <r>
      <rPr>
        <b/>
        <sz val="8"/>
        <color indexed="56"/>
        <rFont val="Verdana"/>
        <family val="2"/>
      </rPr>
      <t>identificada adecuadamente</t>
    </r>
    <r>
      <rPr>
        <sz val="8"/>
        <color indexed="56"/>
        <rFont val="Verdana"/>
        <family val="2"/>
      </rPr>
      <t xml:space="preserve">, pero </t>
    </r>
    <r>
      <rPr>
        <b/>
        <sz val="8"/>
        <color indexed="56"/>
        <rFont val="Verdana"/>
        <family val="2"/>
      </rPr>
      <t>no se presentan</t>
    </r>
    <r>
      <rPr>
        <sz val="8"/>
        <color indexed="56"/>
        <rFont val="Verdana"/>
        <family val="2"/>
      </rPr>
      <t xml:space="preserve"> sus caracterìsticas.</t>
    </r>
  </si>
  <si>
    <r>
      <t xml:space="preserve">Ha sido identificada adecuadamente y </t>
    </r>
    <r>
      <rPr>
        <b/>
        <sz val="8"/>
        <color indexed="56"/>
        <rFont val="Verdana"/>
        <family val="2"/>
      </rPr>
      <t>se presentan</t>
    </r>
    <r>
      <rPr>
        <sz val="8"/>
        <color indexed="56"/>
        <rFont val="Verdana"/>
        <family val="2"/>
      </rPr>
      <t xml:space="preserve">  sus caracterìsticas.</t>
    </r>
  </si>
  <si>
    <r>
      <t xml:space="preserve">Ha sido identificada adecuadamente, se presentan sus caracterìsticas y </t>
    </r>
    <r>
      <rPr>
        <b/>
        <sz val="8"/>
        <color indexed="56"/>
        <rFont val="Verdana"/>
        <family val="2"/>
      </rPr>
      <t>se sustentan con indicadores</t>
    </r>
    <r>
      <rPr>
        <sz val="8"/>
        <color indexed="56"/>
        <rFont val="Verdana"/>
        <family val="2"/>
      </rPr>
      <t>.</t>
    </r>
  </si>
  <si>
    <t>OJO CON ESTA PREGUNTA</t>
  </si>
  <si>
    <r>
      <rPr>
        <sz val="8"/>
        <color indexed="56"/>
        <rFont val="Verdana"/>
        <family val="2"/>
      </rPr>
      <t>Han sido adecuadamente</t>
    </r>
    <r>
      <rPr>
        <b/>
        <sz val="8"/>
        <color indexed="56"/>
        <rFont val="Verdana"/>
        <family val="2"/>
      </rPr>
      <t xml:space="preserve"> identificados.</t>
    </r>
  </si>
  <si>
    <r>
      <t xml:space="preserve">Han sido identificados y </t>
    </r>
    <r>
      <rPr>
        <b/>
        <sz val="8"/>
        <color indexed="56"/>
        <rFont val="Verdana"/>
        <family val="2"/>
      </rPr>
      <t>se han determinado sus características</t>
    </r>
    <r>
      <rPr>
        <sz val="8"/>
        <color indexed="56"/>
        <rFont val="Verdana"/>
        <family val="2"/>
      </rPr>
      <t xml:space="preserve"> (intensidad, recurrencia,  area de impactos, etc.)</t>
    </r>
  </si>
  <si>
    <t>1.2.2.1</t>
  </si>
  <si>
    <r>
      <t xml:space="preserve">El problema ha sido </t>
    </r>
    <r>
      <rPr>
        <b/>
        <sz val="8"/>
        <color indexed="56"/>
        <rFont val="Verdana"/>
        <family val="2"/>
      </rPr>
      <t>definido adecuadamente</t>
    </r>
    <r>
      <rPr>
        <sz val="8"/>
        <color indexed="56"/>
        <rFont val="Verdana"/>
        <family val="2"/>
      </rPr>
      <t>.</t>
    </r>
  </si>
  <si>
    <t>Se ha definido una sola alternativa pudiendo definirse otras y/o la(s) alternativa(s) planteadas no son adecuadas.</t>
  </si>
  <si>
    <t>El número de alternativas planteadas es  adecuado (una debidamente sustentada o más) y contribuye(n) parcialmente al logro del objetivo.</t>
  </si>
  <si>
    <t>El número de alternativas planteadas es adecuado (una debidamente sustentada o más) y contribuye(n) totalmente al logro del objetivo.</t>
  </si>
  <si>
    <t>OJO CHEQUEAR SUBPREGUNTA</t>
  </si>
  <si>
    <r>
      <t xml:space="preserve">La demanda ha sido </t>
    </r>
    <r>
      <rPr>
        <b/>
        <sz val="8"/>
        <color indexed="56"/>
        <rFont val="Verdana"/>
        <family val="2"/>
      </rPr>
      <t>mal determinada</t>
    </r>
    <r>
      <rPr>
        <sz val="8"/>
        <color indexed="56"/>
        <rFont val="Verdana"/>
        <family val="2"/>
      </rPr>
      <t xml:space="preserve"> (parámetros y/o metodología inadecuados y/o cálculos mal efectuados).</t>
    </r>
  </si>
  <si>
    <t>[3-8]</t>
  </si>
  <si>
    <t>OJO CON PREGUNTA, FUE MODIFICADA</t>
  </si>
  <si>
    <r>
      <t xml:space="preserve">La oferta con proyecto ha sido </t>
    </r>
    <r>
      <rPr>
        <b/>
        <sz val="8"/>
        <color indexed="56"/>
        <rFont val="Verdana"/>
        <family val="2"/>
      </rPr>
      <t>mal determinada</t>
    </r>
    <r>
      <rPr>
        <sz val="8"/>
        <color indexed="56"/>
        <rFont val="Verdana"/>
        <family val="2"/>
      </rPr>
      <t>.</t>
    </r>
  </si>
  <si>
    <r>
      <t xml:space="preserve">Las metas </t>
    </r>
    <r>
      <rPr>
        <b/>
        <sz val="8"/>
        <color indexed="56"/>
        <rFont val="Verdana"/>
        <family val="2"/>
      </rPr>
      <t>no</t>
    </r>
    <r>
      <rPr>
        <sz val="8"/>
        <color indexed="56"/>
        <rFont val="Verdana"/>
        <family val="2"/>
      </rPr>
      <t xml:space="preserve"> han sido definidas </t>
    </r>
    <r>
      <rPr>
        <b/>
        <sz val="8"/>
        <color indexed="56"/>
        <rFont val="Verdana"/>
        <family val="2"/>
      </rPr>
      <t>adecuadamente</t>
    </r>
    <r>
      <rPr>
        <sz val="8"/>
        <color indexed="56"/>
        <rFont val="Verdana"/>
        <family val="2"/>
      </rPr>
      <t xml:space="preserve">. </t>
    </r>
  </si>
  <si>
    <r>
      <t xml:space="preserve">Las características técnicas de las alternativas </t>
    </r>
    <r>
      <rPr>
        <b/>
        <sz val="8"/>
        <color indexed="56"/>
        <rFont val="Verdana"/>
        <family val="2"/>
      </rPr>
      <t>no</t>
    </r>
    <r>
      <rPr>
        <sz val="8"/>
        <color indexed="56"/>
        <rFont val="Verdana"/>
        <family val="2"/>
      </rPr>
      <t xml:space="preserve"> están en concordancia con las normas técnicas y reglamentos correspondientes.</t>
    </r>
  </si>
  <si>
    <r>
      <rPr>
        <b/>
        <sz val="8"/>
        <color indexed="56"/>
        <rFont val="Verdana"/>
        <family val="2"/>
      </rPr>
      <t>No</t>
    </r>
    <r>
      <rPr>
        <sz val="8"/>
        <color indexed="56"/>
        <rFont val="Verdana"/>
        <family val="2"/>
      </rPr>
      <t xml:space="preserve"> están </t>
    </r>
    <r>
      <rPr>
        <b/>
        <sz val="8"/>
        <color indexed="56"/>
        <rFont val="Verdana"/>
        <family val="2"/>
      </rPr>
      <t>respaldadas</t>
    </r>
    <r>
      <rPr>
        <sz val="8"/>
        <color indexed="56"/>
        <rFont val="Verdana"/>
        <family val="2"/>
      </rPr>
      <t xml:space="preserve"> por estudios de base.</t>
    </r>
  </si>
  <si>
    <r>
      <rPr>
        <b/>
        <sz val="8"/>
        <color indexed="56"/>
        <rFont val="Verdana"/>
        <family val="2"/>
      </rPr>
      <t>No consideran</t>
    </r>
    <r>
      <rPr>
        <sz val="8"/>
        <color indexed="56"/>
        <rFont val="Verdana"/>
        <family val="2"/>
      </rPr>
      <t xml:space="preserve"> </t>
    </r>
    <r>
      <rPr>
        <b/>
        <sz val="8"/>
        <color indexed="56"/>
        <rFont val="Verdana"/>
        <family val="2"/>
      </rPr>
      <t>acciones</t>
    </r>
    <r>
      <rPr>
        <sz val="8"/>
        <color indexed="56"/>
        <rFont val="Verdana"/>
        <family val="2"/>
      </rPr>
      <t xml:space="preserve"> correspondiendo haberlas hecho de acuerdo al análisis de riesgo descrito en el diagnóstico (item 1.2.1.4).</t>
    </r>
  </si>
  <si>
    <r>
      <rPr>
        <b/>
        <sz val="8"/>
        <color indexed="56"/>
        <rFont val="Verdana"/>
        <family val="2"/>
      </rPr>
      <t>Consideran acciones</t>
    </r>
    <r>
      <rPr>
        <sz val="8"/>
        <color indexed="56"/>
        <rFont val="Verdana"/>
        <family val="2"/>
      </rPr>
      <t xml:space="preserve"> suficientes o se ha sustentado que no se requiere acciones de mitigación de riesgos (Ver concordancia con item 1.2.1.4).</t>
    </r>
  </si>
  <si>
    <r>
      <rPr>
        <b/>
        <sz val="8"/>
        <color indexed="56"/>
        <rFont val="Verdana"/>
        <family val="2"/>
      </rPr>
      <t>No consideran acciones</t>
    </r>
    <r>
      <rPr>
        <sz val="8"/>
        <color indexed="56"/>
        <rFont val="Verdana"/>
        <family val="2"/>
      </rPr>
      <t xml:space="preserve"> para reducir el impacto ambiental </t>
    </r>
    <r>
      <rPr>
        <b/>
        <sz val="8"/>
        <color indexed="56"/>
        <rFont val="Verdana"/>
        <family val="2"/>
      </rPr>
      <t>o</t>
    </r>
    <r>
      <rPr>
        <sz val="8"/>
        <color indexed="56"/>
        <rFont val="Verdana"/>
        <family val="2"/>
      </rPr>
      <t xml:space="preserve"> han sido </t>
    </r>
    <r>
      <rPr>
        <b/>
        <sz val="8"/>
        <color indexed="56"/>
        <rFont val="Verdana"/>
        <family val="2"/>
      </rPr>
      <t>inadecuadamente planteadas</t>
    </r>
    <r>
      <rPr>
        <sz val="8"/>
        <color indexed="56"/>
        <rFont val="Verdana"/>
        <family val="2"/>
      </rPr>
      <t>.</t>
    </r>
  </si>
  <si>
    <r>
      <rPr>
        <b/>
        <sz val="8"/>
        <color indexed="56"/>
        <rFont val="Verdana"/>
        <family val="2"/>
      </rPr>
      <t>Consideran acciones suficientes</t>
    </r>
    <r>
      <rPr>
        <sz val="8"/>
        <color indexed="56"/>
        <rFont val="Verdana"/>
        <family val="2"/>
      </rPr>
      <t xml:space="preserve"> para reducir el impacto ambiental del PIP.</t>
    </r>
  </si>
  <si>
    <r>
      <t xml:space="preserve">Se presentan </t>
    </r>
    <r>
      <rPr>
        <b/>
        <sz val="8"/>
        <color indexed="56"/>
        <rFont val="Verdana"/>
        <family val="2"/>
      </rPr>
      <t xml:space="preserve">sin </t>
    </r>
    <r>
      <rPr>
        <sz val="8"/>
        <color indexed="56"/>
        <rFont val="Verdana"/>
        <family val="2"/>
      </rPr>
      <t xml:space="preserve">el suficiente </t>
    </r>
    <r>
      <rPr>
        <b/>
        <sz val="8"/>
        <color indexed="56"/>
        <rFont val="Verdana"/>
        <family val="2"/>
      </rPr>
      <t>detalle.</t>
    </r>
  </si>
  <si>
    <r>
      <t xml:space="preserve">Se presentan </t>
    </r>
    <r>
      <rPr>
        <b/>
        <sz val="8"/>
        <color indexed="56"/>
        <rFont val="Verdana"/>
        <family val="2"/>
      </rPr>
      <t>con</t>
    </r>
    <r>
      <rPr>
        <sz val="8"/>
        <color indexed="56"/>
        <rFont val="Verdana"/>
        <family val="2"/>
      </rPr>
      <t xml:space="preserve"> el suficiente </t>
    </r>
    <r>
      <rPr>
        <b/>
        <sz val="8"/>
        <color indexed="56"/>
        <rFont val="Verdana"/>
        <family val="2"/>
      </rPr>
      <t xml:space="preserve">detalle </t>
    </r>
    <r>
      <rPr>
        <sz val="8"/>
        <color indexed="56"/>
        <rFont val="Verdana"/>
        <family val="2"/>
      </rPr>
      <t>(componentes, metas, unidad de medida) y bien estructurado.</t>
    </r>
  </si>
  <si>
    <r>
      <t xml:space="preserve">Se presentan con el suficiente detalle, bien estructurado y </t>
    </r>
    <r>
      <rPr>
        <b/>
        <sz val="8"/>
        <color indexed="56"/>
        <rFont val="Verdana"/>
        <family val="2"/>
      </rPr>
      <t>los tiempos programados para la ejecución de las actividades y componentes del proyecto son razonables.</t>
    </r>
  </si>
  <si>
    <t>La cantidad de bienes y servicios requeridos y costeados han sido calculados en función al tamaño de las metas de cada alternativa, se presentan costos unitarios a nivel de subpartidas  con precios acorde al mercado.</t>
  </si>
  <si>
    <r>
      <t xml:space="preserve">Los costos de operación y mantenimiento </t>
    </r>
    <r>
      <rPr>
        <b/>
        <sz val="8"/>
        <color indexed="56"/>
        <rFont val="Verdana"/>
        <family val="2"/>
      </rPr>
      <t>no</t>
    </r>
    <r>
      <rPr>
        <sz val="8"/>
        <color indexed="56"/>
        <rFont val="Verdana"/>
        <family val="2"/>
      </rPr>
      <t xml:space="preserve"> han sido </t>
    </r>
    <r>
      <rPr>
        <b/>
        <sz val="8"/>
        <color indexed="56"/>
        <rFont val="Verdana"/>
        <family val="2"/>
      </rPr>
      <t>adecuadamente</t>
    </r>
    <r>
      <rPr>
        <sz val="8"/>
        <color indexed="56"/>
        <rFont val="Verdana"/>
        <family val="2"/>
      </rPr>
      <t xml:space="preserve"> determinados.</t>
    </r>
  </si>
  <si>
    <r>
      <t xml:space="preserve">Considera un costo razonable para </t>
    </r>
    <r>
      <rPr>
        <b/>
        <sz val="8"/>
        <color indexed="56"/>
        <rFont val="Verdana"/>
        <family val="2"/>
      </rPr>
      <t>todos  ellos</t>
    </r>
    <r>
      <rPr>
        <sz val="8"/>
        <color indexed="56"/>
        <rFont val="Verdana"/>
        <family val="2"/>
      </rPr>
      <t xml:space="preserve">, </t>
    </r>
    <r>
      <rPr>
        <b/>
        <sz val="8"/>
        <color indexed="56"/>
        <rFont val="Verdana"/>
        <family val="2"/>
      </rPr>
      <t>sustentados</t>
    </r>
    <r>
      <rPr>
        <sz val="8"/>
        <color indexed="56"/>
        <rFont val="Verdana"/>
        <family val="2"/>
      </rPr>
      <t xml:space="preserve"> con un desagregados de costos.</t>
    </r>
  </si>
  <si>
    <r>
      <rPr>
        <b/>
        <sz val="8"/>
        <color indexed="56"/>
        <rFont val="Verdana"/>
        <family val="2"/>
      </rPr>
      <t>No</t>
    </r>
    <r>
      <rPr>
        <sz val="8"/>
        <color indexed="56"/>
        <rFont val="Verdana"/>
        <family val="2"/>
      </rPr>
      <t xml:space="preserve"> se incuye, correspondiendo haberlo hecho, </t>
    </r>
    <r>
      <rPr>
        <b/>
        <sz val="8"/>
        <color indexed="56"/>
        <rFont val="Verdana"/>
        <family val="2"/>
      </rPr>
      <t>o</t>
    </r>
    <r>
      <rPr>
        <sz val="8"/>
        <color indexed="56"/>
        <rFont val="Verdana"/>
        <family val="2"/>
      </rPr>
      <t xml:space="preserve"> ha sido </t>
    </r>
    <r>
      <rPr>
        <b/>
        <sz val="8"/>
        <color indexed="56"/>
        <rFont val="Verdana"/>
        <family val="2"/>
      </rPr>
      <t>inadecuadamente</t>
    </r>
    <r>
      <rPr>
        <sz val="8"/>
        <color indexed="56"/>
        <rFont val="Verdana"/>
        <family val="2"/>
      </rPr>
      <t xml:space="preserve"> determinado.</t>
    </r>
  </si>
  <si>
    <r>
      <t>Se</t>
    </r>
    <r>
      <rPr>
        <b/>
        <sz val="8"/>
        <color indexed="56"/>
        <rFont val="Verdana"/>
        <family val="2"/>
      </rPr>
      <t xml:space="preserve"> incluye</t>
    </r>
    <r>
      <rPr>
        <sz val="8"/>
        <color indexed="56"/>
        <rFont val="Verdana"/>
        <family val="2"/>
      </rPr>
      <t xml:space="preserve"> pero </t>
    </r>
    <r>
      <rPr>
        <b/>
        <sz val="8"/>
        <color indexed="56"/>
        <rFont val="Verdana"/>
        <family val="2"/>
      </rPr>
      <t>no con el suficiente detalle</t>
    </r>
    <r>
      <rPr>
        <sz val="8"/>
        <color indexed="56"/>
        <rFont val="Verdana"/>
        <family val="2"/>
      </rPr>
      <t xml:space="preserve"> para comprobar si ha sido adecuadamente determinado.</t>
    </r>
  </si>
  <si>
    <r>
      <t xml:space="preserve">Se incluye,  </t>
    </r>
    <r>
      <rPr>
        <b/>
        <sz val="8"/>
        <color indexed="56"/>
        <rFont val="Verdana"/>
        <family val="2"/>
      </rPr>
      <t>con el suficiente detalle.</t>
    </r>
  </si>
  <si>
    <r>
      <t xml:space="preserve">En concordancia al análisis de riesgo efectuado en el item 1.2.1.4, </t>
    </r>
    <r>
      <rPr>
        <b/>
        <sz val="8"/>
        <color indexed="56"/>
        <rFont val="Verdana"/>
        <family val="2"/>
      </rPr>
      <t>no corresponde</t>
    </r>
    <r>
      <rPr>
        <sz val="8"/>
        <color indexed="56"/>
        <rFont val="Verdana"/>
        <family val="2"/>
      </rPr>
      <t xml:space="preserve"> plantear acciones de mitigación de riesgos a ser presupuestadas.</t>
    </r>
  </si>
  <si>
    <r>
      <rPr>
        <b/>
        <sz val="8"/>
        <color indexed="56"/>
        <rFont val="Verdana"/>
        <family val="2"/>
      </rPr>
      <t>No</t>
    </r>
    <r>
      <rPr>
        <sz val="8"/>
        <color indexed="56"/>
        <rFont val="Verdana"/>
        <family val="2"/>
      </rPr>
      <t xml:space="preserve"> se </t>
    </r>
    <r>
      <rPr>
        <b/>
        <sz val="8"/>
        <color indexed="56"/>
        <rFont val="Verdana"/>
        <family val="2"/>
      </rPr>
      <t>incluye</t>
    </r>
    <r>
      <rPr>
        <sz val="8"/>
        <color indexed="56"/>
        <rFont val="Verdana"/>
        <family val="2"/>
      </rPr>
      <t xml:space="preserve"> correspondiendo haberlo hecho o ha sido</t>
    </r>
    <r>
      <rPr>
        <b/>
        <sz val="8"/>
        <color indexed="56"/>
        <rFont val="Verdana"/>
        <family val="2"/>
      </rPr>
      <t xml:space="preserve"> inadecuadamente</t>
    </r>
    <r>
      <rPr>
        <sz val="8"/>
        <color indexed="56"/>
        <rFont val="Verdana"/>
        <family val="2"/>
      </rPr>
      <t xml:space="preserve"> determinado.</t>
    </r>
  </si>
  <si>
    <r>
      <rPr>
        <b/>
        <sz val="8"/>
        <color indexed="56"/>
        <rFont val="Verdana"/>
        <family val="2"/>
      </rPr>
      <t>Se incluye</t>
    </r>
    <r>
      <rPr>
        <sz val="8"/>
        <color indexed="56"/>
        <rFont val="Verdana"/>
        <family val="2"/>
      </rPr>
      <t xml:space="preserve"> pero </t>
    </r>
    <r>
      <rPr>
        <b/>
        <sz val="8"/>
        <color indexed="56"/>
        <rFont val="Verdana"/>
        <family val="2"/>
      </rPr>
      <t xml:space="preserve">no </t>
    </r>
    <r>
      <rPr>
        <sz val="8"/>
        <color indexed="56"/>
        <rFont val="Verdana"/>
        <family val="2"/>
      </rPr>
      <t>se presenta con el</t>
    </r>
    <r>
      <rPr>
        <b/>
        <sz val="8"/>
        <color indexed="56"/>
        <rFont val="Verdana"/>
        <family val="2"/>
      </rPr>
      <t xml:space="preserve"> suficiente detalle</t>
    </r>
    <r>
      <rPr>
        <sz val="8"/>
        <color indexed="56"/>
        <rFont val="Verdana"/>
        <family val="2"/>
      </rPr>
      <t xml:space="preserve"> para comprobar que ha sido </t>
    </r>
    <r>
      <rPr>
        <b/>
        <sz val="8"/>
        <color indexed="56"/>
        <rFont val="Verdana"/>
        <family val="2"/>
      </rPr>
      <t>adecuadamente</t>
    </r>
    <r>
      <rPr>
        <sz val="8"/>
        <color indexed="56"/>
        <rFont val="Verdana"/>
        <family val="2"/>
      </rPr>
      <t xml:space="preserve"> determinado?</t>
    </r>
  </si>
  <si>
    <r>
      <rPr>
        <sz val="8"/>
        <color indexed="56"/>
        <rFont val="Verdana"/>
        <family val="2"/>
      </rPr>
      <t>Se incluye</t>
    </r>
    <r>
      <rPr>
        <b/>
        <sz val="8"/>
        <color indexed="56"/>
        <rFont val="Verdana"/>
        <family val="2"/>
      </rPr>
      <t>, con el suficiente detalle.</t>
    </r>
  </si>
  <si>
    <r>
      <rPr>
        <b/>
        <sz val="8"/>
        <color indexed="56"/>
        <rFont val="Verdana"/>
        <family val="2"/>
      </rPr>
      <t xml:space="preserve">Han sido </t>
    </r>
    <r>
      <rPr>
        <sz val="8"/>
        <color indexed="56"/>
        <rFont val="Verdana"/>
        <family val="2"/>
      </rPr>
      <t>identificados y determinados adecuadamente.</t>
    </r>
  </si>
  <si>
    <t xml:space="preserve">SE PROPONE RETIRAR LA PREGUNTA </t>
  </si>
  <si>
    <r>
      <rPr>
        <b/>
        <sz val="8"/>
        <color indexed="56"/>
        <rFont val="Verdana"/>
        <family val="2"/>
      </rPr>
      <t>No</t>
    </r>
    <r>
      <rPr>
        <sz val="8"/>
        <color indexed="56"/>
        <rFont val="Verdana"/>
        <family val="2"/>
      </rPr>
      <t xml:space="preserve"> se han </t>
    </r>
    <r>
      <rPr>
        <b/>
        <sz val="8"/>
        <color indexed="56"/>
        <rFont val="Verdana"/>
        <family val="2"/>
      </rPr>
      <t>identificado</t>
    </r>
    <r>
      <rPr>
        <sz val="8"/>
        <color indexed="56"/>
        <rFont val="Verdana"/>
        <family val="2"/>
      </rPr>
      <t xml:space="preserve"> correctamente las </t>
    </r>
    <r>
      <rPr>
        <b/>
        <sz val="8"/>
        <color indexed="56"/>
        <rFont val="Verdana"/>
        <family val="2"/>
      </rPr>
      <t>variables críticas o más inciertas</t>
    </r>
    <r>
      <rPr>
        <sz val="8"/>
        <color indexed="56"/>
        <rFont val="Verdana"/>
        <family val="2"/>
      </rPr>
      <t xml:space="preserve"> de las alternativas planteadas.</t>
    </r>
  </si>
  <si>
    <r>
      <rPr>
        <b/>
        <sz val="8"/>
        <color indexed="56"/>
        <rFont val="Verdana"/>
        <family val="2"/>
      </rPr>
      <t>Se han identificado</t>
    </r>
    <r>
      <rPr>
        <sz val="8"/>
        <color indexed="56"/>
        <rFont val="Verdana"/>
        <family val="2"/>
      </rPr>
      <t xml:space="preserve"> correctamente las variables críticas o más inciertas y se han </t>
    </r>
    <r>
      <rPr>
        <b/>
        <sz val="8"/>
        <color indexed="56"/>
        <rFont val="Verdana"/>
        <family val="2"/>
      </rPr>
      <t>simulado los cambios en la rentabilidad  del PIP</t>
    </r>
    <r>
      <rPr>
        <sz val="8"/>
        <color indexed="56"/>
        <rFont val="Verdana"/>
        <family val="2"/>
      </rPr>
      <t>.</t>
    </r>
  </si>
  <si>
    <t>[5-8]</t>
  </si>
  <si>
    <t>Además, la tarifa de agua ha sido adecuadamente determinada.</t>
  </si>
  <si>
    <r>
      <rPr>
        <b/>
        <sz val="8"/>
        <color indexed="56"/>
        <rFont val="Verdana"/>
        <family val="2"/>
      </rPr>
      <t>No</t>
    </r>
    <r>
      <rPr>
        <sz val="8"/>
        <color indexed="56"/>
        <rFont val="Verdana"/>
        <family val="2"/>
      </rPr>
      <t xml:space="preserve"> se han identificado </t>
    </r>
    <r>
      <rPr>
        <b/>
        <sz val="8"/>
        <color indexed="56"/>
        <rFont val="Verdana"/>
        <family val="2"/>
      </rPr>
      <t>o</t>
    </r>
    <r>
      <rPr>
        <sz val="8"/>
        <color indexed="56"/>
        <rFont val="Verdana"/>
        <family val="2"/>
      </rPr>
      <t xml:space="preserve"> están </t>
    </r>
    <r>
      <rPr>
        <b/>
        <sz val="8"/>
        <color indexed="56"/>
        <rFont val="Verdana"/>
        <family val="2"/>
      </rPr>
      <t>mal identificados</t>
    </r>
    <r>
      <rPr>
        <sz val="8"/>
        <color indexed="56"/>
        <rFont val="Verdana"/>
        <family val="2"/>
      </rPr>
      <t>.</t>
    </r>
  </si>
  <si>
    <t>TIPO DE PROYECTO: SERVICIOS DE SANEAMIENTO (RESIDUOS SOLIDOS)</t>
  </si>
  <si>
    <t>1.2.1.1</t>
  </si>
  <si>
    <r>
      <rPr>
        <sz val="8"/>
        <color indexed="56"/>
        <rFont val="Verdana"/>
        <family val="2"/>
      </rPr>
      <t>Han sido</t>
    </r>
    <r>
      <rPr>
        <b/>
        <sz val="8"/>
        <color indexed="56"/>
        <rFont val="Verdana"/>
        <family val="2"/>
      </rPr>
      <t xml:space="preserve"> </t>
    </r>
    <r>
      <rPr>
        <sz val="8"/>
        <color indexed="56"/>
        <rFont val="Verdana"/>
        <family val="2"/>
      </rPr>
      <t>adecuadamente</t>
    </r>
    <r>
      <rPr>
        <b/>
        <sz val="8"/>
        <color indexed="56"/>
        <rFont val="Verdana"/>
        <family val="2"/>
      </rPr>
      <t xml:space="preserve"> identificados.</t>
    </r>
  </si>
  <si>
    <t>¿Se ha analizado los rangos de sensibilidad del proyecto?</t>
  </si>
  <si>
    <t xml:space="preserve">No sustenta capacidades técnicas, administrativas y financieras, ni plantea acciones para fortalecerlas. </t>
  </si>
  <si>
    <t xml:space="preserve">Sustenta capacidades técnicas, administrativas o plantea acciones para fortalecerlas. </t>
  </si>
  <si>
    <t xml:space="preserve">Sustenta capacidades técnicas, administrativas y financieras o plantea acciones para fortalecerlas. </t>
  </si>
  <si>
    <t>TIPO DE PROYECTO: ELECTRIFICACIÓN RURAL</t>
  </si>
  <si>
    <r>
      <rPr>
        <b/>
        <sz val="8"/>
        <color indexed="56"/>
        <rFont val="Verdana"/>
        <family val="2"/>
      </rPr>
      <t>Se menciona</t>
    </r>
    <r>
      <rPr>
        <sz val="8"/>
        <color indexed="56"/>
        <rFont val="Verdana"/>
        <family val="2"/>
      </rPr>
      <t xml:space="preserve"> la participación de los beneficiarios.</t>
    </r>
  </si>
  <si>
    <r>
      <rPr>
        <b/>
        <sz val="8"/>
        <color indexed="56"/>
        <rFont val="Verdana"/>
        <family val="2"/>
      </rPr>
      <t>Se menciona</t>
    </r>
    <r>
      <rPr>
        <sz val="8"/>
        <color indexed="56"/>
        <rFont val="Verdana"/>
        <family val="2"/>
      </rPr>
      <t xml:space="preserve"> la participación de las instituciones involucradas.</t>
    </r>
  </si>
  <si>
    <t>[0-3]</t>
  </si>
  <si>
    <t>La demanda ha sido bien determinada y se expresa en términos de demanda de energía y potencia del proyecto.</t>
  </si>
  <si>
    <r>
      <t>La oferta con proyecto ha sido</t>
    </r>
    <r>
      <rPr>
        <b/>
        <sz val="8"/>
        <color indexed="56"/>
        <rFont val="Verdana"/>
        <family val="2"/>
      </rPr>
      <t xml:space="preserve"> </t>
    </r>
    <r>
      <rPr>
        <sz val="8"/>
        <color indexed="56"/>
        <rFont val="Verdana"/>
        <family val="2"/>
      </rPr>
      <t xml:space="preserve">bien determinada y </t>
    </r>
    <r>
      <rPr>
        <b/>
        <sz val="8"/>
        <color indexed="56"/>
        <rFont val="Verdana"/>
        <family val="2"/>
      </rPr>
      <t>se expresa en términos de oferta de energía y potencia del proyecto.</t>
    </r>
  </si>
  <si>
    <r>
      <t xml:space="preserve">La brecha ha sido </t>
    </r>
    <r>
      <rPr>
        <b/>
        <sz val="8"/>
        <color indexed="56"/>
        <rFont val="Verdana"/>
        <family val="2"/>
      </rPr>
      <t>calculada inadecuadamente</t>
    </r>
    <r>
      <rPr>
        <sz val="8"/>
        <color indexed="56"/>
        <rFont val="Verdana"/>
        <family val="2"/>
      </rPr>
      <t>.</t>
    </r>
  </si>
  <si>
    <r>
      <t xml:space="preserve">La brecha ha sido </t>
    </r>
    <r>
      <rPr>
        <b/>
        <sz val="8"/>
        <color indexed="56"/>
        <rFont val="Verdana"/>
        <family val="2"/>
      </rPr>
      <t>calculada adecuadamente</t>
    </r>
    <r>
      <rPr>
        <sz val="8"/>
        <color indexed="56"/>
        <rFont val="Verdana"/>
        <family val="2"/>
      </rPr>
      <t>.</t>
    </r>
  </si>
  <si>
    <r>
      <t xml:space="preserve">Las metas han sido definidas </t>
    </r>
    <r>
      <rPr>
        <b/>
        <sz val="8"/>
        <color indexed="56"/>
        <rFont val="Verdana"/>
        <family val="2"/>
      </rPr>
      <t>adecuadamente</t>
    </r>
    <r>
      <rPr>
        <sz val="8"/>
        <color indexed="56"/>
        <rFont val="Verdana"/>
        <family val="2"/>
      </rPr>
      <t>.</t>
    </r>
  </si>
  <si>
    <r>
      <t xml:space="preserve">Las características técnicas de las alternativas </t>
    </r>
    <r>
      <rPr>
        <b/>
        <sz val="8"/>
        <color indexed="56"/>
        <rFont val="Verdana"/>
        <family val="2"/>
      </rPr>
      <t xml:space="preserve">están </t>
    </r>
    <r>
      <rPr>
        <sz val="8"/>
        <color indexed="56"/>
        <rFont val="Verdana"/>
        <family val="2"/>
      </rPr>
      <t>en concordancia con las normas técnicas y reglamentos correspondientes.</t>
    </r>
  </si>
  <si>
    <r>
      <t xml:space="preserve">Las características técnicas de las alternativas y el </t>
    </r>
    <r>
      <rPr>
        <b/>
        <sz val="8"/>
        <color indexed="56"/>
        <rFont val="Verdana"/>
        <family val="2"/>
      </rPr>
      <t>diseño de la infraestructura</t>
    </r>
    <r>
      <rPr>
        <sz val="8"/>
        <color indexed="56"/>
        <rFont val="Verdana"/>
        <family val="2"/>
      </rPr>
      <t xml:space="preserve"> responden a normas técnicas y reglamentos correspondientes </t>
    </r>
  </si>
  <si>
    <t>Están respaldadas por los estudios de base.</t>
  </si>
  <si>
    <t>Las acciones para reducir probables daños o pérdidas han sido adecuadamente determinadas o se ha sustentado que no requiere acciones de mitigación de riesgos. (Ver concordancia con item 1.2.1.4)</t>
  </si>
  <si>
    <r>
      <rPr>
        <b/>
        <sz val="8"/>
        <color indexed="56"/>
        <rFont val="Verdana"/>
        <family val="2"/>
      </rPr>
      <t>No considera</t>
    </r>
    <r>
      <rPr>
        <sz val="8"/>
        <color indexed="56"/>
        <rFont val="Verdana"/>
        <family val="2"/>
      </rPr>
      <t xml:space="preserve"> acciones </t>
    </r>
    <r>
      <rPr>
        <b/>
        <sz val="8"/>
        <color indexed="56"/>
        <rFont val="Verdana"/>
        <family val="2"/>
      </rPr>
      <t>o</t>
    </r>
    <r>
      <rPr>
        <sz val="8"/>
        <color indexed="56"/>
        <rFont val="Verdana"/>
        <family val="2"/>
      </rPr>
      <t xml:space="preserve"> las acciones consideradas </t>
    </r>
    <r>
      <rPr>
        <b/>
        <sz val="8"/>
        <color indexed="56"/>
        <rFont val="Verdana"/>
        <family val="2"/>
      </rPr>
      <t>no son coherentes</t>
    </r>
    <r>
      <rPr>
        <sz val="8"/>
        <color indexed="56"/>
        <rFont val="Verdana"/>
        <family val="2"/>
      </rPr>
      <t xml:space="preserve"> con el planteamiento técnico de las alternativas.</t>
    </r>
  </si>
  <si>
    <r>
      <t xml:space="preserve">Las acciones consideradas </t>
    </r>
    <r>
      <rPr>
        <b/>
        <sz val="8"/>
        <color indexed="56"/>
        <rFont val="Verdana"/>
        <family val="2"/>
      </rPr>
      <t>son coherentes</t>
    </r>
    <r>
      <rPr>
        <sz val="8"/>
        <color indexed="56"/>
        <rFont val="Verdana"/>
        <family val="2"/>
      </rPr>
      <t xml:space="preserve"> con el planteamiento técnico de las alternativas.</t>
    </r>
  </si>
  <si>
    <r>
      <t xml:space="preserve">Los costos del proyecto han sido </t>
    </r>
    <r>
      <rPr>
        <b/>
        <sz val="8"/>
        <color indexed="56"/>
        <rFont val="Verdana"/>
        <family val="2"/>
      </rPr>
      <t>inadecuadamente determinados</t>
    </r>
    <r>
      <rPr>
        <sz val="8"/>
        <color indexed="56"/>
        <rFont val="Verdana"/>
        <family val="2"/>
      </rPr>
      <t>.</t>
    </r>
  </si>
  <si>
    <t>Los metrados requeridos y costeados han sido calculados en función al tamaño de las metas de cada alternativa, se presentan costos unitarios a nivel de subpartidas o indicadores .</t>
  </si>
  <si>
    <r>
      <t>Además, l</t>
    </r>
    <r>
      <rPr>
        <b/>
        <sz val="8"/>
        <color indexed="56"/>
        <rFont val="Verdana"/>
        <family val="2"/>
      </rPr>
      <t>os precios de los principales equipos están respaldados por cotizaciones y los de capacitación están sustentados.</t>
    </r>
  </si>
  <si>
    <r>
      <t xml:space="preserve">Los costos de operación y mantenimiento han sido </t>
    </r>
    <r>
      <rPr>
        <b/>
        <sz val="8"/>
        <color indexed="56"/>
        <rFont val="Verdana"/>
        <family val="2"/>
      </rPr>
      <t>inadecuadamente determinados</t>
    </r>
    <r>
      <rPr>
        <sz val="8"/>
        <color indexed="56"/>
        <rFont val="Verdana"/>
        <family val="2"/>
      </rPr>
      <t>.</t>
    </r>
  </si>
  <si>
    <r>
      <t xml:space="preserve">Los costos de operación y mantenimiento se encuentran </t>
    </r>
    <r>
      <rPr>
        <b/>
        <sz val="8"/>
        <color indexed="56"/>
        <rFont val="Verdana"/>
        <family val="2"/>
      </rPr>
      <t>dentro de los estándares</t>
    </r>
    <r>
      <rPr>
        <sz val="8"/>
        <color indexed="56"/>
        <rFont val="Verdana"/>
        <family val="2"/>
      </rPr>
      <t xml:space="preserve"> del sector.</t>
    </r>
  </si>
  <si>
    <r>
      <t xml:space="preserve">Los costos de operación y mantenimiento se encuentran dentro de los estándares del sector y están </t>
    </r>
    <r>
      <rPr>
        <b/>
        <sz val="8"/>
        <color indexed="56"/>
        <rFont val="Verdana"/>
        <family val="2"/>
      </rPr>
      <t>técnicamente sustentados</t>
    </r>
    <r>
      <rPr>
        <sz val="8"/>
        <color indexed="56"/>
        <rFont val="Verdana"/>
        <family val="2"/>
      </rPr>
      <t>.</t>
    </r>
  </si>
  <si>
    <r>
      <rPr>
        <b/>
        <sz val="8"/>
        <color indexed="56"/>
        <rFont val="Verdana"/>
        <family val="2"/>
      </rPr>
      <t>No</t>
    </r>
    <r>
      <rPr>
        <sz val="8"/>
        <color indexed="56"/>
        <rFont val="Verdana"/>
        <family val="2"/>
      </rPr>
      <t xml:space="preserve"> considera un costo razonable para expediente técnico, gastos generales, supervisión, utilidad y pago de servidumbre.</t>
    </r>
  </si>
  <si>
    <r>
      <t xml:space="preserve">Considera un costo razonable para </t>
    </r>
    <r>
      <rPr>
        <b/>
        <sz val="8"/>
        <color indexed="56"/>
        <rFont val="Verdana"/>
        <family val="2"/>
      </rPr>
      <t xml:space="preserve">uno o algunos </t>
    </r>
    <r>
      <rPr>
        <sz val="8"/>
        <color indexed="56"/>
        <rFont val="Verdana"/>
        <family val="2"/>
      </rPr>
      <t>de ellos y para el pago por servidumbre, sustentados con un desagregado de costos.</t>
    </r>
  </si>
  <si>
    <r>
      <t xml:space="preserve">Considera un costo razonable para </t>
    </r>
    <r>
      <rPr>
        <b/>
        <sz val="8"/>
        <color indexed="56"/>
        <rFont val="Verdana"/>
        <family val="2"/>
      </rPr>
      <t xml:space="preserve">todos  </t>
    </r>
    <r>
      <rPr>
        <sz val="8"/>
        <color indexed="56"/>
        <rFont val="Verdana"/>
        <family val="2"/>
      </rPr>
      <t>ellos y para el pago por servidumbre, sustentados con un desagregado de costos.</t>
    </r>
  </si>
  <si>
    <r>
      <rPr>
        <b/>
        <sz val="8"/>
        <color indexed="56"/>
        <rFont val="Verdana"/>
        <family val="2"/>
      </rPr>
      <t>No</t>
    </r>
    <r>
      <rPr>
        <sz val="8"/>
        <color indexed="56"/>
        <rFont val="Verdana"/>
        <family val="2"/>
      </rPr>
      <t xml:space="preserve"> se incluye, correspondiendo haberlo hecho ó ha sido </t>
    </r>
    <r>
      <rPr>
        <b/>
        <sz val="8"/>
        <color indexed="56"/>
        <rFont val="Verdana"/>
        <family val="2"/>
      </rPr>
      <t>inadecuadamente</t>
    </r>
    <r>
      <rPr>
        <sz val="8"/>
        <color indexed="56"/>
        <rFont val="Verdana"/>
        <family val="2"/>
      </rPr>
      <t xml:space="preserve"> determinado.</t>
    </r>
  </si>
  <si>
    <r>
      <rPr>
        <b/>
        <sz val="8"/>
        <color indexed="56"/>
        <rFont val="Verdana"/>
        <family val="2"/>
      </rPr>
      <t>No</t>
    </r>
    <r>
      <rPr>
        <sz val="8"/>
        <color indexed="56"/>
        <rFont val="Verdana"/>
        <family val="2"/>
      </rPr>
      <t xml:space="preserve"> han sido </t>
    </r>
    <r>
      <rPr>
        <b/>
        <sz val="8"/>
        <color indexed="56"/>
        <rFont val="Verdana"/>
        <family val="2"/>
      </rPr>
      <t>identificados</t>
    </r>
    <r>
      <rPr>
        <sz val="8"/>
        <color indexed="56"/>
        <rFont val="Verdana"/>
        <family val="2"/>
      </rPr>
      <t xml:space="preserve"> </t>
    </r>
    <r>
      <rPr>
        <b/>
        <sz val="8"/>
        <color indexed="56"/>
        <rFont val="Verdana"/>
        <family val="2"/>
      </rPr>
      <t>o</t>
    </r>
    <r>
      <rPr>
        <sz val="8"/>
        <color indexed="56"/>
        <rFont val="Verdana"/>
        <family val="2"/>
      </rPr>
      <t xml:space="preserve"> han sido </t>
    </r>
    <r>
      <rPr>
        <b/>
        <sz val="8"/>
        <color indexed="56"/>
        <rFont val="Verdana"/>
        <family val="2"/>
      </rPr>
      <t>inadecuadamente identificados</t>
    </r>
    <r>
      <rPr>
        <sz val="8"/>
        <color indexed="56"/>
        <rFont val="Verdana"/>
        <family val="2"/>
      </rPr>
      <t>.</t>
    </r>
  </si>
  <si>
    <r>
      <t xml:space="preserve">Han sido </t>
    </r>
    <r>
      <rPr>
        <b/>
        <sz val="8"/>
        <color indexed="56"/>
        <rFont val="Verdana"/>
        <family val="2"/>
      </rPr>
      <t>identificados adecuadamente.</t>
    </r>
  </si>
  <si>
    <r>
      <t xml:space="preserve">Han sido identificados y </t>
    </r>
    <r>
      <rPr>
        <b/>
        <sz val="8"/>
        <color indexed="56"/>
        <rFont val="Verdana"/>
        <family val="2"/>
      </rPr>
      <t>cuantificados</t>
    </r>
    <r>
      <rPr>
        <sz val="8"/>
        <color indexed="56"/>
        <rFont val="Verdana"/>
        <family val="2"/>
      </rPr>
      <t xml:space="preserve"> adecuadamente.</t>
    </r>
  </si>
  <si>
    <r>
      <t xml:space="preserve">Han sido identificados y cuantificados adecuadamente, </t>
    </r>
    <r>
      <rPr>
        <b/>
        <sz val="8"/>
        <color indexed="56"/>
        <rFont val="Verdana"/>
        <family val="2"/>
      </rPr>
      <t>existe evidencia técnica</t>
    </r>
    <r>
      <rPr>
        <sz val="8"/>
        <color indexed="56"/>
        <rFont val="Verdana"/>
        <family val="2"/>
      </rPr>
      <t xml:space="preserve"> que respalda la atribución de tales beneficios al proyecto.</t>
    </r>
  </si>
  <si>
    <t>SE PROPONE CAMBIAR LA PREGUNTA</t>
  </si>
  <si>
    <r>
      <t xml:space="preserve">La conversión de los </t>
    </r>
    <r>
      <rPr>
        <b/>
        <sz val="8"/>
        <color indexed="56"/>
        <rFont val="Verdana"/>
        <family val="2"/>
      </rPr>
      <t xml:space="preserve">costos de inversión y costos de mantenimiento </t>
    </r>
    <r>
      <rPr>
        <sz val="8"/>
        <color indexed="56"/>
        <rFont val="Verdana"/>
        <family val="2"/>
      </rPr>
      <t xml:space="preserve"> a precios sociales muestra los cálculos realizados y los factores de corrección han sido adecuadamente aplicados?</t>
    </r>
  </si>
  <si>
    <r>
      <rPr>
        <b/>
        <sz val="8"/>
        <color indexed="56"/>
        <rFont val="Verdana"/>
        <family val="2"/>
      </rPr>
      <t>No</t>
    </r>
    <r>
      <rPr>
        <sz val="8"/>
        <color indexed="56"/>
        <rFont val="Verdana"/>
        <family val="2"/>
      </rPr>
      <t xml:space="preserve"> Presenta el flujo de beneficios y costos incrementales de las alternativas de solución o está mal elaborado.</t>
    </r>
  </si>
  <si>
    <r>
      <t xml:space="preserve">El flujo de beneficios y costos incrementales para cada alternativa de solución se ha </t>
    </r>
    <r>
      <rPr>
        <b/>
        <sz val="8"/>
        <color indexed="56"/>
        <rFont val="Verdana"/>
        <family val="2"/>
      </rPr>
      <t>elaborado adecuadamente</t>
    </r>
    <r>
      <rPr>
        <sz val="8"/>
        <color indexed="56"/>
        <rFont val="Verdana"/>
        <family val="2"/>
      </rPr>
      <t>.</t>
    </r>
  </si>
  <si>
    <t>1.4.3.1.1</t>
  </si>
  <si>
    <t>No se ha definido qué entida financiará la operación y mantenimiento del PIP.</t>
  </si>
  <si>
    <t>1.4.3.1.2</t>
  </si>
  <si>
    <t>Se ha definido quien financiará la operación y mantenimiento del PIP. La compra de energía y la tarifa de pago han sido sustentadas con información publicada por OSINERMIN, los ingresos del proyecto cubren los costos de operación y mantenimiento (incluyendo compra de energía).</t>
  </si>
  <si>
    <r>
      <rPr>
        <b/>
        <sz val="8"/>
        <color indexed="56"/>
        <rFont val="Verdana"/>
        <family val="2"/>
      </rPr>
      <t>No s</t>
    </r>
    <r>
      <rPr>
        <sz val="8"/>
        <color indexed="56"/>
        <rFont val="Verdana"/>
        <family val="2"/>
      </rPr>
      <t>e presenta opinión favorable de la entidad que se hará cargo de la operación y mantenimiento del PIP.</t>
    </r>
  </si>
  <si>
    <t>Se presenta opinión favorable de la entidad que se hará cargo de la operación y mantenimiento del PIP.</t>
  </si>
  <si>
    <r>
      <t xml:space="preserve">La alternativa ha sido seleccionada </t>
    </r>
    <r>
      <rPr>
        <b/>
        <sz val="8"/>
        <color indexed="56"/>
        <rFont val="Verdana"/>
        <family val="2"/>
      </rPr>
      <t>considerando</t>
    </r>
    <r>
      <rPr>
        <sz val="8"/>
        <color indexed="56"/>
        <rFont val="Verdana"/>
        <family val="2"/>
      </rPr>
      <t xml:space="preserve"> solo los resultados de la evaluación social explicitando los criterios y razones de tal selección.</t>
    </r>
  </si>
  <si>
    <t>TIPO DE PROYECTO: INFRAESTRUCTURA AGRICOLA</t>
  </si>
  <si>
    <r>
      <t xml:space="preserve">La provisión de servicios ha sido descrita cualitativamente y </t>
    </r>
    <r>
      <rPr>
        <b/>
        <sz val="8"/>
        <color indexed="56"/>
        <rFont val="Verdana"/>
        <family val="2"/>
      </rPr>
      <t>con indicadores cuantitativos  de producciòn</t>
    </r>
    <r>
      <rPr>
        <sz val="8"/>
        <color indexed="56"/>
        <rFont val="Verdana"/>
        <family val="2"/>
      </rPr>
      <t>.</t>
    </r>
  </si>
  <si>
    <t>1.2.1.1.4</t>
  </si>
  <si>
    <r>
      <t xml:space="preserve">La provisión de servicios ha sido descrita cualitativamente y con indicadores cuantitativos  de producciòn e </t>
    </r>
    <r>
      <rPr>
        <b/>
        <sz val="8"/>
        <color indexed="56"/>
        <rFont val="Verdana"/>
        <family val="2"/>
      </rPr>
      <t>indicadores relacionados a riego</t>
    </r>
    <r>
      <rPr>
        <sz val="8"/>
        <color indexed="56"/>
        <rFont val="Verdana"/>
        <family val="2"/>
      </rPr>
      <t>.</t>
    </r>
  </si>
  <si>
    <r>
      <rPr>
        <b/>
        <sz val="8"/>
        <color indexed="56"/>
        <rFont val="Verdana"/>
        <family val="2"/>
      </rPr>
      <t>No</t>
    </r>
    <r>
      <rPr>
        <sz val="8"/>
        <color indexed="56"/>
        <rFont val="Verdana"/>
        <family val="2"/>
      </rPr>
      <t xml:space="preserve"> se han delimitado las areas de riego.</t>
    </r>
  </si>
  <si>
    <r>
      <t xml:space="preserve">Ha sido delimitada </t>
    </r>
    <r>
      <rPr>
        <b/>
        <sz val="8"/>
        <color indexed="56"/>
        <rFont val="Verdana"/>
        <family val="2"/>
      </rPr>
      <t>adecuadamente</t>
    </r>
    <r>
      <rPr>
        <sz val="8"/>
        <color indexed="56"/>
        <rFont val="Verdana"/>
        <family val="2"/>
      </rPr>
      <t xml:space="preserve"> pero </t>
    </r>
    <r>
      <rPr>
        <b/>
        <sz val="8"/>
        <color indexed="56"/>
        <rFont val="Verdana"/>
        <family val="2"/>
      </rPr>
      <t>no se definen</t>
    </r>
    <r>
      <rPr>
        <sz val="8"/>
        <color indexed="56"/>
        <rFont val="Verdana"/>
        <family val="2"/>
      </rPr>
      <t xml:space="preserve"> sus caracterìsticas.</t>
    </r>
  </si>
  <si>
    <r>
      <t xml:space="preserve">Ha sido delimitada adecuadamente y </t>
    </r>
    <r>
      <rPr>
        <b/>
        <sz val="8"/>
        <color indexed="56"/>
        <rFont val="Verdana"/>
        <family val="2"/>
      </rPr>
      <t>se definen</t>
    </r>
    <r>
      <rPr>
        <sz val="8"/>
        <color indexed="56"/>
        <rFont val="Verdana"/>
        <family val="2"/>
      </rPr>
      <t xml:space="preserve"> sus caracterìsticas.</t>
    </r>
  </si>
  <si>
    <r>
      <rPr>
        <b/>
        <sz val="8"/>
        <color indexed="56"/>
        <rFont val="Verdana"/>
        <family val="2"/>
      </rPr>
      <t>No</t>
    </r>
    <r>
      <rPr>
        <sz val="8"/>
        <color indexed="56"/>
        <rFont val="Verdana"/>
        <family val="2"/>
      </rPr>
      <t xml:space="preserve"> ha sido </t>
    </r>
    <r>
      <rPr>
        <b/>
        <sz val="8"/>
        <color indexed="56"/>
        <rFont val="Verdana"/>
        <family val="2"/>
      </rPr>
      <t>identificada</t>
    </r>
    <r>
      <rPr>
        <sz val="8"/>
        <color indexed="56"/>
        <rFont val="Verdana"/>
        <family val="2"/>
      </rPr>
      <t xml:space="preserve"> (usuarios de riego) o ha sido identificada </t>
    </r>
    <r>
      <rPr>
        <b/>
        <sz val="8"/>
        <color indexed="56"/>
        <rFont val="Verdana"/>
        <family val="2"/>
      </rPr>
      <t>inadecuadamente</t>
    </r>
    <r>
      <rPr>
        <sz val="8"/>
        <color indexed="56"/>
        <rFont val="Verdana"/>
        <family val="2"/>
      </rPr>
      <t>.</t>
    </r>
  </si>
  <si>
    <r>
      <rPr>
        <sz val="8"/>
        <color indexed="56"/>
        <rFont val="Verdana"/>
        <family val="2"/>
      </rPr>
      <t>Han sido</t>
    </r>
    <r>
      <rPr>
        <b/>
        <sz val="8"/>
        <color indexed="56"/>
        <rFont val="Verdana"/>
        <family val="2"/>
      </rPr>
      <t xml:space="preserve"> </t>
    </r>
    <r>
      <rPr>
        <sz val="8"/>
        <color indexed="56"/>
        <rFont val="Verdana"/>
        <family val="2"/>
      </rPr>
      <t xml:space="preserve">adecuadamente </t>
    </r>
    <r>
      <rPr>
        <b/>
        <sz val="8"/>
        <color indexed="56"/>
        <rFont val="Verdana"/>
        <family val="2"/>
      </rPr>
      <t>identificados.</t>
    </r>
  </si>
  <si>
    <t>Los indicadores de producciòn y riego justifican la necesidad del proyecto</t>
  </si>
  <si>
    <r>
      <t xml:space="preserve">Uno o algunos efectos identificados son consecuencia del problema y están </t>
    </r>
    <r>
      <rPr>
        <b/>
        <sz val="8"/>
        <color indexed="56"/>
        <rFont val="Verdana"/>
        <family val="2"/>
      </rPr>
      <t>sustentados</t>
    </r>
    <r>
      <rPr>
        <sz val="8"/>
        <color indexed="56"/>
        <rFont val="Verdana"/>
        <family val="2"/>
      </rPr>
      <t xml:space="preserve"> con evidencias presentadas en el diagnóstico.</t>
    </r>
  </si>
  <si>
    <t>¿Se han presentado el número adecuado de alternativas de solución para lograr el objetivo central?</t>
  </si>
  <si>
    <t>Se ha definido una sola alternativa pudiendo definirse otras y/o la(s) alternativa(s) planteada(s) no son adecuadas.</t>
  </si>
  <si>
    <t>El número de alternativas planteadas es adecuado (una debidamente sustententada o más) y contribuye(n) parcialmente al logro del objetivo.</t>
  </si>
  <si>
    <t>El número de alternativas planteadas es adecuado (una debidamente sustententada o más) y contribuye(n) totalmente al logro del objetivo.</t>
  </si>
  <si>
    <r>
      <t xml:space="preserve">La demanda ha sido </t>
    </r>
    <r>
      <rPr>
        <b/>
        <sz val="8"/>
        <color indexed="56"/>
        <rFont val="Verdana"/>
        <family val="2"/>
      </rPr>
      <t>mal determinada</t>
    </r>
    <r>
      <rPr>
        <sz val="8"/>
        <color indexed="56"/>
        <rFont val="Verdana"/>
        <family val="2"/>
      </rPr>
      <t>.</t>
    </r>
  </si>
  <si>
    <r>
      <t xml:space="preserve">La </t>
    </r>
    <r>
      <rPr>
        <b/>
        <sz val="8"/>
        <color indexed="56"/>
        <rFont val="Verdana"/>
        <family val="2"/>
      </rPr>
      <t>metodología</t>
    </r>
    <r>
      <rPr>
        <sz val="8"/>
        <color indexed="56"/>
        <rFont val="Verdana"/>
        <family val="2"/>
      </rPr>
      <t xml:space="preserve"> utilizada </t>
    </r>
    <r>
      <rPr>
        <b/>
        <sz val="8"/>
        <color indexed="56"/>
        <rFont val="Verdana"/>
        <family val="2"/>
      </rPr>
      <t>no</t>
    </r>
    <r>
      <rPr>
        <sz val="8"/>
        <color indexed="56"/>
        <rFont val="Verdana"/>
        <family val="2"/>
      </rPr>
      <t xml:space="preserve"> está bien </t>
    </r>
    <r>
      <rPr>
        <b/>
        <sz val="8"/>
        <color indexed="56"/>
        <rFont val="Verdana"/>
        <family val="2"/>
      </rPr>
      <t>sustentada</t>
    </r>
    <r>
      <rPr>
        <sz val="8"/>
        <color indexed="56"/>
        <rFont val="Verdana"/>
        <family val="2"/>
      </rPr>
      <t>.</t>
    </r>
  </si>
  <si>
    <r>
      <t xml:space="preserve">La </t>
    </r>
    <r>
      <rPr>
        <b/>
        <sz val="8"/>
        <color indexed="56"/>
        <rFont val="Verdana"/>
        <family val="2"/>
      </rPr>
      <t>metodología</t>
    </r>
    <r>
      <rPr>
        <sz val="8"/>
        <color indexed="56"/>
        <rFont val="Verdana"/>
        <family val="2"/>
      </rPr>
      <t xml:space="preserve"> utilizada para determinar la demanda considera parámetros climatológicos, agronómicos, de eficiencia de riego, factores de cultivo, entre otros, los cuales están debidamente </t>
    </r>
    <r>
      <rPr>
        <b/>
        <sz val="8"/>
        <color indexed="56"/>
        <rFont val="Verdana"/>
        <family val="2"/>
      </rPr>
      <t>sustentados</t>
    </r>
    <r>
      <rPr>
        <sz val="8"/>
        <color indexed="56"/>
        <rFont val="Verdana"/>
        <family val="2"/>
      </rPr>
      <t>.</t>
    </r>
  </si>
  <si>
    <r>
      <t xml:space="preserve">La oferta ha sido </t>
    </r>
    <r>
      <rPr>
        <b/>
        <sz val="8"/>
        <color indexed="56"/>
        <rFont val="Verdana"/>
        <family val="2"/>
      </rPr>
      <t>mal determinada.</t>
    </r>
  </si>
  <si>
    <r>
      <t xml:space="preserve">La oferta ha sido </t>
    </r>
    <r>
      <rPr>
        <b/>
        <sz val="8"/>
        <color indexed="56"/>
        <rFont val="Verdana"/>
        <family val="2"/>
      </rPr>
      <t>cuantificada adecuadamente</t>
    </r>
    <r>
      <rPr>
        <sz val="8"/>
        <color indexed="56"/>
        <rFont val="Verdana"/>
        <family val="2"/>
      </rPr>
      <t xml:space="preserve">  pero </t>
    </r>
    <r>
      <rPr>
        <b/>
        <sz val="8"/>
        <color indexed="56"/>
        <rFont val="Verdana"/>
        <family val="2"/>
      </rPr>
      <t>no</t>
    </r>
    <r>
      <rPr>
        <sz val="8"/>
        <color indexed="56"/>
        <rFont val="Verdana"/>
        <family val="2"/>
      </rPr>
      <t xml:space="preserve"> está bien </t>
    </r>
    <r>
      <rPr>
        <b/>
        <sz val="8"/>
        <color indexed="56"/>
        <rFont val="Verdana"/>
        <family val="2"/>
      </rPr>
      <t>sustentada</t>
    </r>
    <r>
      <rPr>
        <sz val="8"/>
        <color indexed="56"/>
        <rFont val="Verdana"/>
        <family val="2"/>
      </rPr>
      <t>.</t>
    </r>
  </si>
  <si>
    <r>
      <t xml:space="preserve">La oferta ha sido cuantificada adecuadamente y está </t>
    </r>
    <r>
      <rPr>
        <b/>
        <sz val="8"/>
        <color indexed="56"/>
        <rFont val="Verdana"/>
        <family val="2"/>
      </rPr>
      <t>bien sustentada</t>
    </r>
    <r>
      <rPr>
        <sz val="8"/>
        <color indexed="56"/>
        <rFont val="Verdana"/>
        <family val="2"/>
      </rPr>
      <t>.</t>
    </r>
  </si>
  <si>
    <r>
      <t xml:space="preserve">Se </t>
    </r>
    <r>
      <rPr>
        <b/>
        <sz val="8"/>
        <color indexed="56"/>
        <rFont val="Verdana"/>
        <family val="2"/>
      </rPr>
      <t>presenta evidencia</t>
    </r>
    <r>
      <rPr>
        <sz val="8"/>
        <color indexed="56"/>
        <rFont val="Verdana"/>
        <family val="2"/>
      </rPr>
      <t xml:space="preserve"> (información hidrológica, aforos, documento de disponibilidad hidrica)  pero no tiene coherencia con la oferta cuantificada.</t>
    </r>
  </si>
  <si>
    <r>
      <t xml:space="preserve">Se presenta evidencia (información hidrológica, aforos, documento de disponibilidad hidrica)  y </t>
    </r>
    <r>
      <rPr>
        <b/>
        <sz val="8"/>
        <color indexed="56"/>
        <rFont val="Verdana"/>
        <family val="2"/>
      </rPr>
      <t>tiene coherencia con la oferta cuantificada</t>
    </r>
    <r>
      <rPr>
        <sz val="8"/>
        <color indexed="56"/>
        <rFont val="Verdana"/>
        <family val="2"/>
      </rPr>
      <t>.</t>
    </r>
  </si>
  <si>
    <r>
      <t xml:space="preserve">La brecha ha sido </t>
    </r>
    <r>
      <rPr>
        <b/>
        <sz val="8"/>
        <color indexed="56"/>
        <rFont val="Verdana"/>
        <family val="2"/>
      </rPr>
      <t>mal determinada</t>
    </r>
    <r>
      <rPr>
        <sz val="8"/>
        <color indexed="56"/>
        <rFont val="Verdana"/>
        <family val="2"/>
      </rPr>
      <t xml:space="preserve"> (o no fue determinada) en las situaciones: sin proyecto o con proyecto</t>
    </r>
  </si>
  <si>
    <r>
      <t xml:space="preserve">La brecha ha sido </t>
    </r>
    <r>
      <rPr>
        <b/>
        <sz val="8"/>
        <color indexed="56"/>
        <rFont val="Verdana"/>
        <family val="2"/>
      </rPr>
      <t>bien determinada</t>
    </r>
    <r>
      <rPr>
        <sz val="8"/>
        <color indexed="56"/>
        <rFont val="Verdana"/>
        <family val="2"/>
      </rPr>
      <t xml:space="preserve"> en ambos casos: sin proyecto y con proyecto</t>
    </r>
  </si>
  <si>
    <r>
      <rPr>
        <b/>
        <sz val="8"/>
        <color indexed="56"/>
        <rFont val="Verdana"/>
        <family val="2"/>
      </rPr>
      <t>No</t>
    </r>
    <r>
      <rPr>
        <sz val="8"/>
        <color indexed="56"/>
        <rFont val="Verdana"/>
        <family val="2"/>
      </rPr>
      <t xml:space="preserve"> han sido definidas </t>
    </r>
    <r>
      <rPr>
        <b/>
        <sz val="8"/>
        <color indexed="56"/>
        <rFont val="Verdana"/>
        <family val="2"/>
      </rPr>
      <t>adecuadamente</t>
    </r>
    <r>
      <rPr>
        <sz val="8"/>
        <color indexed="56"/>
        <rFont val="Verdana"/>
        <family val="2"/>
      </rPr>
      <t xml:space="preserve"> las metas del proyecto.</t>
    </r>
  </si>
  <si>
    <r>
      <t>Han sido definidas</t>
    </r>
    <r>
      <rPr>
        <b/>
        <sz val="8"/>
        <color indexed="56"/>
        <rFont val="Verdana"/>
        <family val="2"/>
      </rPr>
      <t xml:space="preserve"> adecuadamente</t>
    </r>
    <r>
      <rPr>
        <sz val="8"/>
        <color indexed="56"/>
        <rFont val="Verdana"/>
        <family val="2"/>
      </rPr>
      <t xml:space="preserve">  </t>
    </r>
    <r>
      <rPr>
        <b/>
        <sz val="8"/>
        <color indexed="56"/>
        <rFont val="Verdana"/>
        <family val="2"/>
      </rPr>
      <t>solo</t>
    </r>
    <r>
      <rPr>
        <sz val="8"/>
        <color indexed="56"/>
        <rFont val="Verdana"/>
        <family val="2"/>
      </rPr>
      <t xml:space="preserve"> para la </t>
    </r>
    <r>
      <rPr>
        <b/>
        <sz val="8"/>
        <color indexed="56"/>
        <rFont val="Verdana"/>
        <family val="2"/>
      </rPr>
      <t>infraestructura</t>
    </r>
    <r>
      <rPr>
        <sz val="8"/>
        <color indexed="56"/>
        <rFont val="Verdana"/>
        <family val="2"/>
      </rPr>
      <t xml:space="preserve"> propuesta, existiendo otros componentes.</t>
    </r>
  </si>
  <si>
    <r>
      <t xml:space="preserve">Han sido definidas </t>
    </r>
    <r>
      <rPr>
        <b/>
        <sz val="8"/>
        <color indexed="56"/>
        <rFont val="Verdana"/>
        <family val="2"/>
      </rPr>
      <t>adecuadamente</t>
    </r>
    <r>
      <rPr>
        <sz val="8"/>
        <color indexed="56"/>
        <rFont val="Verdana"/>
        <family val="2"/>
      </rPr>
      <t xml:space="preserve">  para </t>
    </r>
    <r>
      <rPr>
        <b/>
        <sz val="8"/>
        <color indexed="56"/>
        <rFont val="Verdana"/>
        <family val="2"/>
      </rPr>
      <t>todos los componentes</t>
    </r>
    <r>
      <rPr>
        <sz val="8"/>
        <color indexed="56"/>
        <rFont val="Verdana"/>
        <family val="2"/>
      </rPr>
      <t xml:space="preserve"> de las alternativas (infraestructura, capacitación, etc.).</t>
    </r>
  </si>
  <si>
    <r>
      <t xml:space="preserve">El diseño de la infraestructura </t>
    </r>
    <r>
      <rPr>
        <b/>
        <sz val="8"/>
        <color indexed="56"/>
        <rFont val="Verdana"/>
        <family val="2"/>
      </rPr>
      <t>no responde a criterios técnicos</t>
    </r>
    <r>
      <rPr>
        <sz val="8"/>
        <color indexed="56"/>
        <rFont val="Verdana"/>
        <family val="2"/>
      </rPr>
      <t xml:space="preserve"> adecuados.</t>
    </r>
  </si>
  <si>
    <r>
      <t xml:space="preserve">El diseño de la infraestructura </t>
    </r>
    <r>
      <rPr>
        <b/>
        <sz val="8"/>
        <color indexed="56"/>
        <rFont val="Verdana"/>
        <family val="2"/>
      </rPr>
      <t>responde a criterios técnicos</t>
    </r>
    <r>
      <rPr>
        <sz val="8"/>
        <color indexed="56"/>
        <rFont val="Verdana"/>
        <family val="2"/>
      </rPr>
      <t xml:space="preserve">, pero </t>
    </r>
    <r>
      <rPr>
        <b/>
        <sz val="8"/>
        <color indexed="56"/>
        <rFont val="Verdana"/>
        <family val="2"/>
      </rPr>
      <t>no</t>
    </r>
    <r>
      <rPr>
        <sz val="8"/>
        <color indexed="56"/>
        <rFont val="Verdana"/>
        <family val="2"/>
      </rPr>
      <t xml:space="preserve"> está adecuadamente </t>
    </r>
    <r>
      <rPr>
        <b/>
        <sz val="8"/>
        <color indexed="56"/>
        <rFont val="Verdana"/>
        <family val="2"/>
      </rPr>
      <t>sustentada</t>
    </r>
    <r>
      <rPr>
        <sz val="8"/>
        <color indexed="56"/>
        <rFont val="Verdana"/>
        <family val="2"/>
      </rPr>
      <t xml:space="preserve"> (cálculos justificatorios, esquema hidráulico, etc.).</t>
    </r>
  </si>
  <si>
    <r>
      <t xml:space="preserve">El diseño de la infraestructura responde a criterios técnicos y está adecuadamente </t>
    </r>
    <r>
      <rPr>
        <b/>
        <sz val="8"/>
        <color indexed="56"/>
        <rFont val="Verdana"/>
        <family val="2"/>
      </rPr>
      <t>sustentada</t>
    </r>
    <r>
      <rPr>
        <sz val="8"/>
        <color indexed="56"/>
        <rFont val="Verdana"/>
        <family val="2"/>
      </rPr>
      <t xml:space="preserve"> (cálculos justificatorios, esquema hidráulico, etc.).</t>
    </r>
  </si>
  <si>
    <r>
      <rPr>
        <b/>
        <sz val="8"/>
        <color indexed="56"/>
        <rFont val="Verdana"/>
        <family val="2"/>
      </rPr>
      <t>Están respaldadas</t>
    </r>
    <r>
      <rPr>
        <sz val="8"/>
        <color indexed="56"/>
        <rFont val="Verdana"/>
        <family val="2"/>
      </rPr>
      <t xml:space="preserve"> por estudios de base:  topográficos, hidrológicos, agrológicos, de mecánica de suelos, geotécnicos, etc.</t>
    </r>
  </si>
  <si>
    <t>[2-10]</t>
  </si>
  <si>
    <r>
      <rPr>
        <b/>
        <sz val="8"/>
        <color indexed="56"/>
        <rFont val="Verdana"/>
        <family val="2"/>
      </rPr>
      <t>No consideran</t>
    </r>
    <r>
      <rPr>
        <sz val="8"/>
        <color indexed="56"/>
        <rFont val="Verdana"/>
        <family val="2"/>
      </rPr>
      <t xml:space="preserve"> </t>
    </r>
    <r>
      <rPr>
        <b/>
        <sz val="8"/>
        <color indexed="56"/>
        <rFont val="Verdana"/>
        <family val="2"/>
      </rPr>
      <t>acciones</t>
    </r>
    <r>
      <rPr>
        <sz val="8"/>
        <color indexed="56"/>
        <rFont val="Verdana"/>
        <family val="2"/>
      </rPr>
      <t xml:space="preserve"> correspondiendo haberlas hecho de acuerdo al análisis de riesgo descrito en el diagnóstico (Ver concordancia con item 1.2.1.4).</t>
    </r>
  </si>
  <si>
    <r>
      <t xml:space="preserve">Se presentan  </t>
    </r>
    <r>
      <rPr>
        <b/>
        <sz val="8"/>
        <color indexed="56"/>
        <rFont val="Verdana"/>
        <family val="2"/>
      </rPr>
      <t>sin</t>
    </r>
    <r>
      <rPr>
        <sz val="8"/>
        <color indexed="56"/>
        <rFont val="Verdana"/>
        <family val="2"/>
      </rPr>
      <t xml:space="preserve"> el suficiente </t>
    </r>
    <r>
      <rPr>
        <b/>
        <sz val="8"/>
        <color indexed="56"/>
        <rFont val="Verdana"/>
        <family val="2"/>
      </rPr>
      <t>detalle</t>
    </r>
    <r>
      <rPr>
        <sz val="8"/>
        <color indexed="56"/>
        <rFont val="Verdana"/>
        <family val="2"/>
      </rPr>
      <t>.</t>
    </r>
  </si>
  <si>
    <r>
      <t xml:space="preserve">Se presentan </t>
    </r>
    <r>
      <rPr>
        <b/>
        <sz val="8"/>
        <color indexed="56"/>
        <rFont val="Verdana"/>
        <family val="2"/>
      </rPr>
      <t>con</t>
    </r>
    <r>
      <rPr>
        <sz val="8"/>
        <color indexed="56"/>
        <rFont val="Verdana"/>
        <family val="2"/>
      </rPr>
      <t xml:space="preserve"> el suficiente </t>
    </r>
    <r>
      <rPr>
        <b/>
        <sz val="8"/>
        <color indexed="56"/>
        <rFont val="Verdana"/>
        <family val="2"/>
      </rPr>
      <t>detalle</t>
    </r>
    <r>
      <rPr>
        <sz val="8"/>
        <color indexed="56"/>
        <rFont val="Verdana"/>
        <family val="2"/>
      </rPr>
      <t>.</t>
    </r>
  </si>
  <si>
    <r>
      <t xml:space="preserve">Los costos del proyecto </t>
    </r>
    <r>
      <rPr>
        <b/>
        <sz val="8"/>
        <color indexed="56"/>
        <rFont val="Verdana"/>
        <family val="2"/>
      </rPr>
      <t>no</t>
    </r>
    <r>
      <rPr>
        <sz val="8"/>
        <color indexed="56"/>
        <rFont val="Verdana"/>
        <family val="2"/>
      </rPr>
      <t xml:space="preserve"> han sido </t>
    </r>
    <r>
      <rPr>
        <b/>
        <sz val="8"/>
        <color indexed="56"/>
        <rFont val="Verdana"/>
        <family val="2"/>
      </rPr>
      <t xml:space="preserve">adecuadamente </t>
    </r>
    <r>
      <rPr>
        <sz val="8"/>
        <color indexed="56"/>
        <rFont val="Verdana"/>
        <family val="2"/>
      </rPr>
      <t>calculados.</t>
    </r>
  </si>
  <si>
    <t>La cantidad de bienes (metrados) y servicios requeridos y costeados han sido calculadas adecuadamente en función al tamaño de las metas de cada alternativa y los precios son cercanos a los de mercado de la zona del proyecto.</t>
  </si>
  <si>
    <r>
      <t xml:space="preserve">Los costos han sido adecuadamente determinados, </t>
    </r>
    <r>
      <rPr>
        <b/>
        <sz val="8"/>
        <color indexed="56"/>
        <rFont val="Verdana"/>
        <family val="2"/>
      </rPr>
      <t xml:space="preserve"> se presentan costos unitarios a nivel de partidas</t>
    </r>
    <r>
      <rPr>
        <sz val="8"/>
        <color indexed="56"/>
        <rFont val="Verdana"/>
        <family val="2"/>
      </rPr>
      <t>.</t>
    </r>
  </si>
  <si>
    <t>La cantidad de bienes (metrados) y servicios requeridos y costeados han sido calculadas adecuadamente en la situación sin y con proyecto, con precios cercanos a los de mercado de la zona del proyecto.</t>
  </si>
  <si>
    <r>
      <t>Han sido calculadas adecuadamente en la situación sin y con proyecto. Se presenta</t>
    </r>
    <r>
      <rPr>
        <b/>
        <sz val="8"/>
        <color indexed="56"/>
        <rFont val="Verdana"/>
        <family val="2"/>
      </rPr>
      <t xml:space="preserve"> costos unitarios de operación y mantenimiento del proyecto.</t>
    </r>
  </si>
  <si>
    <r>
      <t>Se</t>
    </r>
    <r>
      <rPr>
        <b/>
        <sz val="8"/>
        <color indexed="56"/>
        <rFont val="Verdana"/>
        <family val="2"/>
      </rPr>
      <t xml:space="preserve"> incluye</t>
    </r>
    <r>
      <rPr>
        <sz val="8"/>
        <color indexed="56"/>
        <rFont val="Verdana"/>
        <family val="2"/>
      </rPr>
      <t xml:space="preserve"> pero </t>
    </r>
    <r>
      <rPr>
        <b/>
        <sz val="8"/>
        <color indexed="56"/>
        <rFont val="Verdana"/>
        <family val="2"/>
      </rPr>
      <t>no con el suficiente detalle</t>
    </r>
    <r>
      <rPr>
        <sz val="8"/>
        <color indexed="56"/>
        <rFont val="Verdana"/>
        <family val="2"/>
      </rPr>
      <t xml:space="preserve"> para determinar si ha sido cuantificado adecuadamente.</t>
    </r>
  </si>
  <si>
    <r>
      <rPr>
        <b/>
        <sz val="8"/>
        <color indexed="56"/>
        <rFont val="Verdana"/>
        <family val="2"/>
      </rPr>
      <t>No</t>
    </r>
    <r>
      <rPr>
        <sz val="8"/>
        <color indexed="56"/>
        <rFont val="Verdana"/>
        <family val="2"/>
      </rPr>
      <t xml:space="preserve"> se </t>
    </r>
    <r>
      <rPr>
        <b/>
        <sz val="8"/>
        <color indexed="56"/>
        <rFont val="Verdana"/>
        <family val="2"/>
      </rPr>
      <t>incluye</t>
    </r>
    <r>
      <rPr>
        <sz val="8"/>
        <color indexed="56"/>
        <rFont val="Verdana"/>
        <family val="2"/>
      </rPr>
      <t xml:space="preserve"> correspondiendo haberlo hecho o </t>
    </r>
    <r>
      <rPr>
        <b/>
        <sz val="8"/>
        <color indexed="56"/>
        <rFont val="Verdana"/>
        <family val="2"/>
      </rPr>
      <t>no</t>
    </r>
    <r>
      <rPr>
        <sz val="8"/>
        <color indexed="56"/>
        <rFont val="Verdana"/>
        <family val="2"/>
      </rPr>
      <t xml:space="preserve"> ha sido </t>
    </r>
    <r>
      <rPr>
        <b/>
        <sz val="8"/>
        <color indexed="56"/>
        <rFont val="Verdana"/>
        <family val="2"/>
      </rPr>
      <t>adecuadamente</t>
    </r>
    <r>
      <rPr>
        <sz val="8"/>
        <color indexed="56"/>
        <rFont val="Verdana"/>
        <family val="2"/>
      </rPr>
      <t xml:space="preserve"> cuantificado.</t>
    </r>
  </si>
  <si>
    <r>
      <t xml:space="preserve">Se incluye pero </t>
    </r>
    <r>
      <rPr>
        <b/>
        <sz val="8"/>
        <color indexed="56"/>
        <rFont val="Verdana"/>
        <family val="2"/>
      </rPr>
      <t>no se presenta</t>
    </r>
    <r>
      <rPr>
        <sz val="8"/>
        <color indexed="56"/>
        <rFont val="Verdana"/>
        <family val="2"/>
      </rPr>
      <t xml:space="preserve"> </t>
    </r>
    <r>
      <rPr>
        <b/>
        <sz val="8"/>
        <color indexed="56"/>
        <rFont val="Verdana"/>
        <family val="2"/>
      </rPr>
      <t>con el suficiente detalle</t>
    </r>
    <r>
      <rPr>
        <sz val="8"/>
        <color indexed="56"/>
        <rFont val="Verdana"/>
        <family val="2"/>
      </rPr>
      <t xml:space="preserve"> para determinar si ha sido </t>
    </r>
    <r>
      <rPr>
        <b/>
        <sz val="8"/>
        <color indexed="56"/>
        <rFont val="Verdana"/>
        <family val="2"/>
      </rPr>
      <t>adecuadamente</t>
    </r>
    <r>
      <rPr>
        <sz val="8"/>
        <color indexed="56"/>
        <rFont val="Verdana"/>
        <family val="2"/>
      </rPr>
      <t xml:space="preserve"> cuantificado?</t>
    </r>
  </si>
  <si>
    <t>Se incluye, con el suficiente detalle.</t>
  </si>
  <si>
    <r>
      <rPr>
        <b/>
        <sz val="8"/>
        <color indexed="56"/>
        <rFont val="Verdana"/>
        <family val="2"/>
      </rPr>
      <t>No</t>
    </r>
    <r>
      <rPr>
        <sz val="8"/>
        <color indexed="56"/>
        <rFont val="Verdana"/>
        <family val="2"/>
      </rPr>
      <t xml:space="preserve"> han sido adecuadamente </t>
    </r>
    <r>
      <rPr>
        <b/>
        <sz val="8"/>
        <color indexed="56"/>
        <rFont val="Verdana"/>
        <family val="2"/>
      </rPr>
      <t>identificados o</t>
    </r>
    <r>
      <rPr>
        <sz val="8"/>
        <color indexed="56"/>
        <rFont val="Verdana"/>
        <family val="2"/>
      </rPr>
      <t xml:space="preserve"> los beneficios del proyecto no consideran </t>
    </r>
    <r>
      <rPr>
        <b/>
        <sz val="8"/>
        <color indexed="56"/>
        <rFont val="Verdana"/>
        <family val="2"/>
      </rPr>
      <t>rendimientos</t>
    </r>
    <r>
      <rPr>
        <sz val="8"/>
        <color indexed="56"/>
        <rFont val="Verdana"/>
        <family val="2"/>
      </rPr>
      <t xml:space="preserve">, </t>
    </r>
    <r>
      <rPr>
        <b/>
        <sz val="8"/>
        <color indexed="56"/>
        <rFont val="Verdana"/>
        <family val="2"/>
      </rPr>
      <t>costos de producción ni precios de mercado razonable</t>
    </r>
    <r>
      <rPr>
        <sz val="8"/>
        <color indexed="56"/>
        <rFont val="Verdana"/>
        <family val="2"/>
      </rPr>
      <t>s.</t>
    </r>
  </si>
  <si>
    <t>Los beneficios del proyecto consideran rendimientos, costos de producción y precios de mercado razonables.</t>
  </si>
  <si>
    <r>
      <t xml:space="preserve">Los beneficios del proyecto consideran rendimientos, costos de producción y precios de mercado razonables, </t>
    </r>
    <r>
      <rPr>
        <b/>
        <sz val="8"/>
        <color indexed="56"/>
        <rFont val="Verdana"/>
        <family val="2"/>
      </rPr>
      <t xml:space="preserve">sustentados con fuentes confiables y verificables </t>
    </r>
    <r>
      <rPr>
        <sz val="8"/>
        <color indexed="56"/>
        <rFont val="Verdana"/>
        <family val="2"/>
      </rPr>
      <t>(evidencia técnica)</t>
    </r>
    <r>
      <rPr>
        <b/>
        <sz val="8"/>
        <color indexed="56"/>
        <rFont val="Verdana"/>
        <family val="2"/>
      </rPr>
      <t>, además los beneficios están respaldados por un plan de negocios.</t>
    </r>
  </si>
  <si>
    <r>
      <t xml:space="preserve">La conversión de los </t>
    </r>
    <r>
      <rPr>
        <b/>
        <sz val="8"/>
        <color indexed="56"/>
        <rFont val="Verdana"/>
        <family val="2"/>
      </rPr>
      <t>costos de inversión, costos de mantenimiento y costos de producción</t>
    </r>
    <r>
      <rPr>
        <sz val="8"/>
        <color indexed="56"/>
        <rFont val="Verdana"/>
        <family val="2"/>
      </rPr>
      <t xml:space="preserve"> a precios sociales muestra los cálculos realizados y los factores de corrección han sido adecuadamente aplicados.</t>
    </r>
  </si>
  <si>
    <r>
      <rPr>
        <b/>
        <sz val="8"/>
        <color indexed="56"/>
        <rFont val="Verdana"/>
        <family val="2"/>
      </rPr>
      <t xml:space="preserve">No </t>
    </r>
    <r>
      <rPr>
        <sz val="8"/>
        <color indexed="56"/>
        <rFont val="Verdana"/>
        <family val="2"/>
      </rPr>
      <t>se</t>
    </r>
    <r>
      <rPr>
        <b/>
        <sz val="8"/>
        <color indexed="56"/>
        <rFont val="Verdana"/>
        <family val="2"/>
      </rPr>
      <t xml:space="preserve"> </t>
    </r>
    <r>
      <rPr>
        <sz val="8"/>
        <color indexed="56"/>
        <rFont val="Verdana"/>
        <family val="2"/>
      </rPr>
      <t>ha definido a los usuarios de riego como responsables de financiar la operación y mantenimiento del proyecto.</t>
    </r>
  </si>
  <si>
    <t>Se ha definido a los usuarios de riego como responsables de financiar la operación y mantenimiento del proyecto, pero la tarifa de agua no ha sido adecuadamente calculada?</t>
  </si>
  <si>
    <t>1.4.3.1.3</t>
  </si>
  <si>
    <r>
      <t xml:space="preserve">Se ha definido a los usuarios de riego como responsables de financiar la operación y mantenimiento del proyecto y </t>
    </r>
    <r>
      <rPr>
        <b/>
        <sz val="8"/>
        <color indexed="56"/>
        <rFont val="Verdana"/>
        <family val="2"/>
      </rPr>
      <t>la tarifa de agua ha sido adecuadamente calculada.</t>
    </r>
  </si>
  <si>
    <t>1.4.3.2.1</t>
  </si>
  <si>
    <t>Se han establecido las acciones correspondientes que garanticen las capacidades de gestión, operación y mantenimiento de la junta de usuarios, comites de regantes u otra organización similar.</t>
  </si>
  <si>
    <r>
      <rPr>
        <b/>
        <sz val="8"/>
        <color indexed="56"/>
        <rFont val="Verdana"/>
        <family val="2"/>
      </rPr>
      <t>No</t>
    </r>
    <r>
      <rPr>
        <sz val="8"/>
        <color indexed="56"/>
        <rFont val="Verdana"/>
        <family val="2"/>
      </rPr>
      <t xml:space="preserve"> se presenta acta de compromiso de los beneficiarios para asumir el costo de operación y mantenimiento del proyecto y en caso de ser riego tecnificado no presenta acta de compromiso de financiamiento de la instalación parcelaria.</t>
    </r>
  </si>
  <si>
    <r>
      <t>Se presenta Acta de compromiso de operación y mantenimiento (</t>
    </r>
    <r>
      <rPr>
        <b/>
        <sz val="8"/>
        <color indexed="56"/>
        <rFont val="Verdana"/>
        <family val="2"/>
      </rPr>
      <t>no incluye tarifa de agua</t>
    </r>
    <r>
      <rPr>
        <sz val="8"/>
        <color indexed="56"/>
        <rFont val="Verdana"/>
        <family val="2"/>
      </rPr>
      <t xml:space="preserve">) y  el documento sustentatorio que garantice la libre disponibilidad de los terrenos donde se proyecta la infraestructura. </t>
    </r>
  </si>
  <si>
    <r>
      <t>Se presenta Acta de compromiso de operación y mantenimiento (</t>
    </r>
    <r>
      <rPr>
        <b/>
        <sz val="8"/>
        <color indexed="56"/>
        <rFont val="Verdana"/>
        <family val="2"/>
      </rPr>
      <t>incluye tarifa de agua</t>
    </r>
    <r>
      <rPr>
        <sz val="8"/>
        <color indexed="56"/>
        <rFont val="Verdana"/>
        <family val="2"/>
      </rPr>
      <t xml:space="preserve">), el documento sustentatorio que garantice la libre disiponibilidad de los terrenos donde se proyecta la infraestructura. </t>
    </r>
  </si>
  <si>
    <r>
      <rPr>
        <b/>
        <sz val="8"/>
        <color indexed="56"/>
        <rFont val="Verdana"/>
        <family val="2"/>
      </rPr>
      <t>No</t>
    </r>
    <r>
      <rPr>
        <sz val="8"/>
        <color indexed="56"/>
        <rFont val="Verdana"/>
        <family val="2"/>
      </rPr>
      <t xml:space="preserve"> se han identificado o están </t>
    </r>
    <r>
      <rPr>
        <b/>
        <sz val="8"/>
        <color indexed="56"/>
        <rFont val="Verdana"/>
        <family val="2"/>
      </rPr>
      <t>mal identificados</t>
    </r>
    <r>
      <rPr>
        <sz val="8"/>
        <color indexed="56"/>
        <rFont val="Verdana"/>
        <family val="2"/>
      </rPr>
      <t>.</t>
    </r>
  </si>
  <si>
    <r>
      <t xml:space="preserve">El análisis de impacto ambiental </t>
    </r>
    <r>
      <rPr>
        <b/>
        <sz val="8"/>
        <color indexed="56"/>
        <rFont val="Verdana"/>
        <family val="2"/>
      </rPr>
      <t>es  general</t>
    </r>
    <r>
      <rPr>
        <sz val="8"/>
        <color indexed="56"/>
        <rFont val="Verdana"/>
        <family val="2"/>
      </rPr>
      <t xml:space="preserve"> y </t>
    </r>
    <r>
      <rPr>
        <b/>
        <sz val="8"/>
        <color indexed="56"/>
        <rFont val="Verdana"/>
        <family val="2"/>
      </rPr>
      <t>no</t>
    </r>
    <r>
      <rPr>
        <sz val="8"/>
        <color indexed="56"/>
        <rFont val="Verdana"/>
        <family val="2"/>
      </rPr>
      <t xml:space="preserve"> permite </t>
    </r>
    <r>
      <rPr>
        <b/>
        <sz val="8"/>
        <color indexed="56"/>
        <rFont val="Verdana"/>
        <family val="2"/>
      </rPr>
      <t>identificar</t>
    </r>
    <r>
      <rPr>
        <sz val="8"/>
        <color indexed="56"/>
        <rFont val="Verdana"/>
        <family val="2"/>
      </rPr>
      <t xml:space="preserve"> adecuadamente los impactos positivos y negativos.</t>
    </r>
  </si>
  <si>
    <r>
      <t xml:space="preserve">La alternativa ha sido </t>
    </r>
    <r>
      <rPr>
        <b/>
        <sz val="8"/>
        <color indexed="56"/>
        <rFont val="Verdana"/>
        <family val="2"/>
      </rPr>
      <t>seleccionada</t>
    </r>
    <r>
      <rPr>
        <sz val="8"/>
        <color indexed="56"/>
        <rFont val="Verdana"/>
        <family val="2"/>
      </rPr>
      <t xml:space="preserve"> </t>
    </r>
    <r>
      <rPr>
        <b/>
        <sz val="8"/>
        <color indexed="56"/>
        <rFont val="Verdana"/>
        <family val="2"/>
      </rPr>
      <t>considerando solo los resultados de la evaluación social</t>
    </r>
    <r>
      <rPr>
        <sz val="8"/>
        <color indexed="56"/>
        <rFont val="Verdana"/>
        <family val="2"/>
      </rPr>
      <t xml:space="preserve"> explicitando los criterios y razones de tal selección.</t>
    </r>
  </si>
  <si>
    <r>
      <t xml:space="preserve">La alternativa ha sido seleccionada considerando los resultados de la evaluación social, del </t>
    </r>
    <r>
      <rPr>
        <b/>
        <sz val="8"/>
        <color indexed="56"/>
        <rFont val="Verdana"/>
        <family val="2"/>
      </rPr>
      <t>análisis</t>
    </r>
    <r>
      <rPr>
        <sz val="8"/>
        <color indexed="56"/>
        <rFont val="Verdana"/>
        <family val="2"/>
      </rPr>
      <t xml:space="preserve"> de </t>
    </r>
    <r>
      <rPr>
        <b/>
        <sz val="8"/>
        <color indexed="56"/>
        <rFont val="Verdana"/>
        <family val="2"/>
      </rPr>
      <t>sensibilidad y de sostenibilidad</t>
    </r>
    <r>
      <rPr>
        <sz val="8"/>
        <color indexed="56"/>
        <rFont val="Verdana"/>
        <family val="2"/>
      </rPr>
      <t>, explicitando los criterios y razones de tal selección</t>
    </r>
    <r>
      <rPr>
        <b/>
        <sz val="8"/>
        <color indexed="56"/>
        <rFont val="Verdana"/>
        <family val="2"/>
      </rPr>
      <t>.</t>
    </r>
  </si>
  <si>
    <t>TIPO DE PROYECTO: TELECOMUNICACIÓN RURAL</t>
  </si>
  <si>
    <r>
      <rPr>
        <b/>
        <sz val="8"/>
        <color indexed="56"/>
        <rFont val="Verdana"/>
        <family val="2"/>
      </rPr>
      <t>Se menciona</t>
    </r>
    <r>
      <rPr>
        <sz val="8"/>
        <color indexed="56"/>
        <rFont val="Verdana"/>
        <family val="2"/>
      </rPr>
      <t xml:space="preserve"> la participación de los beneficiarios (especificar su participación en talleres donde se han informado de los beneficios del proyecto).</t>
    </r>
  </si>
  <si>
    <r>
      <rPr>
        <b/>
        <sz val="8"/>
        <color indexed="56"/>
        <rFont val="Verdana"/>
        <family val="2"/>
      </rPr>
      <t>Se menciona</t>
    </r>
    <r>
      <rPr>
        <sz val="8"/>
        <color indexed="56"/>
        <rFont val="Verdana"/>
        <family val="2"/>
      </rPr>
      <t xml:space="preserve"> la participación de las instituciones involucradas (operadores, concecionaria,  Ministerio de Transportes y Comunicaciones y gobiernos regionales y  locales involucrados).</t>
    </r>
  </si>
  <si>
    <t>Se describen las condiciones  actuales de prestación del servicio de telecomunicaciones en la provincia, el distrito y las localidades beneficiarias (cualitativamente).</t>
  </si>
  <si>
    <t>Se efectua un análisis considerando indicadores de los servicios de telecomunicaciones en el distrito o provincia donde se ubican las localidades beneficiarias del proyecto.</t>
  </si>
  <si>
    <t>El estudio presenta un listado de los centros poblados beneficiados.</t>
  </si>
  <si>
    <t>Presenta el listado y el area de influencia del proyecto ha sido definida utilizando un adecuado criterio y se describen sus características.</t>
  </si>
  <si>
    <r>
      <rPr>
        <sz val="8"/>
        <color indexed="56"/>
        <rFont val="Verdana"/>
        <family val="2"/>
      </rPr>
      <t>Han sido</t>
    </r>
    <r>
      <rPr>
        <b/>
        <sz val="8"/>
        <color indexed="56"/>
        <rFont val="Verdana"/>
        <family val="2"/>
      </rPr>
      <t xml:space="preserve"> adecuadamente identificados.</t>
    </r>
  </si>
  <si>
    <t>Se ha definido una sola alternativa pudiendo definirse otras y/o la(s) alternativa(s) planteada(s) no es (son) adecuada(s).</t>
  </si>
  <si>
    <t>La demanda ha sido bien determinada, se ha estimado la cantidad de minutos demandados por los usuarios, por año, por tipo de servicio y localidad.</t>
  </si>
  <si>
    <r>
      <t>La oferta con proyecto ha sido inadecuadamente</t>
    </r>
    <r>
      <rPr>
        <b/>
        <sz val="8"/>
        <color indexed="56"/>
        <rFont val="Verdana"/>
        <family val="2"/>
      </rPr>
      <t xml:space="preserve"> determinada</t>
    </r>
    <r>
      <rPr>
        <sz val="8"/>
        <color indexed="56"/>
        <rFont val="Verdana"/>
        <family val="2"/>
      </rPr>
      <t>.</t>
    </r>
  </si>
  <si>
    <r>
      <t>La oferta con proyecto ha sido</t>
    </r>
    <r>
      <rPr>
        <b/>
        <sz val="8"/>
        <color indexed="56"/>
        <rFont val="Verdana"/>
        <family val="2"/>
      </rPr>
      <t xml:space="preserve"> adecuadamente</t>
    </r>
    <r>
      <rPr>
        <sz val="8"/>
        <color indexed="56"/>
        <rFont val="Verdana"/>
        <family val="2"/>
      </rPr>
      <t xml:space="preserve"> determinada.</t>
    </r>
  </si>
  <si>
    <r>
      <t xml:space="preserve">La brecha ha sido </t>
    </r>
    <r>
      <rPr>
        <b/>
        <sz val="8"/>
        <color indexed="56"/>
        <rFont val="Verdana"/>
        <family val="2"/>
      </rPr>
      <t>inadecuadamente calculada</t>
    </r>
    <r>
      <rPr>
        <sz val="8"/>
        <color indexed="56"/>
        <rFont val="Verdana"/>
        <family val="2"/>
      </rPr>
      <t>.</t>
    </r>
  </si>
  <si>
    <r>
      <t xml:space="preserve">La brecha ha sido </t>
    </r>
    <r>
      <rPr>
        <b/>
        <sz val="8"/>
        <color indexed="56"/>
        <rFont val="Verdana"/>
        <family val="2"/>
      </rPr>
      <t>adecuadamente calculada</t>
    </r>
    <r>
      <rPr>
        <sz val="8"/>
        <color indexed="56"/>
        <rFont val="Verdana"/>
        <family val="2"/>
      </rPr>
      <t>.</t>
    </r>
  </si>
  <si>
    <r>
      <t xml:space="preserve">Han sido definidas las </t>
    </r>
    <r>
      <rPr>
        <b/>
        <sz val="8"/>
        <color indexed="56"/>
        <rFont val="Verdana"/>
        <family val="2"/>
      </rPr>
      <t>metas</t>
    </r>
    <r>
      <rPr>
        <sz val="8"/>
        <color indexed="56"/>
        <rFont val="Verdana"/>
        <family val="2"/>
      </rPr>
      <t xml:space="preserve"> para el componente de </t>
    </r>
    <r>
      <rPr>
        <b/>
        <sz val="8"/>
        <color indexed="56"/>
        <rFont val="Verdana"/>
        <family val="2"/>
      </rPr>
      <t>infraestructura</t>
    </r>
    <r>
      <rPr>
        <sz val="8"/>
        <color indexed="56"/>
        <rFont val="Verdana"/>
        <family val="2"/>
      </rPr>
      <t>, existiendo otros componentes.</t>
    </r>
  </si>
  <si>
    <r>
      <t xml:space="preserve">Han sido definidas las metas para </t>
    </r>
    <r>
      <rPr>
        <b/>
        <sz val="8"/>
        <color indexed="56"/>
        <rFont val="Verdana"/>
        <family val="2"/>
      </rPr>
      <t>todos los componentes</t>
    </r>
    <r>
      <rPr>
        <sz val="8"/>
        <color indexed="56"/>
        <rFont val="Verdana"/>
        <family val="2"/>
      </rPr>
      <t xml:space="preserve"> del proyecto.</t>
    </r>
  </si>
  <si>
    <t>Las características técnicas de las alternativas responden a normas técnicas y reglamentos correspondientes y el diseño de la infraestructura a un análisis de segmentación realizado en la zona de intervención.</t>
  </si>
  <si>
    <r>
      <t xml:space="preserve">Los costos del proyecto han sido </t>
    </r>
    <r>
      <rPr>
        <b/>
        <sz val="8"/>
        <color indexed="56"/>
        <rFont val="Verdana"/>
        <family val="2"/>
      </rPr>
      <t>adecuadamente determinados</t>
    </r>
    <r>
      <rPr>
        <sz val="8"/>
        <color indexed="56"/>
        <rFont val="Verdana"/>
        <family val="2"/>
      </rPr>
      <t>.</t>
    </r>
  </si>
  <si>
    <t>Los costos de operación y mantenimiento se encuentran dentro de los estándares del sector y están respaldados con información de la empresa operadora.</t>
  </si>
  <si>
    <r>
      <rPr>
        <b/>
        <sz val="8"/>
        <color indexed="56"/>
        <rFont val="Verdana"/>
        <family val="2"/>
      </rPr>
      <t>No</t>
    </r>
    <r>
      <rPr>
        <sz val="8"/>
        <color indexed="56"/>
        <rFont val="Verdana"/>
        <family val="2"/>
      </rPr>
      <t xml:space="preserve"> considera un costo razonable para expediente técnico, gastos generales, supervisión, utilidad.</t>
    </r>
  </si>
  <si>
    <r>
      <t xml:space="preserve">Considera un costo razonable para </t>
    </r>
    <r>
      <rPr>
        <b/>
        <sz val="8"/>
        <color indexed="56"/>
        <rFont val="Verdana"/>
        <family val="2"/>
      </rPr>
      <t xml:space="preserve">uno o algunos </t>
    </r>
    <r>
      <rPr>
        <sz val="8"/>
        <color indexed="56"/>
        <rFont val="Verdana"/>
        <family val="2"/>
      </rPr>
      <t>de ellos, sustentados con un desagregado de costos.</t>
    </r>
  </si>
  <si>
    <r>
      <t xml:space="preserve">Considera un costo razonable para </t>
    </r>
    <r>
      <rPr>
        <b/>
        <sz val="8"/>
        <color indexed="56"/>
        <rFont val="Verdana"/>
        <family val="2"/>
      </rPr>
      <t xml:space="preserve">todos  </t>
    </r>
    <r>
      <rPr>
        <sz val="8"/>
        <color indexed="56"/>
        <rFont val="Verdana"/>
        <family val="2"/>
      </rPr>
      <t>ellos, sustentados con un desagregado de costos.</t>
    </r>
  </si>
  <si>
    <t>TIPO DE PROYECTO: DESARROLLO DE CAPACIDADES PARA LA GESTIÓN INTEGRAL DE CUENCAS</t>
  </si>
  <si>
    <r>
      <t xml:space="preserve">La provisión de servicios ha sido descrita </t>
    </r>
    <r>
      <rPr>
        <b/>
        <sz val="8"/>
        <color indexed="56"/>
        <rFont val="Verdana"/>
        <family val="2"/>
      </rPr>
      <t>cualitativamente.</t>
    </r>
  </si>
  <si>
    <r>
      <t xml:space="preserve">La provisión de servicios ha sido descrita cualitativamente y </t>
    </r>
    <r>
      <rPr>
        <b/>
        <sz val="8"/>
        <color indexed="56"/>
        <rFont val="Verdana"/>
        <family val="2"/>
      </rPr>
      <t xml:space="preserve">con indicadores cuantitativos adecuados </t>
    </r>
    <r>
      <rPr>
        <sz val="8"/>
        <color indexed="56"/>
        <rFont val="Verdana"/>
        <family val="2"/>
      </rPr>
      <t>(servicios ambientales, protección de áreas e infraestructura, etc).</t>
    </r>
  </si>
  <si>
    <r>
      <rPr>
        <b/>
        <sz val="8"/>
        <color indexed="56"/>
        <rFont val="Verdana"/>
        <family val="2"/>
      </rPr>
      <t>No</t>
    </r>
    <r>
      <rPr>
        <sz val="8"/>
        <color indexed="56"/>
        <rFont val="Verdana"/>
        <family val="2"/>
      </rPr>
      <t xml:space="preserve"> se ha tomando en cuenta la Cuenca o Microcuenca.</t>
    </r>
  </si>
  <si>
    <r>
      <rPr>
        <b/>
        <sz val="8"/>
        <color indexed="56"/>
        <rFont val="Verdana"/>
        <family val="2"/>
      </rPr>
      <t>No</t>
    </r>
    <r>
      <rPr>
        <sz val="8"/>
        <color indexed="56"/>
        <rFont val="Verdana"/>
        <family val="2"/>
      </rPr>
      <t xml:space="preserve"> ha sido </t>
    </r>
    <r>
      <rPr>
        <b/>
        <sz val="8"/>
        <color indexed="56"/>
        <rFont val="Verdana"/>
        <family val="2"/>
      </rPr>
      <t>identificada</t>
    </r>
    <r>
      <rPr>
        <sz val="8"/>
        <color indexed="56"/>
        <rFont val="Verdana"/>
        <family val="2"/>
      </rPr>
      <t xml:space="preserve"> o ha sido identificada </t>
    </r>
    <r>
      <rPr>
        <b/>
        <sz val="8"/>
        <color indexed="56"/>
        <rFont val="Verdana"/>
        <family val="2"/>
      </rPr>
      <t>inadecuadamente</t>
    </r>
    <r>
      <rPr>
        <sz val="8"/>
        <color indexed="56"/>
        <rFont val="Verdana"/>
        <family val="2"/>
      </rPr>
      <t>.</t>
    </r>
  </si>
  <si>
    <r>
      <t xml:space="preserve">Ha sido identificada adecuadamente, pero </t>
    </r>
    <r>
      <rPr>
        <b/>
        <sz val="8"/>
        <color indexed="56"/>
        <rFont val="Verdana"/>
        <family val="2"/>
      </rPr>
      <t>no se presentan</t>
    </r>
    <r>
      <rPr>
        <sz val="8"/>
        <color indexed="56"/>
        <rFont val="Verdana"/>
        <family val="2"/>
      </rPr>
      <t xml:space="preserve"> sus caracterìsticas.</t>
    </r>
  </si>
  <si>
    <r>
      <t xml:space="preserve">Ha sido identificada, se presentan sus caracterìsticas y </t>
    </r>
    <r>
      <rPr>
        <b/>
        <sz val="8"/>
        <color indexed="56"/>
        <rFont val="Verdana"/>
        <family val="2"/>
      </rPr>
      <t>se sustentan con indicadores</t>
    </r>
    <r>
      <rPr>
        <sz val="8"/>
        <color indexed="56"/>
        <rFont val="Verdana"/>
        <family val="2"/>
      </rPr>
      <t>.</t>
    </r>
  </si>
  <si>
    <r>
      <rPr>
        <b/>
        <sz val="8"/>
        <color indexed="56"/>
        <rFont val="Verdana"/>
        <family val="2"/>
      </rPr>
      <t>La metodología</t>
    </r>
    <r>
      <rPr>
        <sz val="8"/>
        <color indexed="56"/>
        <rFont val="Verdana"/>
        <family val="2"/>
      </rPr>
      <t xml:space="preserve"> utilizada para determinar la demanda </t>
    </r>
    <r>
      <rPr>
        <b/>
        <sz val="8"/>
        <color indexed="56"/>
        <rFont val="Verdana"/>
        <family val="2"/>
      </rPr>
      <t>considera parámetros adecuados</t>
    </r>
    <r>
      <rPr>
        <sz val="8"/>
        <color indexed="56"/>
        <rFont val="Verdana"/>
        <family val="2"/>
      </rPr>
      <t xml:space="preserve"> (hidrológico, meteorológicos, ambientales, cobertura vegeral, etc) los cuales están debidamente </t>
    </r>
    <r>
      <rPr>
        <b/>
        <sz val="8"/>
        <color indexed="56"/>
        <rFont val="Verdana"/>
        <family val="2"/>
      </rPr>
      <t>sustentados</t>
    </r>
    <r>
      <rPr>
        <sz val="8"/>
        <color indexed="56"/>
        <rFont val="Verdana"/>
        <family val="2"/>
      </rPr>
      <t>.</t>
    </r>
  </si>
  <si>
    <r>
      <t xml:space="preserve">La oferta ha sido </t>
    </r>
    <r>
      <rPr>
        <b/>
        <sz val="8"/>
        <color indexed="56"/>
        <rFont val="Verdana"/>
        <family val="2"/>
      </rPr>
      <t>mal determinada</t>
    </r>
    <r>
      <rPr>
        <sz val="8"/>
        <color indexed="56"/>
        <rFont val="Verdana"/>
        <family val="2"/>
      </rPr>
      <t>.</t>
    </r>
  </si>
  <si>
    <r>
      <t xml:space="preserve">La oferta ha sido </t>
    </r>
    <r>
      <rPr>
        <b/>
        <sz val="8"/>
        <color indexed="56"/>
        <rFont val="Verdana"/>
        <family val="2"/>
      </rPr>
      <t>determinada adecuadamente</t>
    </r>
    <r>
      <rPr>
        <sz val="8"/>
        <color indexed="56"/>
        <rFont val="Verdana"/>
        <family val="2"/>
      </rPr>
      <t xml:space="preserve">  pero </t>
    </r>
    <r>
      <rPr>
        <b/>
        <sz val="8"/>
        <color indexed="56"/>
        <rFont val="Verdana"/>
        <family val="2"/>
      </rPr>
      <t>no</t>
    </r>
    <r>
      <rPr>
        <sz val="8"/>
        <color indexed="56"/>
        <rFont val="Verdana"/>
        <family val="2"/>
      </rPr>
      <t xml:space="preserve"> está bien </t>
    </r>
    <r>
      <rPr>
        <b/>
        <sz val="8"/>
        <color indexed="56"/>
        <rFont val="Verdana"/>
        <family val="2"/>
      </rPr>
      <t>sustentada</t>
    </r>
    <r>
      <rPr>
        <sz val="8"/>
        <color indexed="56"/>
        <rFont val="Verdana"/>
        <family val="2"/>
      </rPr>
      <t>.</t>
    </r>
  </si>
  <si>
    <r>
      <t xml:space="preserve">La oferta ha sido determinada adecuadamente y está </t>
    </r>
    <r>
      <rPr>
        <b/>
        <sz val="8"/>
        <color indexed="56"/>
        <rFont val="Verdana"/>
        <family val="2"/>
      </rPr>
      <t>bien sustentada</t>
    </r>
    <r>
      <rPr>
        <sz val="8"/>
        <color indexed="56"/>
        <rFont val="Verdana"/>
        <family val="2"/>
      </rPr>
      <t>.</t>
    </r>
  </si>
  <si>
    <r>
      <t xml:space="preserve">Se presenta evidencia (servicios ambientales, servicios de capacitación, información meteorológica, estructuras de protección, cobertura vegeral, etc)  pero </t>
    </r>
    <r>
      <rPr>
        <b/>
        <sz val="8"/>
        <color indexed="56"/>
        <rFont val="Verdana"/>
        <family val="2"/>
      </rPr>
      <t>no</t>
    </r>
    <r>
      <rPr>
        <sz val="8"/>
        <color indexed="56"/>
        <rFont val="Verdana"/>
        <family val="2"/>
      </rPr>
      <t xml:space="preserve"> </t>
    </r>
    <r>
      <rPr>
        <b/>
        <sz val="8"/>
        <color indexed="56"/>
        <rFont val="Verdana"/>
        <family val="2"/>
      </rPr>
      <t>tiene coherencia</t>
    </r>
    <r>
      <rPr>
        <sz val="8"/>
        <color indexed="56"/>
        <rFont val="Verdana"/>
        <family val="2"/>
      </rPr>
      <t xml:space="preserve"> con la oferta determinada.</t>
    </r>
  </si>
  <si>
    <r>
      <t xml:space="preserve">Se presenta evidencia y </t>
    </r>
    <r>
      <rPr>
        <b/>
        <sz val="8"/>
        <color indexed="56"/>
        <rFont val="Verdana"/>
        <family val="2"/>
      </rPr>
      <t>tiene coherencia</t>
    </r>
    <r>
      <rPr>
        <sz val="8"/>
        <color indexed="56"/>
        <rFont val="Verdana"/>
        <family val="2"/>
      </rPr>
      <t xml:space="preserve"> con la oferta determinada.</t>
    </r>
  </si>
  <si>
    <r>
      <t xml:space="preserve">La brecha existente entre la demanda con proyecto y la  oferta sin proyecto </t>
    </r>
    <r>
      <rPr>
        <b/>
        <sz val="8"/>
        <color indexed="56"/>
        <rFont val="Verdana"/>
        <family val="2"/>
      </rPr>
      <t>no</t>
    </r>
    <r>
      <rPr>
        <sz val="8"/>
        <color indexed="56"/>
        <rFont val="Verdana"/>
        <family val="2"/>
      </rPr>
      <t xml:space="preserve"> ha sido </t>
    </r>
    <r>
      <rPr>
        <b/>
        <sz val="8"/>
        <color indexed="56"/>
        <rFont val="Verdana"/>
        <family val="2"/>
      </rPr>
      <t>adecuadamente</t>
    </r>
    <r>
      <rPr>
        <sz val="8"/>
        <color indexed="56"/>
        <rFont val="Verdana"/>
        <family val="2"/>
      </rPr>
      <t xml:space="preserve"> determinada para ningún componente del proyecto.
</t>
    </r>
  </si>
  <si>
    <r>
      <t xml:space="preserve">La brecha existente entre la demanda con proyecto y la  oferta sin proyecto ha sido </t>
    </r>
    <r>
      <rPr>
        <b/>
        <sz val="8"/>
        <color indexed="56"/>
        <rFont val="Verdana"/>
        <family val="2"/>
      </rPr>
      <t>adecuadamente</t>
    </r>
    <r>
      <rPr>
        <sz val="8"/>
        <color indexed="56"/>
        <rFont val="Verdana"/>
        <family val="2"/>
      </rPr>
      <t xml:space="preserve"> determinada para </t>
    </r>
    <r>
      <rPr>
        <b/>
        <sz val="8"/>
        <color indexed="56"/>
        <rFont val="Verdana"/>
        <family val="2"/>
      </rPr>
      <t>uno o algunos componentes</t>
    </r>
    <r>
      <rPr>
        <sz val="8"/>
        <color indexed="56"/>
        <rFont val="Verdana"/>
        <family val="2"/>
      </rPr>
      <t xml:space="preserve"> del proyecto.
</t>
    </r>
  </si>
  <si>
    <r>
      <t xml:space="preserve">La brecha existente entre la demanda con proyecto y la  oferta sin proyecto ha sido adecuadamente determinada para </t>
    </r>
    <r>
      <rPr>
        <b/>
        <sz val="8"/>
        <color indexed="56"/>
        <rFont val="Verdana"/>
        <family val="2"/>
      </rPr>
      <t>todos</t>
    </r>
    <r>
      <rPr>
        <sz val="8"/>
        <color indexed="56"/>
        <rFont val="Verdana"/>
        <family val="2"/>
      </rPr>
      <t xml:space="preserve"> </t>
    </r>
    <r>
      <rPr>
        <b/>
        <sz val="8"/>
        <color indexed="56"/>
        <rFont val="Verdana"/>
        <family val="2"/>
      </rPr>
      <t>los componente</t>
    </r>
    <r>
      <rPr>
        <sz val="8"/>
        <color indexed="56"/>
        <rFont val="Verdana"/>
        <family val="2"/>
      </rPr>
      <t xml:space="preserve">s del proyecto.
</t>
    </r>
  </si>
  <si>
    <r>
      <t xml:space="preserve">Han sido definidas </t>
    </r>
    <r>
      <rPr>
        <b/>
        <sz val="8"/>
        <color indexed="56"/>
        <rFont val="Verdana"/>
        <family val="2"/>
      </rPr>
      <t>adecuadamente</t>
    </r>
    <r>
      <rPr>
        <sz val="8"/>
        <color indexed="56"/>
        <rFont val="Verdana"/>
        <family val="2"/>
      </rPr>
      <t xml:space="preserve"> para </t>
    </r>
    <r>
      <rPr>
        <b/>
        <sz val="8"/>
        <color indexed="56"/>
        <rFont val="Verdana"/>
        <family val="2"/>
      </rPr>
      <t>todos los componentes</t>
    </r>
    <r>
      <rPr>
        <sz val="8"/>
        <color indexed="56"/>
        <rFont val="Verdana"/>
        <family val="2"/>
      </rPr>
      <t xml:space="preserve"> de las alternativas (infraestructura, capacitación, etc.).</t>
    </r>
  </si>
  <si>
    <r>
      <rPr>
        <b/>
        <sz val="8"/>
        <color indexed="56"/>
        <rFont val="Verdana"/>
        <family val="2"/>
      </rPr>
      <t>No</t>
    </r>
    <r>
      <rPr>
        <sz val="8"/>
        <color indexed="56"/>
        <rFont val="Verdana"/>
        <family val="2"/>
      </rPr>
      <t xml:space="preserve"> están en concordancia con las normas técnicas  y/o lineamientos del sector correspondiente.</t>
    </r>
  </si>
  <si>
    <r>
      <rPr>
        <b/>
        <sz val="8"/>
        <color indexed="56"/>
        <rFont val="Verdana"/>
        <family val="2"/>
      </rPr>
      <t xml:space="preserve">Están </t>
    </r>
    <r>
      <rPr>
        <sz val="8"/>
        <color indexed="56"/>
        <rFont val="Verdana"/>
        <family val="2"/>
      </rPr>
      <t>en concordancia con las normas técnicas y/o lineamientos del sector correspondiente.</t>
    </r>
  </si>
  <si>
    <r>
      <rPr>
        <b/>
        <sz val="8"/>
        <color indexed="56"/>
        <rFont val="Verdana"/>
        <family val="2"/>
      </rPr>
      <t>Están respaldadas</t>
    </r>
    <r>
      <rPr>
        <sz val="8"/>
        <color indexed="56"/>
        <rFont val="Verdana"/>
        <family val="2"/>
      </rPr>
      <t xml:space="preserve"> por estudios de base y/o trabajo de campo.</t>
    </r>
  </si>
  <si>
    <r>
      <t xml:space="preserve">La cantidad de bienes (metrados) y servicios requeridos y costeados han sido </t>
    </r>
    <r>
      <rPr>
        <b/>
        <sz val="8"/>
        <color indexed="56"/>
        <rFont val="Verdana"/>
        <family val="2"/>
      </rPr>
      <t>calculadas adecuadamente</t>
    </r>
    <r>
      <rPr>
        <sz val="8"/>
        <color indexed="56"/>
        <rFont val="Verdana"/>
        <family val="2"/>
      </rPr>
      <t xml:space="preserve"> en la situación sin y con proyecto, con precios cercanos a los de mercado de la zona del proyecto.</t>
    </r>
  </si>
  <si>
    <r>
      <rPr>
        <b/>
        <sz val="8"/>
        <color indexed="56"/>
        <rFont val="Verdana"/>
        <family val="2"/>
      </rPr>
      <t>No</t>
    </r>
    <r>
      <rPr>
        <sz val="8"/>
        <color indexed="56"/>
        <rFont val="Verdana"/>
        <family val="2"/>
      </rPr>
      <t xml:space="preserve"> se incuye, correspondiendo haberlo hecho.</t>
    </r>
  </si>
  <si>
    <r>
      <t xml:space="preserve">Se incluye,  </t>
    </r>
    <r>
      <rPr>
        <b/>
        <sz val="8"/>
        <color indexed="56"/>
        <rFont val="Verdana"/>
        <family val="2"/>
      </rPr>
      <t>con el suficiente detalle</t>
    </r>
    <r>
      <rPr>
        <sz val="8"/>
        <color indexed="56"/>
        <rFont val="Verdana"/>
        <family val="2"/>
      </rPr>
      <t>, determinándose que ha sido cuantificado adecuadamente.</t>
    </r>
  </si>
  <si>
    <r>
      <rPr>
        <b/>
        <sz val="8"/>
        <color indexed="56"/>
        <rFont val="Verdana"/>
        <family val="2"/>
      </rPr>
      <t>Se incluye</t>
    </r>
    <r>
      <rPr>
        <sz val="8"/>
        <color indexed="56"/>
        <rFont val="Verdana"/>
        <family val="2"/>
      </rPr>
      <t xml:space="preserve"> y se presenta </t>
    </r>
    <r>
      <rPr>
        <b/>
        <sz val="8"/>
        <color indexed="56"/>
        <rFont val="Verdana"/>
        <family val="2"/>
      </rPr>
      <t>con el suficiente detalle</t>
    </r>
    <r>
      <rPr>
        <sz val="8"/>
        <color indexed="56"/>
        <rFont val="Verdana"/>
        <family val="2"/>
      </rPr>
      <t xml:space="preserve"> determinándose que ha sido </t>
    </r>
    <r>
      <rPr>
        <b/>
        <sz val="8"/>
        <color indexed="56"/>
        <rFont val="Verdana"/>
        <family val="2"/>
      </rPr>
      <t>cuantificado adecuadamente</t>
    </r>
    <r>
      <rPr>
        <sz val="8"/>
        <color indexed="56"/>
        <rFont val="Verdana"/>
        <family val="2"/>
      </rPr>
      <t>?</t>
    </r>
  </si>
  <si>
    <r>
      <rPr>
        <b/>
        <sz val="8"/>
        <color indexed="56"/>
        <rFont val="Verdana"/>
        <family val="2"/>
      </rPr>
      <t>No</t>
    </r>
    <r>
      <rPr>
        <sz val="8"/>
        <color indexed="56"/>
        <rFont val="Verdana"/>
        <family val="2"/>
      </rPr>
      <t xml:space="preserve"> han sido identificados y determinados adecuadamente.</t>
    </r>
  </si>
  <si>
    <t>Han sido identificados y determinados adecuadamente, existe evidencia técnica que respalda la atribución de tales beneficios a los resultados del proyecto.</t>
  </si>
  <si>
    <r>
      <rPr>
        <b/>
        <sz val="8"/>
        <color indexed="62"/>
        <rFont val="Verdana"/>
        <family val="2"/>
      </rPr>
      <t>No</t>
    </r>
    <r>
      <rPr>
        <sz val="8"/>
        <color indexed="62"/>
        <rFont val="Verdana"/>
        <family val="2"/>
      </rPr>
      <t xml:space="preserve"> Presenta el flujo de beneficios y/o costos incrementales de las alternativas de solución o está mal elaborado</t>
    </r>
  </si>
  <si>
    <r>
      <t xml:space="preserve">El flujo de beneficios y/o costos incrementales para cada alternativa de solución se ha </t>
    </r>
    <r>
      <rPr>
        <b/>
        <sz val="8"/>
        <color indexed="62"/>
        <rFont val="Verdana"/>
        <family val="2"/>
      </rPr>
      <t>elaborado adecuadament</t>
    </r>
    <r>
      <rPr>
        <sz val="8"/>
        <color indexed="62"/>
        <rFont val="Verdana"/>
        <family val="2"/>
      </rPr>
      <t>e?</t>
    </r>
  </si>
  <si>
    <r>
      <rPr>
        <b/>
        <sz val="8"/>
        <color indexed="56"/>
        <rFont val="Verdana"/>
        <family val="2"/>
      </rPr>
      <t>No se</t>
    </r>
    <r>
      <rPr>
        <sz val="8"/>
        <color indexed="56"/>
        <rFont val="Verdana"/>
        <family val="2"/>
      </rPr>
      <t xml:space="preserve"> presenta actas o acuerdos de compromiso con el proyecto.</t>
    </r>
  </si>
  <si>
    <r>
      <rPr>
        <b/>
        <sz val="8"/>
        <color indexed="56"/>
        <rFont val="Verdana"/>
        <family val="2"/>
      </rPr>
      <t>Se presenta</t>
    </r>
    <r>
      <rPr>
        <sz val="8"/>
        <color indexed="56"/>
        <rFont val="Verdana"/>
        <family val="2"/>
      </rPr>
      <t xml:space="preserve"> documento de compromiso de la(s) entidad(es) a cargo de la operación y mantenimiento de los componentes del PIP (ANA, SENAMI, DIGESA, etc.)</t>
    </r>
  </si>
  <si>
    <r>
      <t xml:space="preserve">El análisis de impacto ambiental </t>
    </r>
    <r>
      <rPr>
        <b/>
        <sz val="8"/>
        <color indexed="56"/>
        <rFont val="Verdana"/>
        <family val="2"/>
      </rPr>
      <t>es adecuado</t>
    </r>
    <r>
      <rPr>
        <sz val="8"/>
        <color indexed="56"/>
        <rFont val="Verdana"/>
        <family val="2"/>
      </rPr>
      <t xml:space="preserve">, los impactos positivos y/o negativos </t>
    </r>
    <r>
      <rPr>
        <b/>
        <sz val="8"/>
        <color indexed="56"/>
        <rFont val="Verdana"/>
        <family val="2"/>
      </rPr>
      <t>están</t>
    </r>
    <r>
      <rPr>
        <sz val="8"/>
        <color indexed="56"/>
        <rFont val="Verdana"/>
        <family val="2"/>
      </rPr>
      <t xml:space="preserve"> claramente </t>
    </r>
    <r>
      <rPr>
        <b/>
        <sz val="8"/>
        <color indexed="56"/>
        <rFont val="Verdana"/>
        <family val="2"/>
      </rPr>
      <t>identificados.</t>
    </r>
  </si>
  <si>
    <t>No presenta el Inventario Vial que sustenta la provisión actual del servicio.</t>
  </si>
  <si>
    <r>
      <t xml:space="preserve">Identifica adecuadamente solo </t>
    </r>
    <r>
      <rPr>
        <b/>
        <sz val="8"/>
        <color indexed="56"/>
        <rFont val="Verdana"/>
        <family val="2"/>
      </rPr>
      <t>un criterio</t>
    </r>
    <r>
      <rPr>
        <sz val="8"/>
        <color indexed="56"/>
        <rFont val="Verdana"/>
        <family val="2"/>
      </rPr>
      <t xml:space="preserve"> de los  tres (tipo de intervención, el bien o servicio que será proporcionado y el ambito de intervención).</t>
    </r>
  </si>
  <si>
    <r>
      <t xml:space="preserve">Identifica adecuadamente </t>
    </r>
    <r>
      <rPr>
        <b/>
        <sz val="8"/>
        <color indexed="56"/>
        <rFont val="Verdana"/>
        <family val="2"/>
      </rPr>
      <t>dos criterios</t>
    </r>
    <r>
      <rPr>
        <sz val="8"/>
        <color indexed="56"/>
        <rFont val="Verdana"/>
        <family val="2"/>
      </rPr>
      <t xml:space="preserve"> de los tres (tipo de intervención, el bien o servicio que será proporcionado y el ambito de intervención)</t>
    </r>
  </si>
  <si>
    <r>
      <t xml:space="preserve">Identifica adecuadamente los </t>
    </r>
    <r>
      <rPr>
        <b/>
        <sz val="8"/>
        <color indexed="56"/>
        <rFont val="Verdana"/>
        <family val="2"/>
      </rPr>
      <t>tres criterios</t>
    </r>
    <r>
      <rPr>
        <sz val="8"/>
        <color indexed="56"/>
        <rFont val="Verdana"/>
        <family val="2"/>
      </rPr>
      <t xml:space="preserve">  (tipo de intervención, el bien o servicio que será proporcionado y el ambito de intervención)</t>
    </r>
  </si>
  <si>
    <r>
      <t xml:space="preserve">Se menciona y </t>
    </r>
    <r>
      <rPr>
        <b/>
        <sz val="8"/>
        <color indexed="56"/>
        <rFont val="Verdana"/>
        <family val="2"/>
      </rPr>
      <t>sustenta</t>
    </r>
    <r>
      <rPr>
        <sz val="8"/>
        <color indexed="56"/>
        <rFont val="Verdana"/>
        <family val="2"/>
      </rPr>
      <t xml:space="preserve"> con documentos válidos la participación de los beneficiarios.</t>
    </r>
  </si>
  <si>
    <r>
      <t xml:space="preserve">Se menciona y </t>
    </r>
    <r>
      <rPr>
        <b/>
        <sz val="8"/>
        <color indexed="56"/>
        <rFont val="Verdana"/>
        <family val="2"/>
      </rPr>
      <t>sustenta</t>
    </r>
    <r>
      <rPr>
        <sz val="8"/>
        <color indexed="56"/>
        <rFont val="Verdana"/>
        <family val="2"/>
      </rPr>
      <t xml:space="preserve"> con documentos válidos la participación de las instituciones involucradas</t>
    </r>
  </si>
  <si>
    <r>
      <rPr>
        <b/>
        <sz val="8"/>
        <color indexed="56"/>
        <rFont val="Verdana"/>
        <family val="2"/>
      </rPr>
      <t>No</t>
    </r>
    <r>
      <rPr>
        <sz val="8"/>
        <color indexed="56"/>
        <rFont val="Verdana"/>
        <family val="2"/>
      </rPr>
      <t xml:space="preserve"> se ha descrito.</t>
    </r>
  </si>
  <si>
    <r>
      <t xml:space="preserve">La provisión de servicios ha sido descrita </t>
    </r>
    <r>
      <rPr>
        <b/>
        <sz val="8"/>
        <color indexed="56"/>
        <rFont val="Verdana"/>
        <family val="2"/>
      </rPr>
      <t>cualitativamente</t>
    </r>
    <r>
      <rPr>
        <sz val="8"/>
        <color indexed="56"/>
        <rFont val="Verdana"/>
        <family val="2"/>
      </rPr>
      <t>.</t>
    </r>
  </si>
  <si>
    <r>
      <t xml:space="preserve">La provisión de servicios ha sido descrita cualitativamente y </t>
    </r>
    <r>
      <rPr>
        <b/>
        <sz val="8"/>
        <color indexed="56"/>
        <rFont val="Verdana"/>
        <family val="2"/>
      </rPr>
      <t>con indicadores cuantitativos</t>
    </r>
    <r>
      <rPr>
        <sz val="8"/>
        <color indexed="56"/>
        <rFont val="Verdana"/>
        <family val="2"/>
      </rPr>
      <t xml:space="preserve"> adecuados.</t>
    </r>
  </si>
  <si>
    <r>
      <rPr>
        <b/>
        <sz val="8"/>
        <color indexed="56"/>
        <rFont val="Verdana"/>
        <family val="2"/>
      </rPr>
      <t>No</t>
    </r>
    <r>
      <rPr>
        <sz val="8"/>
        <color indexed="56"/>
        <rFont val="Verdana"/>
        <family val="2"/>
      </rPr>
      <t xml:space="preserve"> ha sido </t>
    </r>
    <r>
      <rPr>
        <b/>
        <sz val="8"/>
        <color indexed="56"/>
        <rFont val="Verdana"/>
        <family val="2"/>
      </rPr>
      <t>delimitada</t>
    </r>
    <r>
      <rPr>
        <sz val="8"/>
        <color indexed="56"/>
        <rFont val="Verdana"/>
        <family val="2"/>
      </rPr>
      <t xml:space="preserve"> </t>
    </r>
    <r>
      <rPr>
        <b/>
        <sz val="8"/>
        <color indexed="56"/>
        <rFont val="Verdana"/>
        <family val="2"/>
      </rPr>
      <t xml:space="preserve">o </t>
    </r>
    <r>
      <rPr>
        <sz val="8"/>
        <color indexed="56"/>
        <rFont val="Verdana"/>
        <family val="2"/>
      </rPr>
      <t>ha sido</t>
    </r>
    <r>
      <rPr>
        <b/>
        <sz val="8"/>
        <color indexed="56"/>
        <rFont val="Verdana"/>
        <family val="2"/>
      </rPr>
      <t xml:space="preserve"> inadecuadamente delimitada</t>
    </r>
    <r>
      <rPr>
        <sz val="8"/>
        <color indexed="56"/>
        <rFont val="Verdana"/>
        <family val="2"/>
      </rPr>
      <t>.</t>
    </r>
  </si>
  <si>
    <r>
      <t xml:space="preserve">Ha sido delimitada </t>
    </r>
    <r>
      <rPr>
        <b/>
        <sz val="8"/>
        <color indexed="56"/>
        <rFont val="Verdana"/>
        <family val="2"/>
      </rPr>
      <t>adecuadamente</t>
    </r>
    <r>
      <rPr>
        <sz val="8"/>
        <color indexed="56"/>
        <rFont val="Verdana"/>
        <family val="2"/>
      </rPr>
      <t>.</t>
    </r>
  </si>
  <si>
    <r>
      <t xml:space="preserve">Ha sido delimitada y </t>
    </r>
    <r>
      <rPr>
        <b/>
        <sz val="8"/>
        <color indexed="56"/>
        <rFont val="Verdana"/>
        <family val="2"/>
      </rPr>
      <t>caracterizada</t>
    </r>
    <r>
      <rPr>
        <sz val="8"/>
        <color indexed="56"/>
        <rFont val="Verdana"/>
        <family val="2"/>
      </rPr>
      <t xml:space="preserve"> adecuadamente.</t>
    </r>
  </si>
  <si>
    <r>
      <rPr>
        <b/>
        <sz val="8"/>
        <color indexed="56"/>
        <rFont val="Verdana"/>
        <family val="2"/>
      </rPr>
      <t>No</t>
    </r>
    <r>
      <rPr>
        <sz val="8"/>
        <color indexed="56"/>
        <rFont val="Verdana"/>
        <family val="2"/>
      </rPr>
      <t xml:space="preserve"> ha sido </t>
    </r>
    <r>
      <rPr>
        <b/>
        <sz val="8"/>
        <color indexed="56"/>
        <rFont val="Verdana"/>
        <family val="2"/>
      </rPr>
      <t>identificada</t>
    </r>
    <r>
      <rPr>
        <sz val="8"/>
        <color indexed="56"/>
        <rFont val="Verdana"/>
        <family val="2"/>
      </rPr>
      <t xml:space="preserve"> o ha sido </t>
    </r>
    <r>
      <rPr>
        <b/>
        <sz val="8"/>
        <color indexed="56"/>
        <rFont val="Verdana"/>
        <family val="2"/>
      </rPr>
      <t>inadecuadamente</t>
    </r>
    <r>
      <rPr>
        <sz val="8"/>
        <color indexed="56"/>
        <rFont val="Verdana"/>
        <family val="2"/>
      </rPr>
      <t xml:space="preserve"> </t>
    </r>
    <r>
      <rPr>
        <b/>
        <sz val="8"/>
        <color indexed="56"/>
        <rFont val="Verdana"/>
        <family val="2"/>
      </rPr>
      <t>identificada</t>
    </r>
    <r>
      <rPr>
        <sz val="8"/>
        <color indexed="56"/>
        <rFont val="Verdana"/>
        <family val="2"/>
      </rPr>
      <t>.</t>
    </r>
  </si>
  <si>
    <r>
      <t xml:space="preserve">Ha sido </t>
    </r>
    <r>
      <rPr>
        <b/>
        <sz val="8"/>
        <color indexed="56"/>
        <rFont val="Verdana"/>
        <family val="2"/>
      </rPr>
      <t>identificada adecuadamente</t>
    </r>
    <r>
      <rPr>
        <sz val="8"/>
        <color indexed="56"/>
        <rFont val="Verdana"/>
        <family val="2"/>
      </rPr>
      <t xml:space="preserve">, pero </t>
    </r>
    <r>
      <rPr>
        <b/>
        <sz val="8"/>
        <color indexed="56"/>
        <rFont val="Verdana"/>
        <family val="2"/>
      </rPr>
      <t>no se presentan</t>
    </r>
    <r>
      <rPr>
        <sz val="8"/>
        <color indexed="56"/>
        <rFont val="Verdana"/>
        <family val="2"/>
      </rPr>
      <t xml:space="preserve"> sus caracterìsticas.</t>
    </r>
  </si>
  <si>
    <r>
      <t xml:space="preserve">Ha sido identificada adecuadamente y </t>
    </r>
    <r>
      <rPr>
        <b/>
        <sz val="8"/>
        <color indexed="56"/>
        <rFont val="Verdana"/>
        <family val="2"/>
      </rPr>
      <t>se presentan</t>
    </r>
    <r>
      <rPr>
        <sz val="8"/>
        <color indexed="56"/>
        <rFont val="Verdana"/>
        <family val="2"/>
      </rPr>
      <t xml:space="preserve">  sus caracterìsticas.</t>
    </r>
  </si>
  <si>
    <r>
      <t xml:space="preserve">Ha sido identificada adecuadamente, se presentan sus caracterìsticas y </t>
    </r>
    <r>
      <rPr>
        <b/>
        <sz val="8"/>
        <color indexed="56"/>
        <rFont val="Verdana"/>
        <family val="2"/>
      </rPr>
      <t>se sustentan con indicadores</t>
    </r>
    <r>
      <rPr>
        <sz val="8"/>
        <color indexed="56"/>
        <rFont val="Verdana"/>
        <family val="2"/>
      </rPr>
      <t>.</t>
    </r>
  </si>
  <si>
    <r>
      <rPr>
        <b/>
        <sz val="8"/>
        <color indexed="56"/>
        <rFont val="Verdana"/>
        <family val="2"/>
      </rPr>
      <t>No se menciona</t>
    </r>
    <r>
      <rPr>
        <sz val="8"/>
        <color indexed="56"/>
        <rFont val="Verdana"/>
        <family val="2"/>
      </rPr>
      <t xml:space="preserve"> nada  al respecto o </t>
    </r>
    <r>
      <rPr>
        <b/>
        <sz val="8"/>
        <color indexed="56"/>
        <rFont val="Verdana"/>
        <family val="2"/>
      </rPr>
      <t>no</t>
    </r>
    <r>
      <rPr>
        <sz val="8"/>
        <color indexed="56"/>
        <rFont val="Verdana"/>
        <family val="2"/>
      </rPr>
      <t xml:space="preserve"> han sido adecuadamente identificados.</t>
    </r>
  </si>
  <si>
    <r>
      <rPr>
        <sz val="8"/>
        <color indexed="56"/>
        <rFont val="Verdana"/>
        <family val="2"/>
      </rPr>
      <t>Han sido adecuadamente</t>
    </r>
    <r>
      <rPr>
        <b/>
        <sz val="8"/>
        <color indexed="56"/>
        <rFont val="Verdana"/>
        <family val="2"/>
      </rPr>
      <t xml:space="preserve"> identificados.</t>
    </r>
  </si>
  <si>
    <r>
      <t xml:space="preserve">Han sido identificados y </t>
    </r>
    <r>
      <rPr>
        <b/>
        <sz val="8"/>
        <color indexed="56"/>
        <rFont val="Verdana"/>
        <family val="2"/>
      </rPr>
      <t>se han determinado sus características</t>
    </r>
    <r>
      <rPr>
        <sz val="8"/>
        <color indexed="56"/>
        <rFont val="Verdana"/>
        <family val="2"/>
      </rPr>
      <t xml:space="preserve"> (intensidad, recurrencia,  area de impactos, etc.)</t>
    </r>
  </si>
  <si>
    <r>
      <t xml:space="preserve">El problema </t>
    </r>
    <r>
      <rPr>
        <b/>
        <sz val="8"/>
        <color indexed="56"/>
        <rFont val="Verdana"/>
        <family val="2"/>
      </rPr>
      <t>no</t>
    </r>
    <r>
      <rPr>
        <sz val="8"/>
        <color indexed="56"/>
        <rFont val="Verdana"/>
        <family val="2"/>
      </rPr>
      <t xml:space="preserve"> ha sido definido adecuadamente, es decir de manera clara, precisa y objetiva, de tal forma que se pueda encontrar un conjunto de soluciones o alternativas para aliviarlo.</t>
    </r>
  </si>
  <si>
    <r>
      <t xml:space="preserve">El problema ha sido </t>
    </r>
    <r>
      <rPr>
        <b/>
        <sz val="8"/>
        <color indexed="56"/>
        <rFont val="Verdana"/>
        <family val="2"/>
      </rPr>
      <t>definido adecuadamente</t>
    </r>
    <r>
      <rPr>
        <sz val="8"/>
        <color indexed="56"/>
        <rFont val="Verdana"/>
        <family val="2"/>
      </rPr>
      <t>.</t>
    </r>
  </si>
  <si>
    <r>
      <rPr>
        <b/>
        <sz val="8"/>
        <color indexed="56"/>
        <rFont val="Verdana"/>
        <family val="2"/>
      </rPr>
      <t>Ninguna</t>
    </r>
    <r>
      <rPr>
        <sz val="8"/>
        <color indexed="56"/>
        <rFont val="Verdana"/>
        <family val="2"/>
      </rPr>
      <t xml:space="preserve"> de las causas identificadas originan el problema.</t>
    </r>
  </si>
  <si>
    <r>
      <rPr>
        <b/>
        <sz val="8"/>
        <color indexed="56"/>
        <rFont val="Verdana"/>
        <family val="2"/>
      </rPr>
      <t>Una</t>
    </r>
    <r>
      <rPr>
        <sz val="8"/>
        <color indexed="56"/>
        <rFont val="Verdana"/>
        <family val="2"/>
      </rPr>
      <t xml:space="preserve"> o </t>
    </r>
    <r>
      <rPr>
        <b/>
        <sz val="8"/>
        <color indexed="56"/>
        <rFont val="Verdana"/>
        <family val="2"/>
      </rPr>
      <t>algunas</t>
    </r>
    <r>
      <rPr>
        <sz val="8"/>
        <color indexed="56"/>
        <rFont val="Verdana"/>
        <family val="2"/>
      </rPr>
      <t xml:space="preserve"> causas identificadas originan el problema, </t>
    </r>
    <r>
      <rPr>
        <b/>
        <sz val="8"/>
        <color indexed="56"/>
        <rFont val="Verdana"/>
        <family val="2"/>
      </rPr>
      <t>no se sustentan</t>
    </r>
    <r>
      <rPr>
        <sz val="8"/>
        <color indexed="56"/>
        <rFont val="Verdana"/>
        <family val="2"/>
      </rPr>
      <t xml:space="preserve"> con indicadores presentados en el diagnóstico.</t>
    </r>
  </si>
  <si>
    <r>
      <rPr>
        <b/>
        <sz val="8"/>
        <color indexed="56"/>
        <rFont val="Verdana"/>
        <family val="2"/>
      </rPr>
      <t>Una o algunas</t>
    </r>
    <r>
      <rPr>
        <sz val="8"/>
        <color indexed="56"/>
        <rFont val="Verdana"/>
        <family val="2"/>
      </rPr>
      <t xml:space="preserve"> causas identificadas originan el problema y </t>
    </r>
    <r>
      <rPr>
        <b/>
        <sz val="8"/>
        <color indexed="56"/>
        <rFont val="Verdana"/>
        <family val="2"/>
      </rPr>
      <t>están sustentadas</t>
    </r>
    <r>
      <rPr>
        <sz val="8"/>
        <color indexed="56"/>
        <rFont val="Verdana"/>
        <family val="2"/>
      </rPr>
      <t xml:space="preserve"> con indicadores presentados en el diagnóstico?.</t>
    </r>
  </si>
  <si>
    <r>
      <rPr>
        <b/>
        <sz val="8"/>
        <color indexed="56"/>
        <rFont val="Verdana"/>
        <family val="2"/>
      </rPr>
      <t>Todas</t>
    </r>
    <r>
      <rPr>
        <sz val="8"/>
        <color indexed="56"/>
        <rFont val="Verdana"/>
        <family val="2"/>
      </rPr>
      <t xml:space="preserve"> las causas identificadas originan el problema, están </t>
    </r>
    <r>
      <rPr>
        <b/>
        <sz val="8"/>
        <color indexed="56"/>
        <rFont val="Verdana"/>
        <family val="2"/>
      </rPr>
      <t>sustentadas con indicadores</t>
    </r>
    <r>
      <rPr>
        <sz val="8"/>
        <color indexed="56"/>
        <rFont val="Verdana"/>
        <family val="2"/>
      </rPr>
      <t xml:space="preserve"> presentados en el diagnóstico y </t>
    </r>
    <r>
      <rPr>
        <b/>
        <sz val="8"/>
        <color indexed="56"/>
        <rFont val="Verdana"/>
        <family val="2"/>
      </rPr>
      <t>son suficientes</t>
    </r>
    <r>
      <rPr>
        <sz val="8"/>
        <color indexed="56"/>
        <rFont val="Verdana"/>
        <family val="2"/>
      </rPr>
      <t xml:space="preserve"> para explicarlo.</t>
    </r>
  </si>
  <si>
    <r>
      <rPr>
        <b/>
        <sz val="8"/>
        <color indexed="56"/>
        <rFont val="Verdana"/>
        <family val="2"/>
      </rPr>
      <t>Ninguno</t>
    </r>
    <r>
      <rPr>
        <sz val="8"/>
        <color indexed="56"/>
        <rFont val="Verdana"/>
        <family val="2"/>
      </rPr>
      <t xml:space="preserve"> de los efectos identificados son consecuencia del problema.</t>
    </r>
  </si>
  <si>
    <r>
      <rPr>
        <b/>
        <sz val="8"/>
        <color indexed="56"/>
        <rFont val="Verdana"/>
        <family val="2"/>
      </rPr>
      <t>Uno o algunos</t>
    </r>
    <r>
      <rPr>
        <sz val="8"/>
        <color indexed="56"/>
        <rFont val="Verdana"/>
        <family val="2"/>
      </rPr>
      <t xml:space="preserve"> efectos identificados son consecuencia del problema, no se sustentan con indicadores presentados en el diagnóstico.</t>
    </r>
  </si>
  <si>
    <r>
      <rPr>
        <b/>
        <sz val="8"/>
        <color indexed="56"/>
        <rFont val="Verdana"/>
        <family val="2"/>
      </rPr>
      <t>Uno</t>
    </r>
    <r>
      <rPr>
        <sz val="8"/>
        <color indexed="56"/>
        <rFont val="Verdana"/>
        <family val="2"/>
      </rPr>
      <t xml:space="preserve"> o a</t>
    </r>
    <r>
      <rPr>
        <b/>
        <sz val="8"/>
        <color indexed="56"/>
        <rFont val="Verdana"/>
        <family val="2"/>
      </rPr>
      <t>lgunos</t>
    </r>
    <r>
      <rPr>
        <sz val="8"/>
        <color indexed="56"/>
        <rFont val="Verdana"/>
        <family val="2"/>
      </rPr>
      <t xml:space="preserve"> efectos identificados son consecuencia del problema y están </t>
    </r>
    <r>
      <rPr>
        <b/>
        <sz val="8"/>
        <color indexed="56"/>
        <rFont val="Verdana"/>
        <family val="2"/>
      </rPr>
      <t>sustentados</t>
    </r>
    <r>
      <rPr>
        <sz val="8"/>
        <color indexed="56"/>
        <rFont val="Verdana"/>
        <family val="2"/>
      </rPr>
      <t xml:space="preserve"> con evidencias presentadas en el diagnóstico.</t>
    </r>
  </si>
  <si>
    <r>
      <rPr>
        <b/>
        <sz val="8"/>
        <color indexed="56"/>
        <rFont val="Verdana"/>
        <family val="2"/>
      </rPr>
      <t>Todos</t>
    </r>
    <r>
      <rPr>
        <sz val="8"/>
        <color indexed="56"/>
        <rFont val="Verdana"/>
        <family val="2"/>
      </rPr>
      <t xml:space="preserve"> los efectos identificados son consecuencia del problema y están </t>
    </r>
    <r>
      <rPr>
        <b/>
        <sz val="8"/>
        <color indexed="56"/>
        <rFont val="Verdana"/>
        <family val="2"/>
      </rPr>
      <t>sustentados</t>
    </r>
    <r>
      <rPr>
        <sz val="8"/>
        <color indexed="56"/>
        <rFont val="Verdana"/>
        <family val="2"/>
      </rPr>
      <t xml:space="preserve"> con evidencias presentadas en el diagnóstico.</t>
    </r>
  </si>
  <si>
    <r>
      <t xml:space="preserve">La demanda ha sido </t>
    </r>
    <r>
      <rPr>
        <b/>
        <sz val="8"/>
        <color indexed="56"/>
        <rFont val="Verdana"/>
        <family val="2"/>
      </rPr>
      <t>mal determinada</t>
    </r>
    <r>
      <rPr>
        <sz val="8"/>
        <color indexed="56"/>
        <rFont val="Verdana"/>
        <family val="2"/>
      </rPr>
      <t xml:space="preserve"> (parámetros y/o metodología inadecuados y/o cálculos mal efectuados).</t>
    </r>
  </si>
  <si>
    <r>
      <t xml:space="preserve">La demanda ha sido </t>
    </r>
    <r>
      <rPr>
        <b/>
        <sz val="8"/>
        <color indexed="56"/>
        <rFont val="Verdana"/>
        <family val="2"/>
      </rPr>
      <t>adecuadamente determinada</t>
    </r>
    <r>
      <rPr>
        <sz val="8"/>
        <color indexed="56"/>
        <rFont val="Verdana"/>
        <family val="2"/>
      </rPr>
      <t xml:space="preserve"> para </t>
    </r>
    <r>
      <rPr>
        <b/>
        <sz val="8"/>
        <color indexed="56"/>
        <rFont val="Verdana"/>
        <family val="2"/>
      </rPr>
      <t>uno o algunos</t>
    </r>
    <r>
      <rPr>
        <sz val="8"/>
        <color indexed="56"/>
        <rFont val="Verdana"/>
        <family val="2"/>
      </rPr>
      <t xml:space="preserve"> de los componentes del proyecto  (considera parámetros justificados, metodología y cálculos correctos). </t>
    </r>
  </si>
  <si>
    <r>
      <t xml:space="preserve">La demanda ha sido adecuadamente determinada para </t>
    </r>
    <r>
      <rPr>
        <b/>
        <sz val="8"/>
        <color indexed="56"/>
        <rFont val="Verdana"/>
        <family val="2"/>
      </rPr>
      <t>todos</t>
    </r>
    <r>
      <rPr>
        <sz val="8"/>
        <color indexed="56"/>
        <rFont val="Verdana"/>
        <family val="2"/>
      </rPr>
      <t xml:space="preserve"> los componentes del proyecto (considera parámetros justificados, metodología y cálculos correctos). </t>
    </r>
  </si>
  <si>
    <r>
      <t xml:space="preserve">La oferta con proyecto ha sido </t>
    </r>
    <r>
      <rPr>
        <b/>
        <sz val="8"/>
        <color indexed="56"/>
        <rFont val="Verdana"/>
        <family val="2"/>
      </rPr>
      <t>mal determinada</t>
    </r>
    <r>
      <rPr>
        <sz val="8"/>
        <color indexed="56"/>
        <rFont val="Verdana"/>
        <family val="2"/>
      </rPr>
      <t>.</t>
    </r>
  </si>
  <si>
    <r>
      <rPr>
        <sz val="8"/>
        <color indexed="56"/>
        <rFont val="Verdana"/>
        <family val="2"/>
      </rPr>
      <t>La oferta con proyecto está</t>
    </r>
    <r>
      <rPr>
        <b/>
        <sz val="8"/>
        <color indexed="56"/>
        <rFont val="Verdana"/>
        <family val="2"/>
      </rPr>
      <t xml:space="preserve"> adecuadamente determinada.
Nota: </t>
    </r>
    <r>
      <rPr>
        <sz val="8"/>
        <color indexed="56"/>
        <rFont val="Verdana"/>
        <family val="2"/>
      </rPr>
      <t>De existir</t>
    </r>
    <r>
      <rPr>
        <i/>
        <sz val="8"/>
        <color indexed="56"/>
        <rFont val="Verdana"/>
        <family val="2"/>
      </rPr>
      <t xml:space="preserve"> oferta optimizada, calificar si está sustentada en función al estado de los componentes y a las mejoras en la gestión del servicio.</t>
    </r>
  </si>
  <si>
    <r>
      <t xml:space="preserve">La brecha existente entre la demanda con proyecto y la  oferta sin proyecto </t>
    </r>
    <r>
      <rPr>
        <b/>
        <sz val="8"/>
        <color indexed="56"/>
        <rFont val="Verdana"/>
        <family val="2"/>
      </rPr>
      <t>no ha sido determinada</t>
    </r>
    <r>
      <rPr>
        <sz val="8"/>
        <color indexed="56"/>
        <rFont val="Verdana"/>
        <family val="2"/>
      </rPr>
      <t xml:space="preserve"> </t>
    </r>
    <r>
      <rPr>
        <b/>
        <sz val="8"/>
        <color indexed="56"/>
        <rFont val="Verdana"/>
        <family val="2"/>
      </rPr>
      <t>o</t>
    </r>
    <r>
      <rPr>
        <sz val="8"/>
        <color indexed="56"/>
        <rFont val="Verdana"/>
        <family val="2"/>
      </rPr>
      <t xml:space="preserve"> ha sido </t>
    </r>
    <r>
      <rPr>
        <b/>
        <sz val="8"/>
        <color indexed="56"/>
        <rFont val="Verdana"/>
        <family val="2"/>
      </rPr>
      <t>inadecuadamente determinada</t>
    </r>
    <r>
      <rPr>
        <sz val="8"/>
        <color indexed="56"/>
        <rFont val="Verdana"/>
        <family val="2"/>
      </rPr>
      <t xml:space="preserve"> para todos los componentes del proyecto.
</t>
    </r>
  </si>
  <si>
    <r>
      <t xml:space="preserve">La brecha existente entre la demanda con proyecto y la  oferta sin proyecto ha sido </t>
    </r>
    <r>
      <rPr>
        <b/>
        <sz val="8"/>
        <color indexed="56"/>
        <rFont val="Verdana"/>
        <family val="2"/>
      </rPr>
      <t>adecuadamente</t>
    </r>
    <r>
      <rPr>
        <sz val="8"/>
        <color indexed="56"/>
        <rFont val="Verdana"/>
        <family val="2"/>
      </rPr>
      <t xml:space="preserve"> determinada para uno o </t>
    </r>
    <r>
      <rPr>
        <b/>
        <sz val="8"/>
        <color indexed="56"/>
        <rFont val="Verdana"/>
        <family val="2"/>
      </rPr>
      <t>algunos componentes</t>
    </r>
    <r>
      <rPr>
        <sz val="8"/>
        <color indexed="56"/>
        <rFont val="Verdana"/>
        <family val="2"/>
      </rPr>
      <t xml:space="preserve"> del proyecto.
</t>
    </r>
  </si>
  <si>
    <r>
      <t xml:space="preserve">La brecha existente entre la demanda con proyecto y la  oferta sin proyecto ha sido </t>
    </r>
    <r>
      <rPr>
        <b/>
        <sz val="8"/>
        <color indexed="56"/>
        <rFont val="Verdana"/>
        <family val="2"/>
      </rPr>
      <t>adecuadamente</t>
    </r>
    <r>
      <rPr>
        <sz val="8"/>
        <color indexed="56"/>
        <rFont val="Verdana"/>
        <family val="2"/>
      </rPr>
      <t xml:space="preserve"> determinada para t</t>
    </r>
    <r>
      <rPr>
        <b/>
        <sz val="8"/>
        <color indexed="56"/>
        <rFont val="Verdana"/>
        <family val="2"/>
      </rPr>
      <t>odos los componentes</t>
    </r>
    <r>
      <rPr>
        <sz val="8"/>
        <color indexed="56"/>
        <rFont val="Verdana"/>
        <family val="2"/>
      </rPr>
      <t xml:space="preserve"> del proyecto.
</t>
    </r>
  </si>
  <si>
    <r>
      <t xml:space="preserve">Las metas </t>
    </r>
    <r>
      <rPr>
        <b/>
        <sz val="8"/>
        <color indexed="56"/>
        <rFont val="Verdana"/>
        <family val="2"/>
      </rPr>
      <t>no</t>
    </r>
    <r>
      <rPr>
        <sz val="8"/>
        <color indexed="56"/>
        <rFont val="Verdana"/>
        <family val="2"/>
      </rPr>
      <t xml:space="preserve"> han sido definidas </t>
    </r>
    <r>
      <rPr>
        <b/>
        <sz val="8"/>
        <color indexed="56"/>
        <rFont val="Verdana"/>
        <family val="2"/>
      </rPr>
      <t>adecuadamente</t>
    </r>
    <r>
      <rPr>
        <sz val="8"/>
        <color indexed="56"/>
        <rFont val="Verdana"/>
        <family val="2"/>
      </rPr>
      <t xml:space="preserve">. </t>
    </r>
  </si>
  <si>
    <r>
      <t xml:space="preserve">Las metas han sido definidas </t>
    </r>
    <r>
      <rPr>
        <b/>
        <sz val="8"/>
        <color indexed="56"/>
        <rFont val="Verdana"/>
        <family val="2"/>
      </rPr>
      <t>adecuadamente</t>
    </r>
    <r>
      <rPr>
        <sz val="8"/>
        <color indexed="56"/>
        <rFont val="Verdana"/>
        <family val="2"/>
      </rPr>
      <t xml:space="preserve">, para uno o </t>
    </r>
    <r>
      <rPr>
        <b/>
        <sz val="8"/>
        <color indexed="56"/>
        <rFont val="Verdana"/>
        <family val="2"/>
      </rPr>
      <t>algunos componentes del</t>
    </r>
    <r>
      <rPr>
        <sz val="8"/>
        <color indexed="56"/>
        <rFont val="Verdana"/>
        <family val="2"/>
      </rPr>
      <t xml:space="preserve"> proyecto.</t>
    </r>
  </si>
  <si>
    <r>
      <t xml:space="preserve">Las metas han sido definidas </t>
    </r>
    <r>
      <rPr>
        <b/>
        <sz val="8"/>
        <color indexed="56"/>
        <rFont val="Verdana"/>
        <family val="2"/>
      </rPr>
      <t>adecuadamente</t>
    </r>
    <r>
      <rPr>
        <sz val="8"/>
        <color indexed="56"/>
        <rFont val="Verdana"/>
        <family val="2"/>
      </rPr>
      <t xml:space="preserve">, para </t>
    </r>
    <r>
      <rPr>
        <b/>
        <sz val="8"/>
        <color indexed="56"/>
        <rFont val="Verdana"/>
        <family val="2"/>
      </rPr>
      <t>todos</t>
    </r>
    <r>
      <rPr>
        <sz val="8"/>
        <color indexed="56"/>
        <rFont val="Verdana"/>
        <family val="2"/>
      </rPr>
      <t xml:space="preserve"> los componentes del proyecto?</t>
    </r>
  </si>
  <si>
    <r>
      <t xml:space="preserve">Las características técnicas de las alternativas </t>
    </r>
    <r>
      <rPr>
        <b/>
        <sz val="8"/>
        <color indexed="56"/>
        <rFont val="Verdana"/>
        <family val="2"/>
      </rPr>
      <t>no</t>
    </r>
    <r>
      <rPr>
        <sz val="8"/>
        <color indexed="56"/>
        <rFont val="Verdana"/>
        <family val="2"/>
      </rPr>
      <t xml:space="preserve"> están en concordancia con las normas técnicas y reglamentos correspondientes.</t>
    </r>
  </si>
  <si>
    <r>
      <t xml:space="preserve">Las características técnicas de las alternativas </t>
    </r>
    <r>
      <rPr>
        <b/>
        <sz val="8"/>
        <color indexed="56"/>
        <rFont val="Verdana"/>
        <family val="2"/>
      </rPr>
      <t xml:space="preserve">están </t>
    </r>
    <r>
      <rPr>
        <sz val="8"/>
        <color indexed="56"/>
        <rFont val="Verdana"/>
        <family val="2"/>
      </rPr>
      <t>en concordancia con las normas técnicas y reglamentos del sector.</t>
    </r>
  </si>
  <si>
    <r>
      <t xml:space="preserve">Las características técnicas de las alternativas y el </t>
    </r>
    <r>
      <rPr>
        <b/>
        <sz val="8"/>
        <color indexed="56"/>
        <rFont val="Verdana"/>
        <family val="2"/>
      </rPr>
      <t>diseño de la infraestructura</t>
    </r>
    <r>
      <rPr>
        <sz val="8"/>
        <color indexed="56"/>
        <rFont val="Verdana"/>
        <family val="2"/>
      </rPr>
      <t xml:space="preserve"> responden a criterios técnicos establecidos por las normas técnicas y reglamentos del sector. </t>
    </r>
  </si>
  <si>
    <r>
      <rPr>
        <b/>
        <sz val="8"/>
        <color indexed="56"/>
        <rFont val="Verdana"/>
        <family val="2"/>
      </rPr>
      <t>No</t>
    </r>
    <r>
      <rPr>
        <sz val="8"/>
        <color indexed="56"/>
        <rFont val="Verdana"/>
        <family val="2"/>
      </rPr>
      <t xml:space="preserve"> están </t>
    </r>
    <r>
      <rPr>
        <b/>
        <sz val="8"/>
        <color indexed="56"/>
        <rFont val="Verdana"/>
        <family val="2"/>
      </rPr>
      <t>respaldadas</t>
    </r>
    <r>
      <rPr>
        <sz val="8"/>
        <color indexed="56"/>
        <rFont val="Verdana"/>
        <family val="2"/>
      </rPr>
      <t xml:space="preserve"> por estudios de base.</t>
    </r>
  </si>
  <si>
    <r>
      <t xml:space="preserve">Están </t>
    </r>
    <r>
      <rPr>
        <b/>
        <sz val="8"/>
        <color indexed="56"/>
        <rFont val="Verdana"/>
        <family val="2"/>
      </rPr>
      <t>respaldadas</t>
    </r>
    <r>
      <rPr>
        <sz val="8"/>
        <color indexed="56"/>
        <rFont val="Verdana"/>
        <family val="2"/>
      </rPr>
      <t xml:space="preserve"> por estudios de base: estudio de suelos a nivel anteproyecto, levantamiento topográfico, estudio hidrológico y/ohidrogeológico de la fuente, análisis fisico químicos y bacteriológicos, estimación de los consumos de agua, etc.</t>
    </r>
  </si>
  <si>
    <r>
      <rPr>
        <b/>
        <sz val="8"/>
        <color indexed="56"/>
        <rFont val="Verdana"/>
        <family val="2"/>
      </rPr>
      <t>No consideran</t>
    </r>
    <r>
      <rPr>
        <sz val="8"/>
        <color indexed="56"/>
        <rFont val="Verdana"/>
        <family val="2"/>
      </rPr>
      <t xml:space="preserve"> </t>
    </r>
    <r>
      <rPr>
        <b/>
        <sz val="8"/>
        <color indexed="56"/>
        <rFont val="Verdana"/>
        <family val="2"/>
      </rPr>
      <t>acciones</t>
    </r>
    <r>
      <rPr>
        <sz val="8"/>
        <color indexed="56"/>
        <rFont val="Verdana"/>
        <family val="2"/>
      </rPr>
      <t xml:space="preserve"> correspondiendo haberlas hecho de acuerdo al análisis de riesgo descrito en el diagnóstico (item 1.2.1.4).</t>
    </r>
  </si>
  <si>
    <r>
      <rPr>
        <b/>
        <sz val="8"/>
        <color indexed="56"/>
        <rFont val="Verdana"/>
        <family val="2"/>
      </rPr>
      <t>Consideran acciones</t>
    </r>
    <r>
      <rPr>
        <sz val="8"/>
        <color indexed="56"/>
        <rFont val="Verdana"/>
        <family val="2"/>
      </rPr>
      <t xml:space="preserve"> suficientes o se ha sustentado que no se requiere acciones de mitigación de riesgos (Ver concordancia con item 1.2.1.4).</t>
    </r>
  </si>
  <si>
    <r>
      <rPr>
        <b/>
        <sz val="8"/>
        <color indexed="56"/>
        <rFont val="Verdana"/>
        <family val="2"/>
      </rPr>
      <t>No consideran acciones</t>
    </r>
    <r>
      <rPr>
        <sz val="8"/>
        <color indexed="56"/>
        <rFont val="Verdana"/>
        <family val="2"/>
      </rPr>
      <t xml:space="preserve"> para reducir el impacto ambiental </t>
    </r>
    <r>
      <rPr>
        <b/>
        <sz val="8"/>
        <color indexed="56"/>
        <rFont val="Verdana"/>
        <family val="2"/>
      </rPr>
      <t>o</t>
    </r>
    <r>
      <rPr>
        <sz val="8"/>
        <color indexed="56"/>
        <rFont val="Verdana"/>
        <family val="2"/>
      </rPr>
      <t xml:space="preserve"> han sido </t>
    </r>
    <r>
      <rPr>
        <b/>
        <sz val="8"/>
        <color indexed="56"/>
        <rFont val="Verdana"/>
        <family val="2"/>
      </rPr>
      <t>inadecuadamente planteadas</t>
    </r>
    <r>
      <rPr>
        <sz val="8"/>
        <color indexed="56"/>
        <rFont val="Verdana"/>
        <family val="2"/>
      </rPr>
      <t>.</t>
    </r>
  </si>
  <si>
    <r>
      <rPr>
        <b/>
        <sz val="8"/>
        <color indexed="56"/>
        <rFont val="Verdana"/>
        <family val="2"/>
      </rPr>
      <t>Consideran acciones suficientes</t>
    </r>
    <r>
      <rPr>
        <sz val="8"/>
        <color indexed="56"/>
        <rFont val="Verdana"/>
        <family val="2"/>
      </rPr>
      <t xml:space="preserve"> para reducir el impacto ambiental del PIP.</t>
    </r>
  </si>
  <si>
    <r>
      <t xml:space="preserve">Se presentan </t>
    </r>
    <r>
      <rPr>
        <b/>
        <sz val="8"/>
        <color indexed="56"/>
        <rFont val="Verdana"/>
        <family val="2"/>
      </rPr>
      <t xml:space="preserve">sin </t>
    </r>
    <r>
      <rPr>
        <sz val="8"/>
        <color indexed="56"/>
        <rFont val="Verdana"/>
        <family val="2"/>
      </rPr>
      <t xml:space="preserve">el suficiente </t>
    </r>
    <r>
      <rPr>
        <b/>
        <sz val="8"/>
        <color indexed="56"/>
        <rFont val="Verdana"/>
        <family val="2"/>
      </rPr>
      <t>detalle.</t>
    </r>
  </si>
  <si>
    <r>
      <t xml:space="preserve">Se presentan </t>
    </r>
    <r>
      <rPr>
        <b/>
        <sz val="8"/>
        <color indexed="56"/>
        <rFont val="Verdana"/>
        <family val="2"/>
      </rPr>
      <t>con</t>
    </r>
    <r>
      <rPr>
        <sz val="8"/>
        <color indexed="56"/>
        <rFont val="Verdana"/>
        <family val="2"/>
      </rPr>
      <t xml:space="preserve"> el suficiente </t>
    </r>
    <r>
      <rPr>
        <b/>
        <sz val="8"/>
        <color indexed="56"/>
        <rFont val="Verdana"/>
        <family val="2"/>
      </rPr>
      <t xml:space="preserve">detalle </t>
    </r>
    <r>
      <rPr>
        <sz val="8"/>
        <color indexed="56"/>
        <rFont val="Verdana"/>
        <family val="2"/>
      </rPr>
      <t>(componentes, metas, unidad de medida) y bien estructurado.</t>
    </r>
  </si>
  <si>
    <r>
      <t xml:space="preserve">Se presentan con el suficiente detalle, bien estructurado y </t>
    </r>
    <r>
      <rPr>
        <b/>
        <sz val="8"/>
        <color indexed="56"/>
        <rFont val="Verdana"/>
        <family val="2"/>
      </rPr>
      <t>los tiempos programados para la ejecución de las actividades y componentes del proyecto son razonables.</t>
    </r>
  </si>
  <si>
    <r>
      <t xml:space="preserve">Los costos del proyecto </t>
    </r>
    <r>
      <rPr>
        <b/>
        <sz val="8"/>
        <color indexed="56"/>
        <rFont val="Verdana"/>
        <family val="2"/>
      </rPr>
      <t>no</t>
    </r>
    <r>
      <rPr>
        <sz val="8"/>
        <color indexed="56"/>
        <rFont val="Verdana"/>
        <family val="2"/>
      </rPr>
      <t xml:space="preserve"> han sido </t>
    </r>
    <r>
      <rPr>
        <b/>
        <sz val="8"/>
        <color indexed="56"/>
        <rFont val="Verdana"/>
        <family val="2"/>
      </rPr>
      <t>adecuadamente determinados</t>
    </r>
    <r>
      <rPr>
        <sz val="8"/>
        <color indexed="56"/>
        <rFont val="Verdana"/>
        <family val="2"/>
      </rPr>
      <t>.</t>
    </r>
  </si>
  <si>
    <r>
      <t xml:space="preserve">Además, </t>
    </r>
    <r>
      <rPr>
        <b/>
        <sz val="8"/>
        <color indexed="56"/>
        <rFont val="Verdana"/>
        <family val="2"/>
      </rPr>
      <t>los precios de los principales equipos están respaldados por cotizaciones y los de capacitación están sustentados.</t>
    </r>
  </si>
  <si>
    <r>
      <t xml:space="preserve">Los costos de operación y mantenimiento </t>
    </r>
    <r>
      <rPr>
        <b/>
        <sz val="8"/>
        <color indexed="56"/>
        <rFont val="Verdana"/>
        <family val="2"/>
      </rPr>
      <t>no</t>
    </r>
    <r>
      <rPr>
        <sz val="8"/>
        <color indexed="56"/>
        <rFont val="Verdana"/>
        <family val="2"/>
      </rPr>
      <t xml:space="preserve"> han sido </t>
    </r>
    <r>
      <rPr>
        <b/>
        <sz val="8"/>
        <color indexed="56"/>
        <rFont val="Verdana"/>
        <family val="2"/>
      </rPr>
      <t>adecuadamente</t>
    </r>
    <r>
      <rPr>
        <sz val="8"/>
        <color indexed="56"/>
        <rFont val="Verdana"/>
        <family val="2"/>
      </rPr>
      <t xml:space="preserve"> determinados.</t>
    </r>
  </si>
  <si>
    <r>
      <t xml:space="preserve">La cantidad de bienes y servicios requeridos y costeados para la operación y mantenimiento han sido </t>
    </r>
    <r>
      <rPr>
        <b/>
        <sz val="8"/>
        <color indexed="56"/>
        <rFont val="Verdana"/>
        <family val="2"/>
      </rPr>
      <t>adecuadamente determinados</t>
    </r>
    <r>
      <rPr>
        <sz val="8"/>
        <color indexed="56"/>
        <rFont val="Verdana"/>
        <family val="2"/>
      </rPr>
      <t>.</t>
    </r>
  </si>
  <si>
    <r>
      <t xml:space="preserve">La cantidad de bienes y servicios requeridos y costeados para la operación y mantenimiento del proyecto han sido adecuadamente determinados y </t>
    </r>
    <r>
      <rPr>
        <b/>
        <sz val="8"/>
        <color indexed="56"/>
        <rFont val="Verdana"/>
        <family val="2"/>
      </rPr>
      <t>respaldados</t>
    </r>
    <r>
      <rPr>
        <sz val="8"/>
        <color indexed="56"/>
        <rFont val="Verdana"/>
        <family val="2"/>
      </rPr>
      <t xml:space="preserve"> por información debidamente sustentada.</t>
    </r>
  </si>
  <si>
    <r>
      <rPr>
        <b/>
        <sz val="8"/>
        <color indexed="56"/>
        <rFont val="Verdana"/>
        <family val="2"/>
      </rPr>
      <t>No</t>
    </r>
    <r>
      <rPr>
        <sz val="8"/>
        <color indexed="56"/>
        <rFont val="Verdana"/>
        <family val="2"/>
      </rPr>
      <t xml:space="preserve"> considera un costo razonable para expediente técnico, gastos generales, supervisión y utilidad.</t>
    </r>
  </si>
  <si>
    <r>
      <t xml:space="preserve">Considera un costo razonable para </t>
    </r>
    <r>
      <rPr>
        <b/>
        <sz val="8"/>
        <color indexed="56"/>
        <rFont val="Verdana"/>
        <family val="2"/>
      </rPr>
      <t>uno o algunos de ellos</t>
    </r>
    <r>
      <rPr>
        <sz val="8"/>
        <color indexed="56"/>
        <rFont val="Verdana"/>
        <family val="2"/>
      </rPr>
      <t>, sustentados con un desagregado de costos.</t>
    </r>
  </si>
  <si>
    <r>
      <t xml:space="preserve">Considera un costo razonable para </t>
    </r>
    <r>
      <rPr>
        <b/>
        <sz val="8"/>
        <color indexed="56"/>
        <rFont val="Verdana"/>
        <family val="2"/>
      </rPr>
      <t>todos  ellos</t>
    </r>
    <r>
      <rPr>
        <sz val="8"/>
        <color indexed="56"/>
        <rFont val="Verdana"/>
        <family val="2"/>
      </rPr>
      <t xml:space="preserve">, </t>
    </r>
    <r>
      <rPr>
        <b/>
        <sz val="8"/>
        <color indexed="56"/>
        <rFont val="Verdana"/>
        <family val="2"/>
      </rPr>
      <t>sustentados</t>
    </r>
    <r>
      <rPr>
        <sz val="8"/>
        <color indexed="56"/>
        <rFont val="Verdana"/>
        <family val="2"/>
      </rPr>
      <t xml:space="preserve"> con un desagregados de costos.</t>
    </r>
  </si>
  <si>
    <r>
      <rPr>
        <b/>
        <sz val="8"/>
        <color indexed="56"/>
        <rFont val="Verdana"/>
        <family val="2"/>
      </rPr>
      <t>No</t>
    </r>
    <r>
      <rPr>
        <sz val="8"/>
        <color indexed="56"/>
        <rFont val="Verdana"/>
        <family val="2"/>
      </rPr>
      <t xml:space="preserve"> se incuye, correspondiendo haberlo hecho, </t>
    </r>
    <r>
      <rPr>
        <b/>
        <sz val="8"/>
        <color indexed="56"/>
        <rFont val="Verdana"/>
        <family val="2"/>
      </rPr>
      <t>o</t>
    </r>
    <r>
      <rPr>
        <sz val="8"/>
        <color indexed="56"/>
        <rFont val="Verdana"/>
        <family val="2"/>
      </rPr>
      <t xml:space="preserve"> ha sido </t>
    </r>
    <r>
      <rPr>
        <b/>
        <sz val="8"/>
        <color indexed="56"/>
        <rFont val="Verdana"/>
        <family val="2"/>
      </rPr>
      <t>inadecuadamente</t>
    </r>
    <r>
      <rPr>
        <sz val="8"/>
        <color indexed="56"/>
        <rFont val="Verdana"/>
        <family val="2"/>
      </rPr>
      <t xml:space="preserve"> determinado.</t>
    </r>
  </si>
  <si>
    <r>
      <t>Se</t>
    </r>
    <r>
      <rPr>
        <b/>
        <sz val="8"/>
        <color indexed="56"/>
        <rFont val="Verdana"/>
        <family val="2"/>
      </rPr>
      <t xml:space="preserve"> incluye</t>
    </r>
    <r>
      <rPr>
        <sz val="8"/>
        <color indexed="56"/>
        <rFont val="Verdana"/>
        <family val="2"/>
      </rPr>
      <t xml:space="preserve"> pero </t>
    </r>
    <r>
      <rPr>
        <b/>
        <sz val="8"/>
        <color indexed="56"/>
        <rFont val="Verdana"/>
        <family val="2"/>
      </rPr>
      <t>no con el suficiente detalle</t>
    </r>
    <r>
      <rPr>
        <sz val="8"/>
        <color indexed="56"/>
        <rFont val="Verdana"/>
        <family val="2"/>
      </rPr>
      <t xml:space="preserve"> para comprobar si ha sido adecuadamente determinado.</t>
    </r>
  </si>
  <si>
    <r>
      <t xml:space="preserve">Se incluye,  </t>
    </r>
    <r>
      <rPr>
        <b/>
        <sz val="8"/>
        <color indexed="56"/>
        <rFont val="Verdana"/>
        <family val="2"/>
      </rPr>
      <t>con el suficiente detalle.</t>
    </r>
  </si>
  <si>
    <r>
      <t xml:space="preserve">En concordancia al análisis de riesgo efectuado en el item 1.2.1.4, </t>
    </r>
    <r>
      <rPr>
        <b/>
        <sz val="8"/>
        <color indexed="56"/>
        <rFont val="Verdana"/>
        <family val="2"/>
      </rPr>
      <t>no corresponde</t>
    </r>
    <r>
      <rPr>
        <sz val="8"/>
        <color indexed="56"/>
        <rFont val="Verdana"/>
        <family val="2"/>
      </rPr>
      <t xml:space="preserve"> plantear acciones de mitigación de riesgos a ser presupuestadas.</t>
    </r>
  </si>
  <si>
    <r>
      <rPr>
        <b/>
        <sz val="8"/>
        <color indexed="56"/>
        <rFont val="Verdana"/>
        <family val="2"/>
      </rPr>
      <t>No</t>
    </r>
    <r>
      <rPr>
        <sz val="8"/>
        <color indexed="56"/>
        <rFont val="Verdana"/>
        <family val="2"/>
      </rPr>
      <t xml:space="preserve"> se </t>
    </r>
    <r>
      <rPr>
        <b/>
        <sz val="8"/>
        <color indexed="56"/>
        <rFont val="Verdana"/>
        <family val="2"/>
      </rPr>
      <t>incluye</t>
    </r>
    <r>
      <rPr>
        <sz val="8"/>
        <color indexed="56"/>
        <rFont val="Verdana"/>
        <family val="2"/>
      </rPr>
      <t xml:space="preserve"> correspondiendo haberlo hecho o ha sido</t>
    </r>
    <r>
      <rPr>
        <b/>
        <sz val="8"/>
        <color indexed="56"/>
        <rFont val="Verdana"/>
        <family val="2"/>
      </rPr>
      <t xml:space="preserve"> inadecuadamente</t>
    </r>
    <r>
      <rPr>
        <sz val="8"/>
        <color indexed="56"/>
        <rFont val="Verdana"/>
        <family val="2"/>
      </rPr>
      <t xml:space="preserve"> determinado.</t>
    </r>
  </si>
  <si>
    <r>
      <rPr>
        <b/>
        <sz val="8"/>
        <color indexed="56"/>
        <rFont val="Verdana"/>
        <family val="2"/>
      </rPr>
      <t>Se incluye</t>
    </r>
    <r>
      <rPr>
        <sz val="8"/>
        <color indexed="56"/>
        <rFont val="Verdana"/>
        <family val="2"/>
      </rPr>
      <t xml:space="preserve"> pero </t>
    </r>
    <r>
      <rPr>
        <b/>
        <sz val="8"/>
        <color indexed="56"/>
        <rFont val="Verdana"/>
        <family val="2"/>
      </rPr>
      <t xml:space="preserve">no </t>
    </r>
    <r>
      <rPr>
        <sz val="8"/>
        <color indexed="56"/>
        <rFont val="Verdana"/>
        <family val="2"/>
      </rPr>
      <t>se presenta con el</t>
    </r>
    <r>
      <rPr>
        <b/>
        <sz val="8"/>
        <color indexed="56"/>
        <rFont val="Verdana"/>
        <family val="2"/>
      </rPr>
      <t xml:space="preserve"> suficiente detalle</t>
    </r>
    <r>
      <rPr>
        <sz val="8"/>
        <color indexed="56"/>
        <rFont val="Verdana"/>
        <family val="2"/>
      </rPr>
      <t xml:space="preserve"> para comprobar que ha sido </t>
    </r>
    <r>
      <rPr>
        <b/>
        <sz val="8"/>
        <color indexed="56"/>
        <rFont val="Verdana"/>
        <family val="2"/>
      </rPr>
      <t>adecuadamente</t>
    </r>
    <r>
      <rPr>
        <sz val="8"/>
        <color indexed="56"/>
        <rFont val="Verdana"/>
        <family val="2"/>
      </rPr>
      <t xml:space="preserve"> determinado?</t>
    </r>
  </si>
  <si>
    <r>
      <rPr>
        <sz val="8"/>
        <color indexed="56"/>
        <rFont val="Verdana"/>
        <family val="2"/>
      </rPr>
      <t>Se incluye</t>
    </r>
    <r>
      <rPr>
        <b/>
        <sz val="8"/>
        <color indexed="56"/>
        <rFont val="Verdana"/>
        <family val="2"/>
      </rPr>
      <t>, con el suficiente detalle.</t>
    </r>
  </si>
  <si>
    <r>
      <rPr>
        <b/>
        <sz val="8"/>
        <color indexed="56"/>
        <rFont val="Verdana"/>
        <family val="2"/>
      </rPr>
      <t>No</t>
    </r>
    <r>
      <rPr>
        <sz val="8"/>
        <color indexed="56"/>
        <rFont val="Verdana"/>
        <family val="2"/>
      </rPr>
      <t xml:space="preserve"> han sido identificados ni determinados adecuadamente.</t>
    </r>
  </si>
  <si>
    <r>
      <rPr>
        <b/>
        <sz val="8"/>
        <color indexed="56"/>
        <rFont val="Verdana"/>
        <family val="2"/>
      </rPr>
      <t xml:space="preserve">Han sido </t>
    </r>
    <r>
      <rPr>
        <sz val="8"/>
        <color indexed="56"/>
        <rFont val="Verdana"/>
        <family val="2"/>
      </rPr>
      <t>identificados y determinados adecuadamente.</t>
    </r>
  </si>
  <si>
    <r>
      <t xml:space="preserve">Han sido identificados y determinados adecuadamente, </t>
    </r>
    <r>
      <rPr>
        <b/>
        <sz val="8"/>
        <color indexed="56"/>
        <rFont val="Verdana"/>
        <family val="2"/>
      </rPr>
      <t>existe evidencia técnica</t>
    </r>
    <r>
      <rPr>
        <sz val="8"/>
        <color indexed="56"/>
        <rFont val="Verdana"/>
        <family val="2"/>
      </rPr>
      <t xml:space="preserve"> que respalda la atribución de tales beneficios al proyecto.</t>
    </r>
  </si>
  <si>
    <r>
      <t xml:space="preserve">La conversión de </t>
    </r>
    <r>
      <rPr>
        <b/>
        <sz val="8"/>
        <color indexed="56"/>
        <rFont val="Verdana"/>
        <family val="2"/>
      </rPr>
      <t xml:space="preserve">costos (inversión, operación y mantenimiento) </t>
    </r>
    <r>
      <rPr>
        <sz val="8"/>
        <color indexed="56"/>
        <rFont val="Verdana"/>
        <family val="2"/>
      </rPr>
      <t>a precios sociales es inadecuada y/o los factores de corrección utilizados también. La tasa social de descuento utilizada no es la adecuada y/o los indicadores VAN y TIR no sustentan la rentabilidad del PIP.</t>
    </r>
  </si>
  <si>
    <r>
      <t xml:space="preserve">La conversión de los </t>
    </r>
    <r>
      <rPr>
        <b/>
        <sz val="8"/>
        <color indexed="56"/>
        <rFont val="Verdana"/>
        <family val="2"/>
      </rPr>
      <t>costos de inversión</t>
    </r>
    <r>
      <rPr>
        <sz val="8"/>
        <color indexed="56"/>
        <rFont val="Verdana"/>
        <family val="2"/>
      </rPr>
      <t xml:space="preserve"> a precios sociales es adecuada y los factores de corrección utilizados también.</t>
    </r>
  </si>
  <si>
    <r>
      <t xml:space="preserve">¿La conversión de los </t>
    </r>
    <r>
      <rPr>
        <b/>
        <sz val="8"/>
        <color indexed="56"/>
        <rFont val="Verdana"/>
        <family val="2"/>
      </rPr>
      <t xml:space="preserve">costos de inversión y costos de operación y mantenimiento </t>
    </r>
    <r>
      <rPr>
        <sz val="8"/>
        <color indexed="56"/>
        <rFont val="Verdana"/>
        <family val="2"/>
      </rPr>
      <t xml:space="preserve"> a precios sociales es adecuada y los factores de corrección utilizados también.</t>
    </r>
  </si>
  <si>
    <r>
      <rPr>
        <b/>
        <sz val="8"/>
        <color indexed="56"/>
        <rFont val="Verdana"/>
        <family val="2"/>
      </rPr>
      <t>No</t>
    </r>
    <r>
      <rPr>
        <sz val="8"/>
        <color indexed="56"/>
        <rFont val="Verdana"/>
        <family val="2"/>
      </rPr>
      <t xml:space="preserve"> se presenta el flujo de costos incrementales  o flujo de beneficios y costos incrementales de las alternativas de solución o está mal elaborado.</t>
    </r>
  </si>
  <si>
    <r>
      <t>El flujo de costos incrementales o de beneficios y costos incrementales para cada alternativa de solución se ha</t>
    </r>
    <r>
      <rPr>
        <b/>
        <sz val="8"/>
        <color indexed="56"/>
        <rFont val="Verdana"/>
        <family val="2"/>
      </rPr>
      <t xml:space="preserve"> elaborado adecuadamente</t>
    </r>
    <r>
      <rPr>
        <sz val="8"/>
        <color indexed="56"/>
        <rFont val="Verdana"/>
        <family val="2"/>
      </rPr>
      <t>.</t>
    </r>
  </si>
  <si>
    <r>
      <rPr>
        <b/>
        <sz val="8"/>
        <color indexed="56"/>
        <rFont val="Verdana"/>
        <family val="2"/>
      </rPr>
      <t>No</t>
    </r>
    <r>
      <rPr>
        <sz val="8"/>
        <color indexed="56"/>
        <rFont val="Verdana"/>
        <family val="2"/>
      </rPr>
      <t xml:space="preserve"> se han </t>
    </r>
    <r>
      <rPr>
        <b/>
        <sz val="8"/>
        <color indexed="56"/>
        <rFont val="Verdana"/>
        <family val="2"/>
      </rPr>
      <t>identificado</t>
    </r>
    <r>
      <rPr>
        <sz val="8"/>
        <color indexed="56"/>
        <rFont val="Verdana"/>
        <family val="2"/>
      </rPr>
      <t xml:space="preserve"> correctamente las </t>
    </r>
    <r>
      <rPr>
        <b/>
        <sz val="8"/>
        <color indexed="56"/>
        <rFont val="Verdana"/>
        <family val="2"/>
      </rPr>
      <t>variables críticas o más inciertas</t>
    </r>
    <r>
      <rPr>
        <sz val="8"/>
        <color indexed="56"/>
        <rFont val="Verdana"/>
        <family val="2"/>
      </rPr>
      <t xml:space="preserve"> de las alternativas planteadas.</t>
    </r>
  </si>
  <si>
    <r>
      <rPr>
        <b/>
        <sz val="8"/>
        <color indexed="56"/>
        <rFont val="Verdana"/>
        <family val="2"/>
      </rPr>
      <t>Se han identificado</t>
    </r>
    <r>
      <rPr>
        <sz val="8"/>
        <color indexed="56"/>
        <rFont val="Verdana"/>
        <family val="2"/>
      </rPr>
      <t xml:space="preserve"> correctamente las variables críticas o más inciertas y se han </t>
    </r>
    <r>
      <rPr>
        <b/>
        <sz val="8"/>
        <color indexed="56"/>
        <rFont val="Verdana"/>
        <family val="2"/>
      </rPr>
      <t>simulado los cambios en la rentabilidad  del PIP</t>
    </r>
    <r>
      <rPr>
        <sz val="8"/>
        <color indexed="56"/>
        <rFont val="Verdana"/>
        <family val="2"/>
      </rPr>
      <t>.</t>
    </r>
  </si>
  <si>
    <r>
      <t xml:space="preserve">Se han identificado correctamente las variables críticas o más inciertas, se han simulado los cambios en la rentabilidad  del PIP  y </t>
    </r>
    <r>
      <rPr>
        <b/>
        <sz val="8"/>
        <color indexed="56"/>
        <rFont val="Verdana"/>
        <family val="2"/>
      </rPr>
      <t>se analizan los resultados adecuadamente</t>
    </r>
    <r>
      <rPr>
        <sz val="8"/>
        <color indexed="56"/>
        <rFont val="Verdana"/>
        <family val="2"/>
      </rPr>
      <t>.</t>
    </r>
  </si>
  <si>
    <r>
      <rPr>
        <b/>
        <sz val="8"/>
        <color indexed="56"/>
        <rFont val="Verdana"/>
        <family val="2"/>
      </rPr>
      <t>No se</t>
    </r>
    <r>
      <rPr>
        <sz val="8"/>
        <color indexed="56"/>
        <rFont val="Verdana"/>
        <family val="2"/>
      </rPr>
      <t xml:space="preserve"> </t>
    </r>
    <r>
      <rPr>
        <b/>
        <sz val="8"/>
        <color indexed="56"/>
        <rFont val="Verdana"/>
        <family val="2"/>
      </rPr>
      <t>presenta</t>
    </r>
    <r>
      <rPr>
        <sz val="8"/>
        <color indexed="56"/>
        <rFont val="Verdana"/>
        <family val="2"/>
      </rPr>
      <t xml:space="preserve"> documentos de compromiso.</t>
    </r>
  </si>
  <si>
    <r>
      <rPr>
        <b/>
        <sz val="8"/>
        <color indexed="56"/>
        <rFont val="Verdana"/>
        <family val="2"/>
      </rPr>
      <t>Se presenta</t>
    </r>
    <r>
      <rPr>
        <sz val="8"/>
        <color indexed="56"/>
        <rFont val="Verdana"/>
        <family val="2"/>
      </rPr>
      <t xml:space="preserve"> documento de </t>
    </r>
    <r>
      <rPr>
        <b/>
        <sz val="8"/>
        <color indexed="56"/>
        <rFont val="Verdana"/>
        <family val="2"/>
      </rPr>
      <t>compromiso</t>
    </r>
    <r>
      <rPr>
        <sz val="8"/>
        <color indexed="56"/>
        <rFont val="Verdana"/>
        <family val="2"/>
      </rPr>
      <t xml:space="preserve"> de la entidad a cargo de la </t>
    </r>
    <r>
      <rPr>
        <b/>
        <sz val="8"/>
        <color indexed="56"/>
        <rFont val="Verdana"/>
        <family val="2"/>
      </rPr>
      <t>operación y mantenimiento</t>
    </r>
    <r>
      <rPr>
        <sz val="8"/>
        <color indexed="56"/>
        <rFont val="Verdana"/>
        <family val="2"/>
      </rPr>
      <t xml:space="preserve"> del PIP y/o documento que acredite la </t>
    </r>
    <r>
      <rPr>
        <b/>
        <sz val="8"/>
        <color indexed="56"/>
        <rFont val="Verdana"/>
        <family val="2"/>
      </rPr>
      <t>libre disponibilidad</t>
    </r>
    <r>
      <rPr>
        <sz val="8"/>
        <color indexed="56"/>
        <rFont val="Verdana"/>
        <family val="2"/>
      </rPr>
      <t xml:space="preserve"> de los terrenos donde se proyectará la infraestructura del proyecto.</t>
    </r>
  </si>
  <si>
    <r>
      <rPr>
        <b/>
        <sz val="8"/>
        <color indexed="56"/>
        <rFont val="Verdana"/>
        <family val="2"/>
      </rPr>
      <t>No</t>
    </r>
    <r>
      <rPr>
        <sz val="8"/>
        <color indexed="56"/>
        <rFont val="Verdana"/>
        <family val="2"/>
      </rPr>
      <t xml:space="preserve"> se han identificado </t>
    </r>
    <r>
      <rPr>
        <b/>
        <sz val="8"/>
        <color indexed="56"/>
        <rFont val="Verdana"/>
        <family val="2"/>
      </rPr>
      <t>o</t>
    </r>
    <r>
      <rPr>
        <sz val="8"/>
        <color indexed="56"/>
        <rFont val="Verdana"/>
        <family val="2"/>
      </rPr>
      <t xml:space="preserve"> están </t>
    </r>
    <r>
      <rPr>
        <b/>
        <sz val="8"/>
        <color indexed="56"/>
        <rFont val="Verdana"/>
        <family val="2"/>
      </rPr>
      <t>mal identificados</t>
    </r>
    <r>
      <rPr>
        <sz val="8"/>
        <color indexed="56"/>
        <rFont val="Verdana"/>
        <family val="2"/>
      </rPr>
      <t>.</t>
    </r>
  </si>
  <si>
    <r>
      <t xml:space="preserve">El análisis de impacto ambiental </t>
    </r>
    <r>
      <rPr>
        <b/>
        <sz val="8"/>
        <color indexed="56"/>
        <rFont val="Verdana"/>
        <family val="2"/>
      </rPr>
      <t>es  general</t>
    </r>
    <r>
      <rPr>
        <sz val="8"/>
        <color indexed="56"/>
        <rFont val="Verdana"/>
        <family val="2"/>
      </rPr>
      <t xml:space="preserve"> y no permite identificar adecuadamente los impactos positivos y negativos.</t>
    </r>
  </si>
  <si>
    <r>
      <t xml:space="preserve">El análisis de impacto ambiental es adecuado, los impactos positivos y/o negativos </t>
    </r>
    <r>
      <rPr>
        <b/>
        <sz val="8"/>
        <color indexed="56"/>
        <rFont val="Verdana"/>
        <family val="2"/>
      </rPr>
      <t>están</t>
    </r>
    <r>
      <rPr>
        <sz val="8"/>
        <color indexed="56"/>
        <rFont val="Verdana"/>
        <family val="2"/>
      </rPr>
      <t xml:space="preserve"> claramente </t>
    </r>
    <r>
      <rPr>
        <b/>
        <sz val="8"/>
        <color indexed="56"/>
        <rFont val="Verdana"/>
        <family val="2"/>
      </rPr>
      <t>identificados.</t>
    </r>
  </si>
  <si>
    <r>
      <rPr>
        <b/>
        <sz val="8"/>
        <color indexed="56"/>
        <rFont val="Verdana"/>
        <family val="2"/>
      </rPr>
      <t>No</t>
    </r>
    <r>
      <rPr>
        <sz val="8"/>
        <color indexed="56"/>
        <rFont val="Verdana"/>
        <family val="2"/>
      </rPr>
      <t xml:space="preserve"> se han previsto </t>
    </r>
    <r>
      <rPr>
        <b/>
        <sz val="8"/>
        <color indexed="56"/>
        <rFont val="Verdana"/>
        <family val="2"/>
      </rPr>
      <t xml:space="preserve">o </t>
    </r>
    <r>
      <rPr>
        <sz val="8"/>
        <color indexed="56"/>
        <rFont val="Verdana"/>
        <family val="2"/>
      </rPr>
      <t xml:space="preserve">las medidas previstas </t>
    </r>
    <r>
      <rPr>
        <b/>
        <sz val="8"/>
        <color indexed="56"/>
        <rFont val="Verdana"/>
        <family val="2"/>
      </rPr>
      <t>son</t>
    </r>
    <r>
      <rPr>
        <sz val="8"/>
        <color indexed="56"/>
        <rFont val="Verdana"/>
        <family val="2"/>
      </rPr>
      <t xml:space="preserve"> </t>
    </r>
    <r>
      <rPr>
        <b/>
        <sz val="8"/>
        <color indexed="56"/>
        <rFont val="Verdana"/>
        <family val="2"/>
      </rPr>
      <t>inadecuadas</t>
    </r>
    <r>
      <rPr>
        <sz val="8"/>
        <color indexed="56"/>
        <rFont val="Verdana"/>
        <family val="2"/>
      </rPr>
      <t>.</t>
    </r>
  </si>
  <si>
    <r>
      <rPr>
        <b/>
        <sz val="8"/>
        <color indexed="56"/>
        <rFont val="Verdana"/>
        <family val="2"/>
      </rPr>
      <t>Se han previsto</t>
    </r>
    <r>
      <rPr>
        <sz val="8"/>
        <color indexed="56"/>
        <rFont val="Verdana"/>
        <family val="2"/>
      </rPr>
      <t xml:space="preserve">, </t>
    </r>
    <r>
      <rPr>
        <b/>
        <sz val="8"/>
        <color indexed="56"/>
        <rFont val="Verdana"/>
        <family val="2"/>
      </rPr>
      <t>sin</t>
    </r>
    <r>
      <rPr>
        <sz val="8"/>
        <color indexed="56"/>
        <rFont val="Verdana"/>
        <family val="2"/>
      </rPr>
      <t xml:space="preserve"> el suficiente </t>
    </r>
    <r>
      <rPr>
        <b/>
        <sz val="8"/>
        <color indexed="56"/>
        <rFont val="Verdana"/>
        <family val="2"/>
      </rPr>
      <t>detalle</t>
    </r>
    <r>
      <rPr>
        <sz val="8"/>
        <color indexed="56"/>
        <rFont val="Verdana"/>
        <family val="2"/>
      </rPr>
      <t>.</t>
    </r>
  </si>
  <si>
    <r>
      <rPr>
        <b/>
        <sz val="8"/>
        <color indexed="56"/>
        <rFont val="Verdana"/>
        <family val="2"/>
      </rPr>
      <t>Se han previsto</t>
    </r>
    <r>
      <rPr>
        <sz val="8"/>
        <color indexed="56"/>
        <rFont val="Verdana"/>
        <family val="2"/>
      </rPr>
      <t xml:space="preserve"> </t>
    </r>
    <r>
      <rPr>
        <b/>
        <sz val="8"/>
        <color indexed="56"/>
        <rFont val="Verdana"/>
        <family val="2"/>
      </rPr>
      <t>con</t>
    </r>
    <r>
      <rPr>
        <sz val="8"/>
        <color indexed="56"/>
        <rFont val="Verdana"/>
        <family val="2"/>
      </rPr>
      <t xml:space="preserve"> el suficiente </t>
    </r>
    <r>
      <rPr>
        <b/>
        <sz val="8"/>
        <color indexed="56"/>
        <rFont val="Verdana"/>
        <family val="2"/>
      </rPr>
      <t>detalle</t>
    </r>
    <r>
      <rPr>
        <sz val="8"/>
        <color indexed="56"/>
        <rFont val="Verdana"/>
        <family val="2"/>
      </rPr>
      <t>.</t>
    </r>
  </si>
  <si>
    <r>
      <t xml:space="preserve">La alternativa ha sido seleccionada </t>
    </r>
    <r>
      <rPr>
        <b/>
        <sz val="8"/>
        <color indexed="56"/>
        <rFont val="Verdana"/>
        <family val="2"/>
      </rPr>
      <t>sin</t>
    </r>
    <r>
      <rPr>
        <sz val="8"/>
        <color indexed="56"/>
        <rFont val="Verdana"/>
        <family val="2"/>
      </rPr>
      <t xml:space="preserve"> considerar los resultados de la evaluación social, del análisis de sensibilidad y de sostenibilidad.</t>
    </r>
  </si>
  <si>
    <r>
      <t xml:space="preserve">La alternativa ha sido seleccionada </t>
    </r>
    <r>
      <rPr>
        <b/>
        <sz val="8"/>
        <color indexed="56"/>
        <rFont val="Verdana"/>
        <family val="2"/>
      </rPr>
      <t>considerando</t>
    </r>
    <r>
      <rPr>
        <sz val="8"/>
        <color indexed="56"/>
        <rFont val="Verdana"/>
        <family val="2"/>
      </rPr>
      <t xml:space="preserve"> solo los resultados de la </t>
    </r>
    <r>
      <rPr>
        <b/>
        <sz val="8"/>
        <color indexed="56"/>
        <rFont val="Verdana"/>
        <family val="2"/>
      </rPr>
      <t>evaluación social</t>
    </r>
    <r>
      <rPr>
        <sz val="8"/>
        <color indexed="56"/>
        <rFont val="Verdana"/>
        <family val="2"/>
      </rPr>
      <t xml:space="preserve"> explicitando los criterios y razones de tal selección.</t>
    </r>
  </si>
  <si>
    <r>
      <t xml:space="preserve">La alternativa ha sido seleccionada considerando los resultados de la evaluación social, del análisis de </t>
    </r>
    <r>
      <rPr>
        <b/>
        <sz val="8"/>
        <color indexed="56"/>
        <rFont val="Verdana"/>
        <family val="2"/>
      </rPr>
      <t>sensibilidad y de sostenibilidad</t>
    </r>
    <r>
      <rPr>
        <sz val="8"/>
        <color indexed="56"/>
        <rFont val="Verdana"/>
        <family val="2"/>
      </rPr>
      <t>, explicitando los criterios y razones de tal selección</t>
    </r>
    <r>
      <rPr>
        <b/>
        <sz val="8"/>
        <color indexed="56"/>
        <rFont val="Verdana"/>
        <family val="2"/>
      </rPr>
      <t>.</t>
    </r>
  </si>
  <si>
    <r>
      <t xml:space="preserve">La provisión de servicios ha sido descrita cualitativamente y </t>
    </r>
    <r>
      <rPr>
        <b/>
        <sz val="8"/>
        <color indexed="56"/>
        <rFont val="Verdana"/>
        <family val="2"/>
      </rPr>
      <t>con indicadores cuantitativos adecuado</t>
    </r>
    <r>
      <rPr>
        <sz val="8"/>
        <color indexed="56"/>
        <rFont val="Verdana"/>
        <family val="2"/>
      </rPr>
      <t>s.</t>
    </r>
  </si>
  <si>
    <r>
      <rPr>
        <sz val="8"/>
        <color indexed="56"/>
        <rFont val="Verdana"/>
        <family val="2"/>
      </rPr>
      <t>Han sido</t>
    </r>
    <r>
      <rPr>
        <b/>
        <sz val="8"/>
        <color indexed="56"/>
        <rFont val="Verdana"/>
        <family val="2"/>
      </rPr>
      <t xml:space="preserve"> </t>
    </r>
    <r>
      <rPr>
        <sz val="8"/>
        <color indexed="56"/>
        <rFont val="Verdana"/>
        <family val="2"/>
      </rPr>
      <t>adecuadamente</t>
    </r>
    <r>
      <rPr>
        <b/>
        <sz val="8"/>
        <color indexed="56"/>
        <rFont val="Verdana"/>
        <family val="2"/>
      </rPr>
      <t xml:space="preserve"> identificados.</t>
    </r>
  </si>
  <si>
    <r>
      <rPr>
        <b/>
        <sz val="8"/>
        <color indexed="56"/>
        <rFont val="Verdana"/>
        <family val="2"/>
      </rPr>
      <t>Uno o algunos</t>
    </r>
    <r>
      <rPr>
        <sz val="8"/>
        <color indexed="56"/>
        <rFont val="Verdana"/>
        <family val="2"/>
      </rPr>
      <t xml:space="preserve"> efectos identificados son consecuencia del problema, </t>
    </r>
    <r>
      <rPr>
        <b/>
        <sz val="8"/>
        <color indexed="56"/>
        <rFont val="Verdana"/>
        <family val="2"/>
      </rPr>
      <t>no se sustentan</t>
    </r>
    <r>
      <rPr>
        <sz val="8"/>
        <color indexed="56"/>
        <rFont val="Verdana"/>
        <family val="2"/>
      </rPr>
      <t xml:space="preserve"> con indicadores presentados en el diagnóstico.</t>
    </r>
  </si>
  <si>
    <r>
      <rPr>
        <b/>
        <sz val="8"/>
        <color indexed="56"/>
        <rFont val="Verdana"/>
        <family val="2"/>
      </rPr>
      <t>Están</t>
    </r>
    <r>
      <rPr>
        <sz val="8"/>
        <color indexed="56"/>
        <rFont val="Verdana"/>
        <family val="2"/>
      </rPr>
      <t xml:space="preserve"> </t>
    </r>
    <r>
      <rPr>
        <b/>
        <sz val="8"/>
        <color indexed="56"/>
        <rFont val="Verdana"/>
        <family val="2"/>
      </rPr>
      <t xml:space="preserve">respaldadas </t>
    </r>
    <r>
      <rPr>
        <sz val="8"/>
        <color indexed="56"/>
        <rFont val="Verdana"/>
        <family val="2"/>
      </rPr>
      <t>por estudios de base: estudio de suelos a nivel anteproyecto, levantamiento topográfico, estudio de selección de sitio, estudio de caracterización de residuos sólidos, etc</t>
    </r>
  </si>
  <si>
    <r>
      <rPr>
        <sz val="8"/>
        <color indexed="56"/>
        <rFont val="Verdana"/>
        <family val="2"/>
      </rPr>
      <t>Además</t>
    </r>
    <r>
      <rPr>
        <b/>
        <sz val="8"/>
        <color indexed="56"/>
        <rFont val="Verdana"/>
        <family val="2"/>
      </rPr>
      <t>, los costos de equipamiento están detallados y respaldados por cotizaciones, los costos de capacitación están sustentados.</t>
    </r>
  </si>
  <si>
    <r>
      <rPr>
        <b/>
        <sz val="8"/>
        <color indexed="56"/>
        <rFont val="Verdana"/>
        <family val="2"/>
      </rPr>
      <t>No</t>
    </r>
    <r>
      <rPr>
        <sz val="8"/>
        <color indexed="56"/>
        <rFont val="Verdana"/>
        <family val="2"/>
      </rPr>
      <t xml:space="preserve"> se </t>
    </r>
    <r>
      <rPr>
        <b/>
        <sz val="8"/>
        <color indexed="56"/>
        <rFont val="Verdana"/>
        <family val="2"/>
      </rPr>
      <t>incluye</t>
    </r>
    <r>
      <rPr>
        <sz val="8"/>
        <color indexed="56"/>
        <rFont val="Verdana"/>
        <family val="2"/>
      </rPr>
      <t xml:space="preserve"> correspondiendo haberlo hecho ó ha sido</t>
    </r>
    <r>
      <rPr>
        <b/>
        <sz val="8"/>
        <color indexed="56"/>
        <rFont val="Verdana"/>
        <family val="2"/>
      </rPr>
      <t xml:space="preserve"> inadecuadamente</t>
    </r>
    <r>
      <rPr>
        <sz val="8"/>
        <color indexed="56"/>
        <rFont val="Verdana"/>
        <family val="2"/>
      </rPr>
      <t xml:space="preserve"> determinado.</t>
    </r>
  </si>
  <si>
    <r>
      <rPr>
        <b/>
        <sz val="8"/>
        <color indexed="56"/>
        <rFont val="Verdana"/>
        <family val="2"/>
      </rPr>
      <t>Se incluye</t>
    </r>
    <r>
      <rPr>
        <sz val="8"/>
        <color indexed="56"/>
        <rFont val="Verdana"/>
        <family val="2"/>
      </rPr>
      <t xml:space="preserve"> pero </t>
    </r>
    <r>
      <rPr>
        <b/>
        <sz val="8"/>
        <color indexed="56"/>
        <rFont val="Verdana"/>
        <family val="2"/>
      </rPr>
      <t xml:space="preserve">no </t>
    </r>
    <r>
      <rPr>
        <sz val="8"/>
        <color indexed="56"/>
        <rFont val="Verdana"/>
        <family val="2"/>
      </rPr>
      <t>se presenta con el</t>
    </r>
    <r>
      <rPr>
        <b/>
        <sz val="8"/>
        <color indexed="56"/>
        <rFont val="Verdana"/>
        <family val="2"/>
      </rPr>
      <t xml:space="preserve"> suficiente detalle</t>
    </r>
    <r>
      <rPr>
        <sz val="8"/>
        <color indexed="56"/>
        <rFont val="Verdana"/>
        <family val="2"/>
      </rPr>
      <t xml:space="preserve"> para comprobar que ha sido </t>
    </r>
    <r>
      <rPr>
        <b/>
        <sz val="8"/>
        <color indexed="56"/>
        <rFont val="Verdana"/>
        <family val="2"/>
      </rPr>
      <t>adecuadamente</t>
    </r>
    <r>
      <rPr>
        <sz val="8"/>
        <color indexed="56"/>
        <rFont val="Verdana"/>
        <family val="2"/>
      </rPr>
      <t xml:space="preserve"> determinado.</t>
    </r>
  </si>
  <si>
    <r>
      <rPr>
        <b/>
        <sz val="8"/>
        <color indexed="56"/>
        <rFont val="Verdana"/>
        <family val="2"/>
      </rPr>
      <t>Se presenta documento</t>
    </r>
    <r>
      <rPr>
        <sz val="8"/>
        <color indexed="56"/>
        <rFont val="Verdana"/>
        <family val="2"/>
      </rPr>
      <t xml:space="preserve"> válido de compromiso de la municipalidad para asumir el costo de operación y mantenimiento del proyecto y/o documento que acredite la libre disponibilidad de los terrenos donde se proyectará la infraestructura del proyecto (relleno sanitario, plantas de reaprovechamiento y estaciones de transferencia) .</t>
    </r>
  </si>
  <si>
    <r>
      <rPr>
        <b/>
        <sz val="8"/>
        <color indexed="56"/>
        <rFont val="Verdana"/>
        <family val="2"/>
      </rPr>
      <t>Además, la tarifa de pago</t>
    </r>
    <r>
      <rPr>
        <sz val="8"/>
        <color indexed="56"/>
        <rFont val="Verdana"/>
        <family val="2"/>
      </rPr>
      <t xml:space="preserve"> por el servicio ha sido adecuadamente determinada.</t>
    </r>
  </si>
  <si>
    <r>
      <t xml:space="preserve">Se menciona y </t>
    </r>
    <r>
      <rPr>
        <b/>
        <sz val="8"/>
        <color indexed="56"/>
        <rFont val="Verdana"/>
        <family val="2"/>
      </rPr>
      <t>sustenta</t>
    </r>
    <r>
      <rPr>
        <sz val="8"/>
        <color indexed="56"/>
        <rFont val="Verdana"/>
        <family val="2"/>
      </rPr>
      <t xml:space="preserve"> con documentos válidos.</t>
    </r>
  </si>
  <si>
    <r>
      <t xml:space="preserve">Se menciona y </t>
    </r>
    <r>
      <rPr>
        <b/>
        <sz val="8"/>
        <color indexed="56"/>
        <rFont val="Verdana"/>
        <family val="2"/>
      </rPr>
      <t>sustenta</t>
    </r>
    <r>
      <rPr>
        <sz val="8"/>
        <color indexed="56"/>
        <rFont val="Verdana"/>
        <family val="2"/>
      </rPr>
      <t xml:space="preserve"> con documentos válidos la participación de las instituciones involucradas.</t>
    </r>
  </si>
  <si>
    <r>
      <t xml:space="preserve">La provisión de los bienes y servicios han sido descritas </t>
    </r>
    <r>
      <rPr>
        <b/>
        <sz val="8"/>
        <color indexed="56"/>
        <rFont val="Verdana"/>
        <family val="2"/>
      </rPr>
      <t>cualitativamente</t>
    </r>
    <r>
      <rPr>
        <sz val="8"/>
        <color indexed="56"/>
        <rFont val="Verdana"/>
        <family val="2"/>
      </rPr>
      <t>.</t>
    </r>
  </si>
  <si>
    <r>
      <t xml:space="preserve">La provisión de bienes y servicios han sido descritas cualitativamente y con indicadores </t>
    </r>
    <r>
      <rPr>
        <b/>
        <sz val="8"/>
        <color indexed="56"/>
        <rFont val="Verdana"/>
        <family val="2"/>
      </rPr>
      <t>cuantitativos</t>
    </r>
    <r>
      <rPr>
        <sz val="8"/>
        <color indexed="56"/>
        <rFont val="Verdana"/>
        <family val="2"/>
      </rPr>
      <t xml:space="preserve"> adecuados referidos a  los factores de producción.</t>
    </r>
  </si>
  <si>
    <t>La zona afectada del proyecto ha sido  inadecuadamente definida.</t>
  </si>
  <si>
    <t>La zona afectada del proyecto ha sido definida utilizando un adecuado criterio.</t>
  </si>
  <si>
    <t>La zona afectada ha sido definida adecuadamente y se han descrito sus características.</t>
  </si>
  <si>
    <r>
      <rPr>
        <b/>
        <sz val="8"/>
        <color indexed="56"/>
        <rFont val="Verdana"/>
        <family val="2"/>
      </rPr>
      <t>No</t>
    </r>
    <r>
      <rPr>
        <sz val="8"/>
        <color indexed="56"/>
        <rFont val="Verdana"/>
        <family val="2"/>
      </rPr>
      <t xml:space="preserve"> ha sido adecuadamente</t>
    </r>
    <r>
      <rPr>
        <b/>
        <sz val="8"/>
        <color indexed="56"/>
        <rFont val="Verdana"/>
        <family val="2"/>
      </rPr>
      <t xml:space="preserve"> identificada.</t>
    </r>
  </si>
  <si>
    <r>
      <rPr>
        <b/>
        <sz val="8"/>
        <color indexed="56"/>
        <rFont val="Verdana"/>
        <family val="2"/>
      </rPr>
      <t>Ha sido adecuadamente identificada (</t>
    </r>
    <r>
      <rPr>
        <sz val="8"/>
        <color indexed="56"/>
        <rFont val="Verdana"/>
        <family val="2"/>
      </rPr>
      <t>población relacionada directamente a desnutrición).</t>
    </r>
  </si>
  <si>
    <r>
      <t xml:space="preserve">Ha sido adecuadamente identificada, se </t>
    </r>
    <r>
      <rPr>
        <b/>
        <sz val="8"/>
        <color indexed="56"/>
        <rFont val="Verdana"/>
        <family val="2"/>
      </rPr>
      <t>presentan sus características</t>
    </r>
    <r>
      <rPr>
        <sz val="8"/>
        <color indexed="56"/>
        <rFont val="Verdana"/>
        <family val="2"/>
      </rPr>
      <t xml:space="preserve">  sustentadas con indicadores (incluye estado de salud de la población objetivo).</t>
    </r>
  </si>
  <si>
    <r>
      <t xml:space="preserve">El problema ha sido </t>
    </r>
    <r>
      <rPr>
        <b/>
        <sz val="8"/>
        <color indexed="56"/>
        <rFont val="Verdana"/>
        <family val="2"/>
      </rPr>
      <t>definido inadecuadamente</t>
    </r>
    <r>
      <rPr>
        <sz val="8"/>
        <color indexed="56"/>
        <rFont val="Verdana"/>
        <family val="2"/>
      </rPr>
      <t xml:space="preserve">, sin tomar en cuenta las causas identificadas en el diagnostico </t>
    </r>
  </si>
  <si>
    <r>
      <t xml:space="preserve">El problema ha sido </t>
    </r>
    <r>
      <rPr>
        <b/>
        <sz val="8"/>
        <color indexed="56"/>
        <rFont val="Verdana"/>
        <family val="2"/>
      </rPr>
      <t>definido adecuadamente,</t>
    </r>
    <r>
      <rPr>
        <sz val="8"/>
        <color indexed="56"/>
        <rFont val="Verdana"/>
        <family val="2"/>
      </rPr>
      <t xml:space="preserve"> tomando en cuentas las causas identificadas en el diagnostico  de tal forma que se puedan identificar alternativas de solución.</t>
    </r>
  </si>
  <si>
    <r>
      <rPr>
        <b/>
        <sz val="8"/>
        <color indexed="56"/>
        <rFont val="Verdana"/>
        <family val="2"/>
      </rPr>
      <t>Uno o algunos</t>
    </r>
    <r>
      <rPr>
        <sz val="8"/>
        <color indexed="56"/>
        <rFont val="Verdana"/>
        <family val="2"/>
      </rPr>
      <t xml:space="preserve"> efectos identificados son consecuencia del problema.</t>
    </r>
  </si>
  <si>
    <t>Se ha definido una sola alternativa sin una debida sustentación</t>
  </si>
  <si>
    <r>
      <t xml:space="preserve">El número de alternativas planteadas es el adecuado (una debidamente sustententada o más) y contribuye(n) </t>
    </r>
    <r>
      <rPr>
        <b/>
        <sz val="8"/>
        <color indexed="56"/>
        <rFont val="Verdana"/>
        <family val="2"/>
      </rPr>
      <t>parcialmente</t>
    </r>
    <r>
      <rPr>
        <sz val="8"/>
        <color indexed="56"/>
        <rFont val="Verdana"/>
        <family val="2"/>
      </rPr>
      <t xml:space="preserve"> al logro del objetivo.</t>
    </r>
  </si>
  <si>
    <r>
      <t xml:space="preserve">El número de alternativas planteadas es el adecuado (una debidamente sustententada o más) y contribuye(n) </t>
    </r>
    <r>
      <rPr>
        <b/>
        <sz val="8"/>
        <color indexed="56"/>
        <rFont val="Verdana"/>
        <family val="2"/>
      </rPr>
      <t>totalmente</t>
    </r>
    <r>
      <rPr>
        <sz val="8"/>
        <color indexed="56"/>
        <rFont val="Verdana"/>
        <family val="2"/>
      </rPr>
      <t xml:space="preserve"> al logro del objetivo.</t>
    </r>
  </si>
  <si>
    <r>
      <t>La demanda efectiva con proyecto ha sido adecuadamente determinada (con sustento de parámetros y metodología)</t>
    </r>
    <r>
      <rPr>
        <sz val="8"/>
        <color indexed="56"/>
        <rFont val="Verdana"/>
        <family val="2"/>
      </rPr>
      <t>.</t>
    </r>
  </si>
  <si>
    <r>
      <t xml:space="preserve">La Oferta </t>
    </r>
    <r>
      <rPr>
        <b/>
        <sz val="8"/>
        <color indexed="56"/>
        <rFont val="Verdana"/>
        <family val="2"/>
      </rPr>
      <t>no</t>
    </r>
    <r>
      <rPr>
        <sz val="8"/>
        <color indexed="56"/>
        <rFont val="Verdana"/>
        <family val="2"/>
      </rPr>
      <t xml:space="preserve"> ha sido </t>
    </r>
    <r>
      <rPr>
        <b/>
        <sz val="8"/>
        <color indexed="56"/>
        <rFont val="Verdana"/>
        <family val="2"/>
      </rPr>
      <t>sustentada adecuadamente</t>
    </r>
    <r>
      <rPr>
        <sz val="8"/>
        <color indexed="56"/>
        <rFont val="Verdana"/>
        <family val="2"/>
      </rPr>
      <t xml:space="preserve"> para ninguno de los factores de producción (infraestructura, recursos humanos, equipamiento, organización y gestión del servicio).</t>
    </r>
  </si>
  <si>
    <r>
      <t xml:space="preserve">La Oferta ha sido </t>
    </r>
    <r>
      <rPr>
        <b/>
        <sz val="8"/>
        <color indexed="56"/>
        <rFont val="Verdana"/>
        <family val="2"/>
      </rPr>
      <t>sustentada adecuadamente</t>
    </r>
    <r>
      <rPr>
        <sz val="8"/>
        <color indexed="56"/>
        <rFont val="Verdana"/>
        <family val="2"/>
      </rPr>
      <t xml:space="preserve"> para uno o algunos factores de producción componentes del proyecto.</t>
    </r>
  </si>
  <si>
    <t>La Oferta ha sido sustentada adecuadamente para todos los factores de producción componentes del proyecto.</t>
  </si>
  <si>
    <t>No presenta evidencia técnica que respalda la proyección de la oferta optimizada acorde a los estándares del sector.</t>
  </si>
  <si>
    <t>Se presenta evidencia técnica de supuestos y metodologías utilizadas en la proyección de la oferta optimizada.</t>
  </si>
  <si>
    <t>Se presenta evidencia técnica de supuestos, metodologías  y estandares del sector utilizadas en la proyección de la oferta optimizada</t>
  </si>
  <si>
    <t>No ha sido determinada adecuadamente la brecha existente entre la demanda efectiva y la  oferta.</t>
  </si>
  <si>
    <t>Ha sido determinada adecuadamente la brecha existente entre la demanda efectiva  y la  oferta.</t>
  </si>
  <si>
    <r>
      <t xml:space="preserve">Las metas </t>
    </r>
    <r>
      <rPr>
        <b/>
        <sz val="8"/>
        <color indexed="56"/>
        <rFont val="Verdana"/>
        <family val="2"/>
      </rPr>
      <t>no</t>
    </r>
    <r>
      <rPr>
        <sz val="8"/>
        <color indexed="56"/>
        <rFont val="Verdana"/>
        <family val="2"/>
      </rPr>
      <t xml:space="preserve"> han sido </t>
    </r>
    <r>
      <rPr>
        <b/>
        <sz val="8"/>
        <color indexed="56"/>
        <rFont val="Verdana"/>
        <family val="2"/>
      </rPr>
      <t>definidas</t>
    </r>
    <r>
      <rPr>
        <sz val="8"/>
        <color indexed="56"/>
        <rFont val="Verdana"/>
        <family val="2"/>
      </rPr>
      <t xml:space="preserve"> o han sido </t>
    </r>
    <r>
      <rPr>
        <b/>
        <sz val="8"/>
        <color indexed="56"/>
        <rFont val="Verdana"/>
        <family val="2"/>
      </rPr>
      <t>definidas inadecuadamente</t>
    </r>
    <r>
      <rPr>
        <sz val="8"/>
        <color indexed="56"/>
        <rFont val="Verdana"/>
        <family val="2"/>
      </rPr>
      <t xml:space="preserve">. </t>
    </r>
  </si>
  <si>
    <t>Las metas han sido definidas adecuadamente en base a la brecha.</t>
  </si>
  <si>
    <r>
      <t xml:space="preserve">Las características técnicas de las alternativas </t>
    </r>
    <r>
      <rPr>
        <b/>
        <sz val="8"/>
        <color indexed="56"/>
        <rFont val="Verdana"/>
        <family val="2"/>
      </rPr>
      <t>no</t>
    </r>
    <r>
      <rPr>
        <sz val="8"/>
        <color indexed="56"/>
        <rFont val="Verdana"/>
        <family val="2"/>
      </rPr>
      <t xml:space="preserve"> están en concordancia con el RNE y/o las normas del MINSA y/o del Sector Educación.</t>
    </r>
  </si>
  <si>
    <r>
      <t xml:space="preserve">Las características técnicas de las alternativas </t>
    </r>
    <r>
      <rPr>
        <b/>
        <sz val="8"/>
        <color indexed="56"/>
        <rFont val="Verdana"/>
        <family val="2"/>
      </rPr>
      <t>están</t>
    </r>
    <r>
      <rPr>
        <sz val="8"/>
        <color indexed="56"/>
        <rFont val="Verdana"/>
        <family val="2"/>
      </rPr>
      <t xml:space="preserve"> en concordancia con el RNE, las normas del MINSA o el Sector Educación.</t>
    </r>
  </si>
  <si>
    <r>
      <rPr>
        <b/>
        <sz val="8"/>
        <color indexed="56"/>
        <rFont val="Verdana"/>
        <family val="2"/>
      </rPr>
      <t>No</t>
    </r>
    <r>
      <rPr>
        <sz val="8"/>
        <color indexed="56"/>
        <rFont val="Verdana"/>
        <family val="2"/>
      </rPr>
      <t xml:space="preserve"> están respaldadas por estudios de base.</t>
    </r>
  </si>
  <si>
    <r>
      <rPr>
        <b/>
        <sz val="8"/>
        <color indexed="56"/>
        <rFont val="Verdana"/>
        <family val="2"/>
      </rPr>
      <t>Están respaldadas</t>
    </r>
    <r>
      <rPr>
        <sz val="8"/>
        <color indexed="56"/>
        <rFont val="Verdana"/>
        <family val="2"/>
      </rPr>
      <t xml:space="preserve"> por los estudios de base correspondientes: estudio de suelos, estudio topográfico, entre otros.</t>
    </r>
  </si>
  <si>
    <r>
      <rPr>
        <b/>
        <sz val="8"/>
        <color indexed="56"/>
        <rFont val="Verdana"/>
        <family val="2"/>
      </rPr>
      <t>No plantea acciones</t>
    </r>
    <r>
      <rPr>
        <sz val="8"/>
        <color indexed="56"/>
        <rFont val="Verdana"/>
        <family val="2"/>
      </rPr>
      <t xml:space="preserve"> para reducir probables daños o perdidas correspondiendo haberlas hecho de acuerdo al análisis de riesgo descrito en el diagnóstico (item 1.2.1.4).</t>
    </r>
  </si>
  <si>
    <r>
      <t xml:space="preserve">Las acciones para reducir probables daños o pérdidas han sido </t>
    </r>
    <r>
      <rPr>
        <b/>
        <sz val="8"/>
        <color indexed="56"/>
        <rFont val="Verdana"/>
        <family val="2"/>
      </rPr>
      <t>adecuadamente determinadas</t>
    </r>
    <r>
      <rPr>
        <sz val="8"/>
        <color indexed="56"/>
        <rFont val="Verdana"/>
        <family val="2"/>
      </rPr>
      <t xml:space="preserve"> o se ha sustentado que no requiere acciones de mitigación de riesgos. </t>
    </r>
  </si>
  <si>
    <r>
      <t xml:space="preserve">Las acciones de mitigación ambiental </t>
    </r>
    <r>
      <rPr>
        <b/>
        <sz val="8"/>
        <color indexed="56"/>
        <rFont val="Verdana"/>
        <family val="2"/>
      </rPr>
      <t>no</t>
    </r>
    <r>
      <rPr>
        <sz val="8"/>
        <color indexed="56"/>
        <rFont val="Verdana"/>
        <family val="2"/>
      </rPr>
      <t xml:space="preserve"> son coherentes con el planteamiento técnico de las alternativas.</t>
    </r>
  </si>
  <si>
    <r>
      <t xml:space="preserve">Las acciones de mitigación ambiental </t>
    </r>
    <r>
      <rPr>
        <b/>
        <sz val="8"/>
        <color indexed="56"/>
        <rFont val="Verdana"/>
        <family val="2"/>
      </rPr>
      <t>son coherentes</t>
    </r>
    <r>
      <rPr>
        <sz val="8"/>
        <color indexed="56"/>
        <rFont val="Verdana"/>
        <family val="2"/>
      </rPr>
      <t xml:space="preserve"> con el planteamiento técnico de las alternativas.</t>
    </r>
  </si>
  <si>
    <t>No se presentan</t>
  </si>
  <si>
    <r>
      <t xml:space="preserve">Se presentan </t>
    </r>
    <r>
      <rPr>
        <b/>
        <sz val="8"/>
        <color indexed="56"/>
        <rFont val="Verdana"/>
        <family val="2"/>
      </rPr>
      <t>con insuficiente detalle</t>
    </r>
    <r>
      <rPr>
        <sz val="8"/>
        <color indexed="56"/>
        <rFont val="Verdana"/>
        <family val="2"/>
      </rPr>
      <t>.</t>
    </r>
  </si>
  <si>
    <r>
      <t xml:space="preserve">Se presentan con </t>
    </r>
    <r>
      <rPr>
        <b/>
        <sz val="8"/>
        <color indexed="56"/>
        <rFont val="Verdana"/>
        <family val="2"/>
      </rPr>
      <t>suficiente detalle</t>
    </r>
    <r>
      <rPr>
        <sz val="8"/>
        <color indexed="56"/>
        <rFont val="Verdana"/>
        <family val="2"/>
      </rPr>
      <t xml:space="preserve">. </t>
    </r>
  </si>
  <si>
    <t>Los costos no tienen sustento técnico.</t>
  </si>
  <si>
    <r>
      <t xml:space="preserve">Los costos tienen sustento técnico </t>
    </r>
    <r>
      <rPr>
        <sz val="8"/>
        <color indexed="10"/>
        <rFont val="Verdana"/>
        <family val="2"/>
      </rPr>
      <t>(precios unitarios).</t>
    </r>
  </si>
  <si>
    <r>
      <t xml:space="preserve">Los costos tienen sustento técnico </t>
    </r>
    <r>
      <rPr>
        <sz val="8"/>
        <color indexed="10"/>
        <rFont val="Verdana"/>
        <family val="2"/>
      </rPr>
      <t>(precios unitarios)</t>
    </r>
    <r>
      <rPr>
        <sz val="8"/>
        <color indexed="56"/>
        <rFont val="Verdana"/>
        <family val="2"/>
      </rPr>
      <t>, además está detallado por cada componente de inversión.</t>
    </r>
  </si>
  <si>
    <r>
      <t xml:space="preserve">Los costos de operación y mantenimiento  </t>
    </r>
    <r>
      <rPr>
        <b/>
        <sz val="8"/>
        <color indexed="56"/>
        <rFont val="Verdana"/>
        <family val="2"/>
      </rPr>
      <t>no</t>
    </r>
    <r>
      <rPr>
        <sz val="8"/>
        <color indexed="56"/>
        <rFont val="Verdana"/>
        <family val="2"/>
      </rPr>
      <t xml:space="preserve"> han sido adecuadamente estimados.</t>
    </r>
  </si>
  <si>
    <r>
      <t xml:space="preserve">Los costos de operación y mantenimiento  han sido </t>
    </r>
    <r>
      <rPr>
        <b/>
        <sz val="8"/>
        <color indexed="56"/>
        <rFont val="Verdana"/>
        <family val="2"/>
      </rPr>
      <t>adecuadamente estimados</t>
    </r>
    <r>
      <rPr>
        <sz val="8"/>
        <color indexed="56"/>
        <rFont val="Verdana"/>
        <family val="2"/>
      </rPr>
      <t xml:space="preserve"> y están respaldados por costos unitarios.</t>
    </r>
  </si>
  <si>
    <r>
      <t xml:space="preserve">Considera un costo razonable para </t>
    </r>
    <r>
      <rPr>
        <b/>
        <sz val="8"/>
        <color indexed="56"/>
        <rFont val="Verdana"/>
        <family val="2"/>
      </rPr>
      <t>todos  ellos</t>
    </r>
    <r>
      <rPr>
        <sz val="8"/>
        <color indexed="56"/>
        <rFont val="Verdana"/>
        <family val="2"/>
      </rPr>
      <t>, sustentados con un desagregado de costos.</t>
    </r>
  </si>
  <si>
    <t>No se incluye el costo de mitigación en el presupuesto, o el costo ha sido incluido pero está inadecuadamente determinado.</t>
  </si>
  <si>
    <t>Se incluye el costo de mitigación en el presupuesto, está adecuadamente determinado.</t>
  </si>
  <si>
    <r>
      <rPr>
        <b/>
        <sz val="8"/>
        <color indexed="56"/>
        <rFont val="Verdana"/>
        <family val="2"/>
      </rPr>
      <t>No</t>
    </r>
    <r>
      <rPr>
        <sz val="8"/>
        <color indexed="56"/>
        <rFont val="Verdana"/>
        <family val="2"/>
      </rPr>
      <t xml:space="preserve"> se incluye correspondiendo haberlo hecho, o se incluye pero está inadecuadamente determinado.</t>
    </r>
  </si>
  <si>
    <r>
      <t>Se incluye sin el</t>
    </r>
    <r>
      <rPr>
        <b/>
        <sz val="8"/>
        <color indexed="56"/>
        <rFont val="Verdana"/>
        <family val="2"/>
      </rPr>
      <t xml:space="preserve"> suficiente detalle.</t>
    </r>
  </si>
  <si>
    <r>
      <t xml:space="preserve">Se incluye  </t>
    </r>
    <r>
      <rPr>
        <b/>
        <sz val="8"/>
        <color indexed="56"/>
        <rFont val="Verdana"/>
        <family val="2"/>
      </rPr>
      <t>con el suficiente detalle.</t>
    </r>
  </si>
  <si>
    <t>Han sido identificados de manera general.</t>
  </si>
  <si>
    <r>
      <rPr>
        <b/>
        <sz val="8"/>
        <color indexed="56"/>
        <rFont val="Verdana"/>
        <family val="2"/>
      </rPr>
      <t>No</t>
    </r>
    <r>
      <rPr>
        <sz val="8"/>
        <color indexed="56"/>
        <rFont val="Verdana"/>
        <family val="2"/>
      </rPr>
      <t xml:space="preserve"> se han identificado correctamente las variables críticas o más inciertas de las alternativas planteadas.</t>
    </r>
  </si>
  <si>
    <r>
      <rPr>
        <b/>
        <sz val="8"/>
        <color indexed="56"/>
        <rFont val="Verdana"/>
        <family val="2"/>
      </rPr>
      <t>No</t>
    </r>
    <r>
      <rPr>
        <sz val="8"/>
        <color indexed="56"/>
        <rFont val="Verdana"/>
        <family val="2"/>
      </rPr>
      <t xml:space="preserve"> presenta opinión favorable de la DIRESA ó del MINSA ó de la DRE ó del Gobierno Regional o Gobierno Local respecto a la prioridad y pertinencia de la propuesta del PIP y/o compromiso de la entidad a cargo de la operación y mantenimiento del PIP y/o documento que acredite tenencia, donación y/o propiedad del terreno donde el PIP intervendrá.</t>
    </r>
  </si>
  <si>
    <r>
      <rPr>
        <b/>
        <sz val="8"/>
        <color indexed="56"/>
        <rFont val="Verdana"/>
        <family val="2"/>
      </rPr>
      <t>Se presenta</t>
    </r>
    <r>
      <rPr>
        <sz val="8"/>
        <color indexed="56"/>
        <rFont val="Verdana"/>
        <family val="2"/>
      </rPr>
      <t xml:space="preserve"> opinión favorable de la DIRESA ó del MINSA ó de la DRE ó del Gobierno Regional o Gobierno Local respecto a la prioridad y pertinencia de la propuesta del PIP, compromiso de la entidad a cargo de la operación y mantenimiento del PIP y documento que acredite tenencia, donación y/o propiedad del terreno donde el PIP intervendrá.</t>
    </r>
  </si>
  <si>
    <r>
      <rPr>
        <b/>
        <sz val="8"/>
        <color indexed="56"/>
        <rFont val="Verdana"/>
        <family val="2"/>
      </rPr>
      <t>No</t>
    </r>
    <r>
      <rPr>
        <sz val="8"/>
        <color indexed="56"/>
        <rFont val="Verdana"/>
        <family val="2"/>
      </rPr>
      <t xml:space="preserve"> se han identificado </t>
    </r>
    <r>
      <rPr>
        <b/>
        <sz val="8"/>
        <color indexed="56"/>
        <rFont val="Verdana"/>
        <family val="2"/>
      </rPr>
      <t>o</t>
    </r>
    <r>
      <rPr>
        <sz val="8"/>
        <color indexed="56"/>
        <rFont val="Verdana"/>
        <family val="2"/>
      </rPr>
      <t xml:space="preserve"> están inadecuadamente</t>
    </r>
    <r>
      <rPr>
        <b/>
        <sz val="8"/>
        <color indexed="56"/>
        <rFont val="Verdana"/>
        <family val="2"/>
      </rPr>
      <t xml:space="preserve"> identificados</t>
    </r>
    <r>
      <rPr>
        <sz val="8"/>
        <color indexed="56"/>
        <rFont val="Verdana"/>
        <family val="2"/>
      </rPr>
      <t>.</t>
    </r>
  </si>
  <si>
    <t>CUESTIONARIO  DE EVALUACIÓN  PARA PROYECTOS</t>
  </si>
  <si>
    <t>CUESTIONARIO  DE EVALUACIÓN  PARA ESTUDIOS DE PREINVERSIÓN</t>
  </si>
  <si>
    <t>Entidad Solicitante</t>
  </si>
  <si>
    <t>Escala / Calificación</t>
  </si>
  <si>
    <t>CALIDAD DEL ESTUDIO DE PREINVERSIÓN*</t>
  </si>
  <si>
    <t>IDENTIFICACIÓN</t>
  </si>
  <si>
    <t>[0-20]</t>
  </si>
  <si>
    <t>Antecedentes, área de influencia, problemática a estudiar, objetivos de la consultoría.</t>
  </si>
  <si>
    <t>¿El nombre permite identificar el tipo de intervención, el bien o servicio que se proporcionará y la ubicación del proyecto?</t>
  </si>
  <si>
    <t>1.1.1.2.</t>
  </si>
  <si>
    <t>¿Los antecedentes muestran los motivos que generan la presentación de la propuesta?</t>
  </si>
  <si>
    <t>1.1.1.3.</t>
  </si>
  <si>
    <t xml:space="preserve">¿Se ha delimitado la zona afectada y anexa  esquema de ubicación del proyecto? </t>
  </si>
  <si>
    <t>1.1.1.4.</t>
  </si>
  <si>
    <t>¿Han sido identificados y cuantificados los beneficiarios directos e indirectos?</t>
  </si>
  <si>
    <t>1.1.1.5.</t>
  </si>
  <si>
    <t>¿Se ha mencionado la manera de participación de los beneficiarios?</t>
  </si>
  <si>
    <t>1.1.1.6</t>
  </si>
  <si>
    <t>¿Es posible deducir el problema identificado a partir del diagnóstico de la situación actual?</t>
  </si>
  <si>
    <t>1.1.1.7.</t>
  </si>
  <si>
    <t>¿El Estudio define el objetivo del proyecto y los resultados que se esperan?</t>
  </si>
  <si>
    <t>1.1.1.8.</t>
  </si>
  <si>
    <t>¿La solución propuesta logra alcanzar el objetivo del  proyecto?</t>
  </si>
  <si>
    <t>ALCANCE Y DESCRIPCIÓN DE LA CONSULTORÍA</t>
  </si>
  <si>
    <t>Objetivos del PIP, resultados ( productos) esperados de la consultoría, información disponible , alcance y descripción de las actividades para desarrollar el contenido del estudio de pre inversión, costos estimados del PIP.</t>
  </si>
  <si>
    <t>¿Los  TdR mencionan la información disponible con que se cuenta para realizar el estudio?</t>
  </si>
  <si>
    <t xml:space="preserve">¿Se anexa un presupuesto estimado, consignando costo por componentes del proyecto, metrados, unidades de medida y precios unitarios? </t>
  </si>
  <si>
    <t xml:space="preserve">¿Hay una relación coherente entre el costo del proyecto y el costo de la elaboración del estudio? </t>
  </si>
  <si>
    <t>PLAN DE ACCIÓN</t>
  </si>
  <si>
    <t>Cronograma actividades de la consultoría, plazo de entrega de productos esperados, cronograma de pagos a realizar, definición de supervisión de la consultoría por parte de la entidad.</t>
  </si>
  <si>
    <t>1.3.1.1.</t>
  </si>
  <si>
    <t>¿Los términos de referencia indican el número de informes que el consultor o formulador del PIP presentará.</t>
  </si>
  <si>
    <t>1.3.1.2.</t>
  </si>
  <si>
    <t>¿Se precisa el contenido de cada informe?</t>
  </si>
  <si>
    <t>1.3.1.3.</t>
  </si>
  <si>
    <t>¿El cronograma físico indica las principales actividades a desarrollar durante el proceso de elaboración del estudio? (presentación de informes, revisión, levantamiento de observaciones).</t>
  </si>
  <si>
    <t>1.3.1.4.</t>
  </si>
  <si>
    <t>¿Los plazos establecidos para la elaboración del estudio son coherentes con las actividades programadas?</t>
  </si>
  <si>
    <t>1.3.1.5.</t>
  </si>
  <si>
    <t>¿El cronograma de pagos de la consultoría es coherente con el avance físico previsto en la elaboración del estudio?</t>
  </si>
  <si>
    <t>1.4.1.3.</t>
  </si>
  <si>
    <t>¿Se ha definido cuál será el mecanismo de supervisión?</t>
  </si>
  <si>
    <t>PRESUPUESTO DESAGREGADO DE LA CONSULTORÍA</t>
  </si>
  <si>
    <t>Perfil de los consultores, número de meses-hombre, costos unitarios del personal, otros conceptos: estudios de campo y laboratorio, costos operativos, equipos y mobiliario, otros.</t>
  </si>
  <si>
    <t>¿El perfil requerido del equipo formulador es coherente con la tipología y magnitud del proyecto a elaborar?</t>
  </si>
  <si>
    <t>1.4.1.2.</t>
  </si>
  <si>
    <t>¿Se indica el perfil profesional de quien se encargará de la supervisión del estudio?</t>
  </si>
  <si>
    <t>1.4.1.4.</t>
  </si>
  <si>
    <t>1.4.1.5.</t>
  </si>
  <si>
    <t>1.4.1.6.</t>
  </si>
  <si>
    <t>¿La propuesta económica de la elaboración del estudio señala el número de meses- hombre requeridos, costos unitarios del personal, costos de los estudios de campo y laboratorio, costos de supervisión, otros? (Revisar el Anexo 6)</t>
  </si>
  <si>
    <t>1.4.1.7.</t>
  </si>
  <si>
    <t>¿El costo de la elaboración del estudio de preinversión tiene coherencia con los precios del mercado?</t>
  </si>
  <si>
    <t xml:space="preserve">I.1 IDENTIFICACIÓN: </t>
  </si>
  <si>
    <t xml:space="preserve">I.2 ALCANCE Y DESCRIPCIÓN DE LA CONSULTORÍA:  </t>
  </si>
  <si>
    <t xml:space="preserve">I.3 PLAN DE ACCIÓN: </t>
  </si>
  <si>
    <t xml:space="preserve">I.4 PRESUPUESTO DESAGREGADO DE LA CONSULTORÍA:  </t>
  </si>
  <si>
    <t>PROTOCOLO DE EVALUACIÓN DE PROYECTOS</t>
  </si>
  <si>
    <t>TIPO DE PROYECTO : PREVENCIÓN y MITIGACIÓN DE DESASTRES</t>
  </si>
  <si>
    <r>
      <t>¿El nombre identifica</t>
    </r>
    <r>
      <rPr>
        <b/>
        <sz val="8"/>
        <color indexed="10"/>
        <rFont val="Verdana"/>
        <family val="2"/>
      </rPr>
      <t xml:space="preserve"> la naturaleza de</t>
    </r>
    <r>
      <rPr>
        <sz val="8"/>
        <color indexed="10"/>
        <rFont val="Verdana"/>
        <family val="2"/>
      </rPr>
      <t xml:space="preserve"> la intervención, el bien o servicio que será proporcionado y el ambito de intervención?</t>
    </r>
  </si>
  <si>
    <r>
      <t xml:space="preserve">Identifica adecuadamente solo </t>
    </r>
    <r>
      <rPr>
        <b/>
        <sz val="8"/>
        <color indexed="30"/>
        <rFont val="Verdana"/>
        <family val="2"/>
      </rPr>
      <t>un criterio</t>
    </r>
    <r>
      <rPr>
        <sz val="8"/>
        <color indexed="30"/>
        <rFont val="Verdana"/>
        <family val="2"/>
      </rPr>
      <t xml:space="preserve"> de los  tres (</t>
    </r>
    <r>
      <rPr>
        <b/>
        <sz val="8"/>
        <color indexed="30"/>
        <rFont val="Verdana"/>
        <family val="2"/>
      </rPr>
      <t xml:space="preserve">naturaleza </t>
    </r>
    <r>
      <rPr>
        <sz val="8"/>
        <color indexed="30"/>
        <rFont val="Verdana"/>
        <family val="2"/>
      </rPr>
      <t>de la intervención, el bien o servicio que será proporcionado y el ambito de intervención).</t>
    </r>
  </si>
  <si>
    <r>
      <t xml:space="preserve">Identifica adecuadamente </t>
    </r>
    <r>
      <rPr>
        <b/>
        <sz val="8"/>
        <color indexed="30"/>
        <rFont val="Verdana"/>
        <family val="2"/>
      </rPr>
      <t>dos criterios</t>
    </r>
    <r>
      <rPr>
        <sz val="8"/>
        <color indexed="30"/>
        <rFont val="Verdana"/>
        <family val="2"/>
      </rPr>
      <t xml:space="preserve"> de los tres (</t>
    </r>
    <r>
      <rPr>
        <b/>
        <sz val="8"/>
        <color indexed="30"/>
        <rFont val="Verdana"/>
        <family val="2"/>
      </rPr>
      <t xml:space="preserve">naturaleza </t>
    </r>
    <r>
      <rPr>
        <sz val="8"/>
        <color indexed="30"/>
        <rFont val="Verdana"/>
        <family val="2"/>
      </rPr>
      <t>de intervención, el bien o servicio que será proporcionado y el ambito de intervención)</t>
    </r>
  </si>
  <si>
    <r>
      <t xml:space="preserve">Identifica adecuadamente los </t>
    </r>
    <r>
      <rPr>
        <b/>
        <sz val="8"/>
        <color indexed="30"/>
        <rFont val="Verdana"/>
        <family val="2"/>
      </rPr>
      <t>tres criterios</t>
    </r>
    <r>
      <rPr>
        <sz val="8"/>
        <color indexed="30"/>
        <rFont val="Verdana"/>
        <family val="2"/>
      </rPr>
      <t xml:space="preserve">  (</t>
    </r>
    <r>
      <rPr>
        <b/>
        <sz val="8"/>
        <color indexed="30"/>
        <rFont val="Verdana"/>
        <family val="2"/>
      </rPr>
      <t>naturaleza</t>
    </r>
    <r>
      <rPr>
        <sz val="8"/>
        <color indexed="30"/>
        <rFont val="Verdana"/>
        <family val="2"/>
      </rPr>
      <t xml:space="preserve"> de la intervención, el bien o servicio que será proporcionado y el ambito de intervención)</t>
    </r>
  </si>
  <si>
    <r>
      <t xml:space="preserve">Se menciona y </t>
    </r>
    <r>
      <rPr>
        <b/>
        <sz val="8"/>
        <color indexed="62"/>
        <rFont val="Verdana"/>
        <family val="2"/>
      </rPr>
      <t>sustenta</t>
    </r>
    <r>
      <rPr>
        <sz val="8"/>
        <color indexed="62"/>
        <rFont val="Verdana"/>
        <family val="2"/>
      </rPr>
      <t xml:space="preserve"> con documentos válidos la participación de los beneficiarios</t>
    </r>
    <r>
      <rPr>
        <b/>
        <sz val="8"/>
        <color indexed="62"/>
        <rFont val="Verdana"/>
        <family val="2"/>
      </rPr>
      <t xml:space="preserve"> y afectados con el proyecto. Asimismo, se identifica peligros y vulnerabilidades por los beneficiarios</t>
    </r>
  </si>
  <si>
    <r>
      <t xml:space="preserve">Se menciona en la </t>
    </r>
    <r>
      <rPr>
        <b/>
        <sz val="8"/>
        <color indexed="62"/>
        <rFont val="Verdana"/>
        <family val="2"/>
      </rPr>
      <t>Matriz de involucrados,</t>
    </r>
    <r>
      <rPr>
        <sz val="8"/>
        <color indexed="62"/>
        <rFont val="Verdana"/>
        <family val="2"/>
      </rPr>
      <t xml:space="preserve"> la participación de las instituciones involucradas,</t>
    </r>
    <r>
      <rPr>
        <b/>
        <sz val="8"/>
        <color indexed="62"/>
        <rFont val="Verdana"/>
        <family val="2"/>
      </rPr>
      <t xml:space="preserve"> beneficiados y afectados.</t>
    </r>
  </si>
  <si>
    <r>
      <t xml:space="preserve">Se menciona en </t>
    </r>
    <r>
      <rPr>
        <b/>
        <sz val="8"/>
        <color indexed="62"/>
        <rFont val="Verdana"/>
        <family val="2"/>
      </rPr>
      <t>la Matriz de involucrados</t>
    </r>
    <r>
      <rPr>
        <sz val="8"/>
        <color indexed="62"/>
        <rFont val="Verdana"/>
        <family val="2"/>
      </rPr>
      <t xml:space="preserve">, las instituciones participantes y su </t>
    </r>
    <r>
      <rPr>
        <b/>
        <sz val="8"/>
        <color indexed="62"/>
        <rFont val="Verdana"/>
        <family val="2"/>
      </rPr>
      <t xml:space="preserve">percepción del riesgo existente o potencial si lo hubiere </t>
    </r>
    <r>
      <rPr>
        <sz val="8"/>
        <color indexed="62"/>
        <rFont val="Verdana"/>
        <family val="2"/>
      </rPr>
      <t xml:space="preserve">y </t>
    </r>
    <r>
      <rPr>
        <b/>
        <sz val="8"/>
        <color indexed="62"/>
        <rFont val="Verdana"/>
        <family val="2"/>
      </rPr>
      <t>sustenta</t>
    </r>
    <r>
      <rPr>
        <sz val="8"/>
        <color indexed="62"/>
        <rFont val="Verdana"/>
        <family val="2"/>
      </rPr>
      <t xml:space="preserve"> con documentos válidos la participación de las instituciones involucradas.</t>
    </r>
  </si>
  <si>
    <t xml:space="preserve">¿El proyecto es consistente y se enmarca dentro de los lineamientos de política sectorial -funcional, los planes de desarrollo concertado, el programa multianual de inversión pública, el presupuesto participativo, los planes de ordenamiento territorial, los Planes de Gestión de Riesgo de Desastres? </t>
  </si>
  <si>
    <r>
      <rPr>
        <b/>
        <sz val="8"/>
        <color indexed="62"/>
        <rFont val="Verdana"/>
        <family val="2"/>
      </rPr>
      <t>No</t>
    </r>
    <r>
      <rPr>
        <sz val="8"/>
        <color indexed="62"/>
        <rFont val="Verdana"/>
        <family val="2"/>
      </rPr>
      <t xml:space="preserve"> se ha descrito ningun indicador</t>
    </r>
  </si>
  <si>
    <r>
      <t>La provisión de servicios</t>
    </r>
    <r>
      <rPr>
        <b/>
        <sz val="8"/>
        <color indexed="62"/>
        <rFont val="Verdana"/>
        <family val="2"/>
      </rPr>
      <t xml:space="preserve"> </t>
    </r>
    <r>
      <rPr>
        <sz val="8"/>
        <color indexed="62"/>
        <rFont val="Verdana"/>
        <family val="2"/>
      </rPr>
      <t xml:space="preserve">ha sido descrita </t>
    </r>
    <r>
      <rPr>
        <b/>
        <sz val="8"/>
        <color indexed="62"/>
        <rFont val="Verdana"/>
        <family val="2"/>
      </rPr>
      <t xml:space="preserve">cualitativamente </t>
    </r>
  </si>
  <si>
    <r>
      <t>La provisión de servicios</t>
    </r>
    <r>
      <rPr>
        <b/>
        <sz val="8"/>
        <color indexed="62"/>
        <rFont val="Verdana"/>
        <family val="2"/>
      </rPr>
      <t xml:space="preserve"> </t>
    </r>
    <r>
      <rPr>
        <sz val="8"/>
        <color indexed="62"/>
        <rFont val="Verdana"/>
        <family val="2"/>
      </rPr>
      <t xml:space="preserve">ha sido descrita cualitativamente y </t>
    </r>
    <r>
      <rPr>
        <b/>
        <sz val="8"/>
        <color indexed="62"/>
        <rFont val="Verdana"/>
        <family val="2"/>
      </rPr>
      <t xml:space="preserve">con indicadores cuantitativos  verificables, considerando en ella medidas de prevención. </t>
    </r>
  </si>
  <si>
    <r>
      <t xml:space="preserve">La provisión de servicios ha sido descrita cualitativamente y con indicadores cuantitativos  verificables, </t>
    </r>
    <r>
      <rPr>
        <b/>
        <sz val="8"/>
        <color indexed="62"/>
        <rFont val="Verdana"/>
        <family val="2"/>
      </rPr>
      <t>considerando medidas de prevención que reduzcan el riesgo presente o potencial.</t>
    </r>
  </si>
  <si>
    <r>
      <rPr>
        <b/>
        <sz val="8"/>
        <color indexed="62"/>
        <rFont val="Verdana"/>
        <family val="2"/>
      </rPr>
      <t>No</t>
    </r>
    <r>
      <rPr>
        <sz val="8"/>
        <color indexed="62"/>
        <rFont val="Verdana"/>
        <family val="2"/>
      </rPr>
      <t xml:space="preserve"> se han delimitado adecuadamente el </t>
    </r>
    <r>
      <rPr>
        <b/>
        <sz val="8"/>
        <color indexed="62"/>
        <rFont val="Verdana"/>
        <family val="2"/>
      </rPr>
      <t>área afectada</t>
    </r>
  </si>
  <si>
    <r>
      <t xml:space="preserve">Ha sido delimitada </t>
    </r>
    <r>
      <rPr>
        <b/>
        <sz val="8"/>
        <color indexed="62"/>
        <rFont val="Verdana"/>
        <family val="2"/>
      </rPr>
      <t>adecuadamente</t>
    </r>
    <r>
      <rPr>
        <sz val="8"/>
        <color indexed="62"/>
        <rFont val="Verdana"/>
        <family val="2"/>
      </rPr>
      <t xml:space="preserve"> pero </t>
    </r>
    <r>
      <rPr>
        <b/>
        <sz val="8"/>
        <color indexed="62"/>
        <rFont val="Verdana"/>
        <family val="2"/>
      </rPr>
      <t>no se definen</t>
    </r>
    <r>
      <rPr>
        <sz val="8"/>
        <color indexed="62"/>
        <rFont val="Verdana"/>
        <family val="2"/>
      </rPr>
      <t xml:space="preserve"> sus caracterìsticas.</t>
    </r>
  </si>
  <si>
    <r>
      <t xml:space="preserve">Ha sido delimitada adecuadamente y </t>
    </r>
    <r>
      <rPr>
        <b/>
        <sz val="8"/>
        <color indexed="62"/>
        <rFont val="Verdana"/>
        <family val="2"/>
      </rPr>
      <t>se definen</t>
    </r>
    <r>
      <rPr>
        <sz val="8"/>
        <color indexed="62"/>
        <rFont val="Verdana"/>
        <family val="2"/>
      </rPr>
      <t xml:space="preserve"> sus caracterìsticas</t>
    </r>
    <r>
      <rPr>
        <b/>
        <sz val="8"/>
        <color indexed="62"/>
        <rFont val="Verdana"/>
        <family val="2"/>
      </rPr>
      <t>, inclusive los peligros existentes o potenciales.</t>
    </r>
  </si>
  <si>
    <r>
      <rPr>
        <b/>
        <sz val="8"/>
        <color indexed="62"/>
        <rFont val="Verdana"/>
        <family val="2"/>
      </rPr>
      <t>No</t>
    </r>
    <r>
      <rPr>
        <sz val="8"/>
        <color indexed="62"/>
        <rFont val="Verdana"/>
        <family val="2"/>
      </rPr>
      <t xml:space="preserve"> ha sido </t>
    </r>
    <r>
      <rPr>
        <b/>
        <sz val="8"/>
        <color indexed="62"/>
        <rFont val="Verdana"/>
        <family val="2"/>
      </rPr>
      <t>identificada</t>
    </r>
    <r>
      <rPr>
        <sz val="8"/>
        <color indexed="62"/>
        <rFont val="Verdana"/>
        <family val="2"/>
      </rPr>
      <t xml:space="preserve"> o ha sido identificada </t>
    </r>
    <r>
      <rPr>
        <b/>
        <sz val="8"/>
        <color indexed="62"/>
        <rFont val="Verdana"/>
        <family val="2"/>
      </rPr>
      <t>inadecuadamente</t>
    </r>
    <r>
      <rPr>
        <sz val="8"/>
        <color indexed="62"/>
        <rFont val="Verdana"/>
        <family val="2"/>
      </rPr>
      <t>.</t>
    </r>
  </si>
  <si>
    <r>
      <t xml:space="preserve">Ha sido </t>
    </r>
    <r>
      <rPr>
        <b/>
        <sz val="8"/>
        <color indexed="62"/>
        <rFont val="Verdana"/>
        <family val="2"/>
      </rPr>
      <t>identificada adecuadamente</t>
    </r>
    <r>
      <rPr>
        <sz val="8"/>
        <color indexed="62"/>
        <rFont val="Verdana"/>
        <family val="2"/>
      </rPr>
      <t xml:space="preserve">, pero </t>
    </r>
    <r>
      <rPr>
        <b/>
        <sz val="8"/>
        <color indexed="62"/>
        <rFont val="Verdana"/>
        <family val="2"/>
      </rPr>
      <t>no se presentan</t>
    </r>
    <r>
      <rPr>
        <sz val="8"/>
        <color indexed="62"/>
        <rFont val="Verdana"/>
        <family val="2"/>
      </rPr>
      <t xml:space="preserve"> sus caracterìsticas.</t>
    </r>
  </si>
  <si>
    <r>
      <t xml:space="preserve">Ha sido identificada adecuadamente y </t>
    </r>
    <r>
      <rPr>
        <b/>
        <sz val="8"/>
        <color indexed="62"/>
        <rFont val="Verdana"/>
        <family val="2"/>
      </rPr>
      <t>se presentan</t>
    </r>
    <r>
      <rPr>
        <sz val="8"/>
        <color indexed="62"/>
        <rFont val="Verdana"/>
        <family val="2"/>
      </rPr>
      <t xml:space="preserve">  sus caracterìsticas, </t>
    </r>
    <r>
      <rPr>
        <b/>
        <sz val="8"/>
        <color indexed="62"/>
        <rFont val="Verdana"/>
        <family val="2"/>
      </rPr>
      <t>así com o, su percepción del riesgo.</t>
    </r>
  </si>
  <si>
    <r>
      <t xml:space="preserve">Ha sido identificada adecuadamente, se presentan sus caracterìsticas </t>
    </r>
    <r>
      <rPr>
        <b/>
        <sz val="8"/>
        <color indexed="62"/>
        <rFont val="Verdana"/>
        <family val="2"/>
      </rPr>
      <t>y percepción del riesgo</t>
    </r>
    <r>
      <rPr>
        <sz val="8"/>
        <color indexed="62"/>
        <rFont val="Verdana"/>
        <family val="2"/>
      </rPr>
      <t xml:space="preserve"> y </t>
    </r>
    <r>
      <rPr>
        <b/>
        <sz val="8"/>
        <color indexed="62"/>
        <rFont val="Verdana"/>
        <family val="2"/>
      </rPr>
      <t>se sustentan con indicadores</t>
    </r>
    <r>
      <rPr>
        <sz val="8"/>
        <color indexed="62"/>
        <rFont val="Verdana"/>
        <family val="2"/>
      </rPr>
      <t>.</t>
    </r>
  </si>
  <si>
    <r>
      <rPr>
        <b/>
        <sz val="8"/>
        <color indexed="62"/>
        <rFont val="Verdana"/>
        <family val="2"/>
      </rPr>
      <t>No se menciona</t>
    </r>
    <r>
      <rPr>
        <sz val="8"/>
        <color indexed="62"/>
        <rFont val="Verdana"/>
        <family val="2"/>
      </rPr>
      <t xml:space="preserve"> nada  al respecto </t>
    </r>
  </si>
  <si>
    <r>
      <rPr>
        <sz val="8"/>
        <color indexed="62"/>
        <rFont val="Verdana"/>
        <family val="2"/>
      </rPr>
      <t>Han sido</t>
    </r>
    <r>
      <rPr>
        <b/>
        <sz val="8"/>
        <color indexed="62"/>
        <rFont val="Verdana"/>
        <family val="2"/>
      </rPr>
      <t xml:space="preserve"> </t>
    </r>
    <r>
      <rPr>
        <sz val="8"/>
        <color indexed="62"/>
        <rFont val="Verdana"/>
        <family val="2"/>
      </rPr>
      <t xml:space="preserve">adecuadamente </t>
    </r>
    <r>
      <rPr>
        <b/>
        <sz val="8"/>
        <color indexed="62"/>
        <rFont val="Verdana"/>
        <family val="2"/>
      </rPr>
      <t>identificados los peligros en el área de influencia o estudio</t>
    </r>
  </si>
  <si>
    <r>
      <t xml:space="preserve">Han sido identificados y </t>
    </r>
    <r>
      <rPr>
        <b/>
        <sz val="8"/>
        <color indexed="62"/>
        <rFont val="Verdana"/>
        <family val="2"/>
      </rPr>
      <t>se han determinado sus características</t>
    </r>
    <r>
      <rPr>
        <sz val="8"/>
        <color indexed="62"/>
        <rFont val="Verdana"/>
        <family val="2"/>
      </rPr>
      <t xml:space="preserve"> (intensidad, recurrencia,  area de impactos, etc.) </t>
    </r>
    <r>
      <rPr>
        <b/>
        <sz val="8"/>
        <color indexed="62"/>
        <rFont val="Verdana"/>
        <family val="2"/>
      </rPr>
      <t>y el tipo de peligro.</t>
    </r>
  </si>
  <si>
    <t>(6-8)</t>
  </si>
  <si>
    <t>1.2.1.4.4</t>
  </si>
  <si>
    <r>
      <t xml:space="preserve">Han sido identificados y </t>
    </r>
    <r>
      <rPr>
        <b/>
        <sz val="8"/>
        <color indexed="62"/>
        <rFont val="Verdana"/>
        <family val="2"/>
      </rPr>
      <t>se han determinado sus características</t>
    </r>
    <r>
      <rPr>
        <sz val="8"/>
        <color indexed="62"/>
        <rFont val="Verdana"/>
        <family val="2"/>
      </rPr>
      <t xml:space="preserve"> (intensidad, recurrencia,  area de impactos, etc.), </t>
    </r>
    <r>
      <rPr>
        <b/>
        <sz val="8"/>
        <color indexed="62"/>
        <rFont val="Verdana"/>
        <family val="2"/>
      </rPr>
      <t>tipo de peligro, así como la vulnerabilidad del bien o servicio público, si el proyecto existe.</t>
    </r>
  </si>
  <si>
    <t>Los indicadores justifican la necesidad del proyecto</t>
  </si>
  <si>
    <r>
      <t xml:space="preserve">El problema </t>
    </r>
    <r>
      <rPr>
        <b/>
        <sz val="8"/>
        <color indexed="62"/>
        <rFont val="Verdana"/>
        <family val="2"/>
      </rPr>
      <t xml:space="preserve">central </t>
    </r>
    <r>
      <rPr>
        <sz val="8"/>
        <color indexed="62"/>
        <rFont val="Verdana"/>
        <family val="2"/>
      </rPr>
      <t xml:space="preserve">, </t>
    </r>
    <r>
      <rPr>
        <b/>
        <sz val="8"/>
        <color indexed="62"/>
        <rFont val="Verdana"/>
        <family val="2"/>
      </rPr>
      <t>no</t>
    </r>
    <r>
      <rPr>
        <sz val="8"/>
        <color indexed="62"/>
        <rFont val="Verdana"/>
        <family val="2"/>
      </rPr>
      <t xml:space="preserve"> ha sido definido adecuadamente, es decir de manera clara, precisa y objetiva, de tal forma que se pueda encontrar un conjunto de soluciones o alternativas para aliviarlo.</t>
    </r>
  </si>
  <si>
    <t xml:space="preserve">El problema central esta definido, pero mal identificado </t>
  </si>
  <si>
    <t>[1-6]</t>
  </si>
  <si>
    <r>
      <t xml:space="preserve">El problema ha sido </t>
    </r>
    <r>
      <rPr>
        <b/>
        <sz val="8"/>
        <color indexed="62"/>
        <rFont val="Verdana"/>
        <family val="2"/>
      </rPr>
      <t>definido e identificado adecuadamente y considera la situación de riesgo existente o potencial.</t>
    </r>
  </si>
  <si>
    <r>
      <rPr>
        <b/>
        <sz val="8"/>
        <color indexed="62"/>
        <rFont val="Verdana"/>
        <family val="2"/>
      </rPr>
      <t>Ninguna</t>
    </r>
    <r>
      <rPr>
        <sz val="8"/>
        <color indexed="62"/>
        <rFont val="Verdana"/>
        <family val="2"/>
      </rPr>
      <t xml:space="preserve"> de las causas identificadas originan el problema.</t>
    </r>
  </si>
  <si>
    <r>
      <rPr>
        <b/>
        <sz val="8"/>
        <color indexed="62"/>
        <rFont val="Verdana"/>
        <family val="2"/>
      </rPr>
      <t>Una</t>
    </r>
    <r>
      <rPr>
        <sz val="8"/>
        <color indexed="62"/>
        <rFont val="Verdana"/>
        <family val="2"/>
      </rPr>
      <t xml:space="preserve"> o </t>
    </r>
    <r>
      <rPr>
        <b/>
        <sz val="8"/>
        <color indexed="62"/>
        <rFont val="Verdana"/>
        <family val="2"/>
      </rPr>
      <t>algunas</t>
    </r>
    <r>
      <rPr>
        <sz val="8"/>
        <color indexed="62"/>
        <rFont val="Verdana"/>
        <family val="2"/>
      </rPr>
      <t xml:space="preserve"> causas identificadas originan el problema, </t>
    </r>
    <r>
      <rPr>
        <b/>
        <sz val="8"/>
        <color indexed="62"/>
        <rFont val="Verdana"/>
        <family val="2"/>
      </rPr>
      <t>no se sustentan</t>
    </r>
    <r>
      <rPr>
        <sz val="8"/>
        <color indexed="62"/>
        <rFont val="Verdana"/>
        <family val="2"/>
      </rPr>
      <t xml:space="preserve"> con indicadores presentados en el diagnóstico.</t>
    </r>
  </si>
  <si>
    <r>
      <rPr>
        <b/>
        <sz val="8"/>
        <color indexed="62"/>
        <rFont val="Verdana"/>
        <family val="2"/>
      </rPr>
      <t>Una o algunas</t>
    </r>
    <r>
      <rPr>
        <sz val="8"/>
        <color indexed="62"/>
        <rFont val="Verdana"/>
        <family val="2"/>
      </rPr>
      <t xml:space="preserve"> causas identificadas originan el problema y </t>
    </r>
    <r>
      <rPr>
        <b/>
        <sz val="8"/>
        <color indexed="62"/>
        <rFont val="Verdana"/>
        <family val="2"/>
      </rPr>
      <t>están sustentadas</t>
    </r>
    <r>
      <rPr>
        <sz val="8"/>
        <color indexed="62"/>
        <rFont val="Verdana"/>
        <family val="2"/>
      </rPr>
      <t xml:space="preserve"> con indicadores presentados en el diagnóstico?.</t>
    </r>
  </si>
  <si>
    <r>
      <rPr>
        <b/>
        <sz val="8"/>
        <color indexed="62"/>
        <rFont val="Verdana"/>
        <family val="2"/>
      </rPr>
      <t>Todas</t>
    </r>
    <r>
      <rPr>
        <sz val="8"/>
        <color indexed="62"/>
        <rFont val="Verdana"/>
        <family val="2"/>
      </rPr>
      <t xml:space="preserve"> las causas identificadas originan el problema </t>
    </r>
    <r>
      <rPr>
        <b/>
        <sz val="8"/>
        <color indexed="62"/>
        <rFont val="Verdana"/>
        <family val="2"/>
      </rPr>
      <t>y consideran los potenciales peligros y vulnerabilidades</t>
    </r>
    <r>
      <rPr>
        <sz val="8"/>
        <color indexed="62"/>
        <rFont val="Verdana"/>
        <family val="2"/>
      </rPr>
      <t xml:space="preserve">, están </t>
    </r>
    <r>
      <rPr>
        <b/>
        <sz val="8"/>
        <color indexed="62"/>
        <rFont val="Verdana"/>
        <family val="2"/>
      </rPr>
      <t>sustentadas con indicadores</t>
    </r>
    <r>
      <rPr>
        <sz val="8"/>
        <color indexed="62"/>
        <rFont val="Verdana"/>
        <family val="2"/>
      </rPr>
      <t xml:space="preserve"> presentados en el diagnóstico y </t>
    </r>
    <r>
      <rPr>
        <b/>
        <sz val="8"/>
        <color indexed="62"/>
        <rFont val="Verdana"/>
        <family val="2"/>
      </rPr>
      <t>son suficientes</t>
    </r>
    <r>
      <rPr>
        <sz val="8"/>
        <color indexed="62"/>
        <rFont val="Verdana"/>
        <family val="2"/>
      </rPr>
      <t xml:space="preserve"> para explicarlo.</t>
    </r>
  </si>
  <si>
    <r>
      <rPr>
        <b/>
        <sz val="8"/>
        <color indexed="62"/>
        <rFont val="Verdana"/>
        <family val="2"/>
      </rPr>
      <t>Ninguno</t>
    </r>
    <r>
      <rPr>
        <sz val="8"/>
        <color indexed="62"/>
        <rFont val="Verdana"/>
        <family val="2"/>
      </rPr>
      <t xml:space="preserve"> de los efectos identificados son consecuencia del problema.</t>
    </r>
  </si>
  <si>
    <r>
      <rPr>
        <b/>
        <sz val="8"/>
        <color indexed="62"/>
        <rFont val="Verdana"/>
        <family val="2"/>
      </rPr>
      <t>Uno o algunos</t>
    </r>
    <r>
      <rPr>
        <sz val="8"/>
        <color indexed="62"/>
        <rFont val="Verdana"/>
        <family val="2"/>
      </rPr>
      <t xml:space="preserve"> efectos identificados son consecuencia del problema.</t>
    </r>
  </si>
  <si>
    <r>
      <t xml:space="preserve">Uno o algunos efectos identificados son consecuencia del problema y están </t>
    </r>
    <r>
      <rPr>
        <b/>
        <sz val="8"/>
        <color indexed="62"/>
        <rFont val="Verdana"/>
        <family val="2"/>
      </rPr>
      <t>sustentados</t>
    </r>
    <r>
      <rPr>
        <sz val="8"/>
        <color indexed="62"/>
        <rFont val="Verdana"/>
        <family val="2"/>
      </rPr>
      <t xml:space="preserve"> con evidencias presentadas en el diagnóstico.</t>
    </r>
  </si>
  <si>
    <r>
      <rPr>
        <b/>
        <sz val="8"/>
        <color indexed="62"/>
        <rFont val="Verdana"/>
        <family val="2"/>
      </rPr>
      <t>Todos</t>
    </r>
    <r>
      <rPr>
        <sz val="8"/>
        <color indexed="62"/>
        <rFont val="Verdana"/>
        <family val="2"/>
      </rPr>
      <t xml:space="preserve"> los efectos identificados son consecuencia del problema, </t>
    </r>
    <r>
      <rPr>
        <b/>
        <sz val="8"/>
        <color indexed="62"/>
        <rFont val="Verdana"/>
        <family val="2"/>
      </rPr>
      <t>consideran los daños problables</t>
    </r>
    <r>
      <rPr>
        <sz val="8"/>
        <color indexed="62"/>
        <rFont val="Verdana"/>
        <family val="2"/>
      </rPr>
      <t xml:space="preserve"> y están </t>
    </r>
    <r>
      <rPr>
        <b/>
        <sz val="8"/>
        <color indexed="62"/>
        <rFont val="Verdana"/>
        <family val="2"/>
      </rPr>
      <t>sustentados</t>
    </r>
    <r>
      <rPr>
        <sz val="8"/>
        <color indexed="62"/>
        <rFont val="Verdana"/>
        <family val="2"/>
      </rPr>
      <t xml:space="preserve"> con evidencias presentadas en el diagnóstico.</t>
    </r>
  </si>
  <si>
    <t>1.2.3.1.1</t>
  </si>
  <si>
    <t>El Objetivo central no expresa la soluciona del problema presentado</t>
  </si>
  <si>
    <t>1.2.3.1.2</t>
  </si>
  <si>
    <t>El objetivo central es único y es solución del problema central</t>
  </si>
  <si>
    <r>
      <t xml:space="preserve">La demanda ha sido </t>
    </r>
    <r>
      <rPr>
        <b/>
        <sz val="8"/>
        <color indexed="62"/>
        <rFont val="Verdana"/>
        <family val="2"/>
      </rPr>
      <t>mal determinada</t>
    </r>
    <r>
      <rPr>
        <sz val="8"/>
        <color indexed="62"/>
        <rFont val="Verdana"/>
        <family val="2"/>
      </rPr>
      <t>.</t>
    </r>
  </si>
  <si>
    <r>
      <t xml:space="preserve">La </t>
    </r>
    <r>
      <rPr>
        <b/>
        <sz val="8"/>
        <color indexed="62"/>
        <rFont val="Verdana"/>
        <family val="2"/>
      </rPr>
      <t>metodología</t>
    </r>
    <r>
      <rPr>
        <sz val="8"/>
        <color indexed="62"/>
        <rFont val="Verdana"/>
        <family val="2"/>
      </rPr>
      <t xml:space="preserve"> utilizada </t>
    </r>
    <r>
      <rPr>
        <b/>
        <sz val="8"/>
        <color indexed="62"/>
        <rFont val="Verdana"/>
        <family val="2"/>
      </rPr>
      <t>no</t>
    </r>
    <r>
      <rPr>
        <sz val="8"/>
        <color indexed="62"/>
        <rFont val="Verdana"/>
        <family val="2"/>
      </rPr>
      <t xml:space="preserve"> está bien </t>
    </r>
    <r>
      <rPr>
        <b/>
        <sz val="8"/>
        <color indexed="62"/>
        <rFont val="Verdana"/>
        <family val="2"/>
      </rPr>
      <t>sustentada</t>
    </r>
    <r>
      <rPr>
        <sz val="8"/>
        <color indexed="62"/>
        <rFont val="Verdana"/>
        <family val="2"/>
      </rPr>
      <t>.</t>
    </r>
  </si>
  <si>
    <r>
      <t xml:space="preserve">La </t>
    </r>
    <r>
      <rPr>
        <b/>
        <sz val="8"/>
        <color indexed="62"/>
        <rFont val="Verdana"/>
        <family val="2"/>
      </rPr>
      <t>metodología</t>
    </r>
    <r>
      <rPr>
        <sz val="8"/>
        <color indexed="62"/>
        <rFont val="Verdana"/>
        <family val="2"/>
      </rPr>
      <t xml:space="preserve"> utilizada para determinar la demanda considera parámetros  debidamente </t>
    </r>
    <r>
      <rPr>
        <b/>
        <sz val="8"/>
        <color indexed="62"/>
        <rFont val="Verdana"/>
        <family val="2"/>
      </rPr>
      <t>sustentados</t>
    </r>
    <r>
      <rPr>
        <sz val="8"/>
        <color indexed="62"/>
        <rFont val="Verdana"/>
        <family val="2"/>
      </rPr>
      <t>.</t>
    </r>
  </si>
  <si>
    <r>
      <t xml:space="preserve">La oferta ha sido </t>
    </r>
    <r>
      <rPr>
        <b/>
        <sz val="8"/>
        <color indexed="62"/>
        <rFont val="Verdana"/>
        <family val="2"/>
      </rPr>
      <t>mal determinada.</t>
    </r>
  </si>
  <si>
    <r>
      <t xml:space="preserve">La oferta ha sido </t>
    </r>
    <r>
      <rPr>
        <b/>
        <sz val="8"/>
        <color indexed="62"/>
        <rFont val="Verdana"/>
        <family val="2"/>
      </rPr>
      <t>cuantificada adecuadamente</t>
    </r>
    <r>
      <rPr>
        <sz val="8"/>
        <color indexed="62"/>
        <rFont val="Verdana"/>
        <family val="2"/>
      </rPr>
      <t xml:space="preserve">  pero </t>
    </r>
    <r>
      <rPr>
        <b/>
        <sz val="8"/>
        <color indexed="62"/>
        <rFont val="Verdana"/>
        <family val="2"/>
      </rPr>
      <t>no</t>
    </r>
    <r>
      <rPr>
        <sz val="8"/>
        <color indexed="62"/>
        <rFont val="Verdana"/>
        <family val="2"/>
      </rPr>
      <t xml:space="preserve"> está bien </t>
    </r>
    <r>
      <rPr>
        <b/>
        <sz val="8"/>
        <color indexed="62"/>
        <rFont val="Verdana"/>
        <family val="2"/>
      </rPr>
      <t>sustentada</t>
    </r>
    <r>
      <rPr>
        <sz val="8"/>
        <color indexed="62"/>
        <rFont val="Verdana"/>
        <family val="2"/>
      </rPr>
      <t>.</t>
    </r>
  </si>
  <si>
    <r>
      <t xml:space="preserve">La oferta ha sido cuantificada adecuadamente y está </t>
    </r>
    <r>
      <rPr>
        <b/>
        <sz val="8"/>
        <color indexed="62"/>
        <rFont val="Verdana"/>
        <family val="2"/>
      </rPr>
      <t>bien sustentada</t>
    </r>
    <r>
      <rPr>
        <sz val="8"/>
        <color indexed="62"/>
        <rFont val="Verdana"/>
        <family val="2"/>
      </rPr>
      <t>.</t>
    </r>
  </si>
  <si>
    <r>
      <t xml:space="preserve">Se </t>
    </r>
    <r>
      <rPr>
        <b/>
        <sz val="8"/>
        <color indexed="62"/>
        <rFont val="Verdana"/>
        <family val="2"/>
      </rPr>
      <t>presenta evidencia</t>
    </r>
    <r>
      <rPr>
        <sz val="8"/>
        <color indexed="62"/>
        <rFont val="Verdana"/>
        <family val="2"/>
      </rPr>
      <t xml:space="preserve"> </t>
    </r>
    <r>
      <rPr>
        <b/>
        <sz val="8"/>
        <color indexed="62"/>
        <rFont val="Verdana"/>
        <family val="2"/>
      </rPr>
      <t xml:space="preserve">técnica </t>
    </r>
    <r>
      <rPr>
        <sz val="8"/>
        <color indexed="62"/>
        <rFont val="Verdana"/>
        <family val="2"/>
      </rPr>
      <t>pero no tiene coherencia con la oferta cuantificada.</t>
    </r>
  </si>
  <si>
    <r>
      <t xml:space="preserve">Se presenta evidencia </t>
    </r>
    <r>
      <rPr>
        <b/>
        <sz val="8"/>
        <color indexed="62"/>
        <rFont val="Verdana"/>
        <family val="2"/>
      </rPr>
      <t>técnica</t>
    </r>
    <r>
      <rPr>
        <sz val="8"/>
        <color indexed="62"/>
        <rFont val="Verdana"/>
        <family val="2"/>
      </rPr>
      <t xml:space="preserve"> y </t>
    </r>
    <r>
      <rPr>
        <b/>
        <sz val="8"/>
        <color indexed="62"/>
        <rFont val="Verdana"/>
        <family val="2"/>
      </rPr>
      <t>tiene coherencia con la oferta cuantificada</t>
    </r>
    <r>
      <rPr>
        <sz val="8"/>
        <color indexed="62"/>
        <rFont val="Verdana"/>
        <family val="2"/>
      </rPr>
      <t>.</t>
    </r>
  </si>
  <si>
    <r>
      <t xml:space="preserve">La brecha ha sido </t>
    </r>
    <r>
      <rPr>
        <b/>
        <sz val="8"/>
        <color indexed="62"/>
        <rFont val="Verdana"/>
        <family val="2"/>
      </rPr>
      <t>mal determinada</t>
    </r>
    <r>
      <rPr>
        <sz val="8"/>
        <color indexed="62"/>
        <rFont val="Verdana"/>
        <family val="2"/>
      </rPr>
      <t xml:space="preserve"> (o no fue determinada) en las situaciones: sin proyecto o con proyecto</t>
    </r>
  </si>
  <si>
    <r>
      <t xml:space="preserve">La brecha ha sido </t>
    </r>
    <r>
      <rPr>
        <b/>
        <sz val="8"/>
        <color indexed="62"/>
        <rFont val="Verdana"/>
        <family val="2"/>
      </rPr>
      <t>bien determinada</t>
    </r>
    <r>
      <rPr>
        <sz val="8"/>
        <color indexed="62"/>
        <rFont val="Verdana"/>
        <family val="2"/>
      </rPr>
      <t xml:space="preserve"> en ambos casos: sin proyecto y con proyecto</t>
    </r>
  </si>
  <si>
    <r>
      <rPr>
        <b/>
        <sz val="8"/>
        <color indexed="62"/>
        <rFont val="Verdana"/>
        <family val="2"/>
      </rPr>
      <t>No</t>
    </r>
    <r>
      <rPr>
        <sz val="8"/>
        <color indexed="62"/>
        <rFont val="Verdana"/>
        <family val="2"/>
      </rPr>
      <t xml:space="preserve"> han sido definidas </t>
    </r>
    <r>
      <rPr>
        <b/>
        <sz val="8"/>
        <color indexed="62"/>
        <rFont val="Verdana"/>
        <family val="2"/>
      </rPr>
      <t>adecuadamente</t>
    </r>
    <r>
      <rPr>
        <sz val="8"/>
        <color indexed="62"/>
        <rFont val="Verdana"/>
        <family val="2"/>
      </rPr>
      <t xml:space="preserve"> las metas del proyecto.</t>
    </r>
  </si>
  <si>
    <r>
      <t>Han sido definidas</t>
    </r>
    <r>
      <rPr>
        <b/>
        <sz val="8"/>
        <color indexed="62"/>
        <rFont val="Verdana"/>
        <family val="2"/>
      </rPr>
      <t xml:space="preserve"> adecuadamente</t>
    </r>
    <r>
      <rPr>
        <sz val="8"/>
        <color indexed="62"/>
        <rFont val="Verdana"/>
        <family val="2"/>
      </rPr>
      <t xml:space="preserve">  </t>
    </r>
    <r>
      <rPr>
        <b/>
        <sz val="8"/>
        <color indexed="62"/>
        <rFont val="Verdana"/>
        <family val="2"/>
      </rPr>
      <t>solo</t>
    </r>
    <r>
      <rPr>
        <sz val="8"/>
        <color indexed="62"/>
        <rFont val="Verdana"/>
        <family val="2"/>
      </rPr>
      <t xml:space="preserve"> para la </t>
    </r>
    <r>
      <rPr>
        <b/>
        <sz val="8"/>
        <color indexed="62"/>
        <rFont val="Verdana"/>
        <family val="2"/>
      </rPr>
      <t>infraestructura</t>
    </r>
    <r>
      <rPr>
        <sz val="8"/>
        <color indexed="62"/>
        <rFont val="Verdana"/>
        <family val="2"/>
      </rPr>
      <t xml:space="preserve"> propuesta, existiendo otros componentes.</t>
    </r>
  </si>
  <si>
    <r>
      <t xml:space="preserve">Han sido definidas </t>
    </r>
    <r>
      <rPr>
        <b/>
        <sz val="8"/>
        <color indexed="62"/>
        <rFont val="Verdana"/>
        <family val="2"/>
      </rPr>
      <t>adecuadamente</t>
    </r>
    <r>
      <rPr>
        <sz val="8"/>
        <color indexed="62"/>
        <rFont val="Verdana"/>
        <family val="2"/>
      </rPr>
      <t xml:space="preserve">  para </t>
    </r>
    <r>
      <rPr>
        <b/>
        <sz val="8"/>
        <color indexed="62"/>
        <rFont val="Verdana"/>
        <family val="2"/>
      </rPr>
      <t>todos los componentes</t>
    </r>
    <r>
      <rPr>
        <sz val="8"/>
        <color indexed="62"/>
        <rFont val="Verdana"/>
        <family val="2"/>
      </rPr>
      <t xml:space="preserve"> de las alternativas (infraestructura, capacitación, etc.). </t>
    </r>
  </si>
  <si>
    <r>
      <t xml:space="preserve">El diseño de la infraestructura </t>
    </r>
    <r>
      <rPr>
        <b/>
        <sz val="8"/>
        <color indexed="62"/>
        <rFont val="Verdana"/>
        <family val="2"/>
      </rPr>
      <t>no responde a criterios técnicos</t>
    </r>
    <r>
      <rPr>
        <sz val="8"/>
        <color indexed="62"/>
        <rFont val="Verdana"/>
        <family val="2"/>
      </rPr>
      <t xml:space="preserve"> adecuados.</t>
    </r>
  </si>
  <si>
    <r>
      <t xml:space="preserve">El diseño de la infraestructura </t>
    </r>
    <r>
      <rPr>
        <b/>
        <sz val="8"/>
        <color indexed="62"/>
        <rFont val="Verdana"/>
        <family val="2"/>
      </rPr>
      <t>responde a criterios técnicos</t>
    </r>
    <r>
      <rPr>
        <sz val="8"/>
        <color indexed="62"/>
        <rFont val="Verdana"/>
        <family val="2"/>
      </rPr>
      <t xml:space="preserve">, pero </t>
    </r>
    <r>
      <rPr>
        <b/>
        <sz val="8"/>
        <color indexed="62"/>
        <rFont val="Verdana"/>
        <family val="2"/>
      </rPr>
      <t>no</t>
    </r>
    <r>
      <rPr>
        <sz val="8"/>
        <color indexed="62"/>
        <rFont val="Verdana"/>
        <family val="2"/>
      </rPr>
      <t xml:space="preserve"> está adecuadamente </t>
    </r>
    <r>
      <rPr>
        <b/>
        <sz val="8"/>
        <color indexed="62"/>
        <rFont val="Verdana"/>
        <family val="2"/>
      </rPr>
      <t>sustentada</t>
    </r>
    <r>
      <rPr>
        <sz val="8"/>
        <color indexed="62"/>
        <rFont val="Verdana"/>
        <family val="2"/>
      </rPr>
      <t>.</t>
    </r>
  </si>
  <si>
    <r>
      <t xml:space="preserve">El diseño de la infraestructura responde a criterios técnicos y está adecuadamente </t>
    </r>
    <r>
      <rPr>
        <b/>
        <sz val="8"/>
        <color indexed="62"/>
        <rFont val="Verdana"/>
        <family val="2"/>
      </rPr>
      <t xml:space="preserve">sustentada en las normas peruanas de edificación y normas sectoriales existentes </t>
    </r>
    <r>
      <rPr>
        <sz val="8"/>
        <color indexed="62"/>
        <rFont val="Verdana"/>
        <family val="2"/>
      </rPr>
      <t>.</t>
    </r>
  </si>
  <si>
    <r>
      <rPr>
        <b/>
        <sz val="8"/>
        <color indexed="62"/>
        <rFont val="Verdana"/>
        <family val="2"/>
      </rPr>
      <t>No</t>
    </r>
    <r>
      <rPr>
        <sz val="8"/>
        <color indexed="62"/>
        <rFont val="Verdana"/>
        <family val="2"/>
      </rPr>
      <t xml:space="preserve"> están </t>
    </r>
    <r>
      <rPr>
        <b/>
        <sz val="8"/>
        <color indexed="62"/>
        <rFont val="Verdana"/>
        <family val="2"/>
      </rPr>
      <t>respaldadas</t>
    </r>
    <r>
      <rPr>
        <sz val="8"/>
        <color indexed="62"/>
        <rFont val="Verdana"/>
        <family val="2"/>
      </rPr>
      <t xml:space="preserve"> por estudios de base.</t>
    </r>
  </si>
  <si>
    <r>
      <rPr>
        <b/>
        <sz val="8"/>
        <color indexed="62"/>
        <rFont val="Verdana"/>
        <family val="2"/>
      </rPr>
      <t>Están respaldadas</t>
    </r>
    <r>
      <rPr>
        <sz val="8"/>
        <color indexed="62"/>
        <rFont val="Verdana"/>
        <family val="2"/>
      </rPr>
      <t xml:space="preserve"> por estudios de base:  topográficos, hidrológicos, mecánica de suelos, geotécnicos, etc.</t>
    </r>
  </si>
  <si>
    <r>
      <rPr>
        <b/>
        <sz val="8"/>
        <color indexed="62"/>
        <rFont val="Verdana"/>
        <family val="2"/>
      </rPr>
      <t>No consideran</t>
    </r>
    <r>
      <rPr>
        <sz val="8"/>
        <color indexed="62"/>
        <rFont val="Verdana"/>
        <family val="2"/>
      </rPr>
      <t xml:space="preserve"> </t>
    </r>
    <r>
      <rPr>
        <b/>
        <sz val="8"/>
        <color indexed="62"/>
        <rFont val="Verdana"/>
        <family val="2"/>
      </rPr>
      <t>acciones</t>
    </r>
    <r>
      <rPr>
        <sz val="8"/>
        <color indexed="62"/>
        <rFont val="Verdana"/>
        <family val="2"/>
      </rPr>
      <t xml:space="preserve"> correspondiendo haberlas hecho de acuerdo al análisis de riesgo descrito en el diagnóstico (Ver concordancia con item 1.2.1.4).</t>
    </r>
  </si>
  <si>
    <r>
      <rPr>
        <b/>
        <sz val="8"/>
        <color indexed="62"/>
        <rFont val="Verdana"/>
        <family val="2"/>
      </rPr>
      <t>Consideran acciones</t>
    </r>
    <r>
      <rPr>
        <sz val="8"/>
        <color indexed="62"/>
        <rFont val="Verdana"/>
        <family val="2"/>
      </rPr>
      <t xml:space="preserve"> suficientes </t>
    </r>
    <r>
      <rPr>
        <b/>
        <sz val="8"/>
        <color indexed="62"/>
        <rFont val="Verdana"/>
        <family val="2"/>
      </rPr>
      <t>para mitigar los riesgos existentes o potenciales (gestión correctiva o prospectiva del riesgo) o no generar riesgos con el proyecto.</t>
    </r>
  </si>
  <si>
    <r>
      <rPr>
        <b/>
        <sz val="8"/>
        <color indexed="62"/>
        <rFont val="Verdana"/>
        <family val="2"/>
      </rPr>
      <t>No consideran acciones</t>
    </r>
    <r>
      <rPr>
        <sz val="8"/>
        <color indexed="62"/>
        <rFont val="Verdana"/>
        <family val="2"/>
      </rPr>
      <t xml:space="preserve"> para reducir el impacto ambiental </t>
    </r>
    <r>
      <rPr>
        <b/>
        <sz val="8"/>
        <color indexed="62"/>
        <rFont val="Verdana"/>
        <family val="2"/>
      </rPr>
      <t>o</t>
    </r>
    <r>
      <rPr>
        <sz val="8"/>
        <color indexed="62"/>
        <rFont val="Verdana"/>
        <family val="2"/>
      </rPr>
      <t xml:space="preserve"> han sido </t>
    </r>
    <r>
      <rPr>
        <b/>
        <sz val="8"/>
        <color indexed="62"/>
        <rFont val="Verdana"/>
        <family val="2"/>
      </rPr>
      <t>inadecuadamente planteadas</t>
    </r>
    <r>
      <rPr>
        <sz val="8"/>
        <color indexed="62"/>
        <rFont val="Verdana"/>
        <family val="2"/>
      </rPr>
      <t>.</t>
    </r>
  </si>
  <si>
    <r>
      <rPr>
        <b/>
        <sz val="8"/>
        <color indexed="62"/>
        <rFont val="Verdana"/>
        <family val="2"/>
      </rPr>
      <t>Consideran acciones suficientes</t>
    </r>
    <r>
      <rPr>
        <sz val="8"/>
        <color indexed="62"/>
        <rFont val="Verdana"/>
        <family val="2"/>
      </rPr>
      <t xml:space="preserve"> para reducir el impacto ambiental del PIP.</t>
    </r>
  </si>
  <si>
    <r>
      <t xml:space="preserve">Se presentan  </t>
    </r>
    <r>
      <rPr>
        <b/>
        <sz val="8"/>
        <color indexed="62"/>
        <rFont val="Verdana"/>
        <family val="2"/>
      </rPr>
      <t>sin</t>
    </r>
    <r>
      <rPr>
        <sz val="8"/>
        <color indexed="62"/>
        <rFont val="Verdana"/>
        <family val="2"/>
      </rPr>
      <t xml:space="preserve"> el suficiente </t>
    </r>
    <r>
      <rPr>
        <b/>
        <sz val="8"/>
        <color indexed="62"/>
        <rFont val="Verdana"/>
        <family val="2"/>
      </rPr>
      <t>detalle</t>
    </r>
    <r>
      <rPr>
        <sz val="8"/>
        <color indexed="62"/>
        <rFont val="Verdana"/>
        <family val="2"/>
      </rPr>
      <t>.</t>
    </r>
  </si>
  <si>
    <r>
      <t xml:space="preserve">Se presentan </t>
    </r>
    <r>
      <rPr>
        <b/>
        <sz val="8"/>
        <color indexed="62"/>
        <rFont val="Verdana"/>
        <family val="2"/>
      </rPr>
      <t>con</t>
    </r>
    <r>
      <rPr>
        <sz val="8"/>
        <color indexed="62"/>
        <rFont val="Verdana"/>
        <family val="2"/>
      </rPr>
      <t xml:space="preserve"> el suficiente </t>
    </r>
    <r>
      <rPr>
        <b/>
        <sz val="8"/>
        <color indexed="62"/>
        <rFont val="Verdana"/>
        <family val="2"/>
      </rPr>
      <t>detalle</t>
    </r>
    <r>
      <rPr>
        <sz val="8"/>
        <color indexed="62"/>
        <rFont val="Verdana"/>
        <family val="2"/>
      </rPr>
      <t>.</t>
    </r>
  </si>
  <si>
    <r>
      <t xml:space="preserve">Se presentan con el suficiente detalle, bien estructurado y </t>
    </r>
    <r>
      <rPr>
        <b/>
        <sz val="8"/>
        <color indexed="62"/>
        <rFont val="Verdana"/>
        <family val="2"/>
      </rPr>
      <t>los tiempos programados para la ejecución de las actividades y componentes del proyecto son razonables.</t>
    </r>
  </si>
  <si>
    <r>
      <t xml:space="preserve">Los costos del proyecto </t>
    </r>
    <r>
      <rPr>
        <b/>
        <sz val="8"/>
        <color indexed="62"/>
        <rFont val="Verdana"/>
        <family val="2"/>
      </rPr>
      <t>no</t>
    </r>
    <r>
      <rPr>
        <sz val="8"/>
        <color indexed="62"/>
        <rFont val="Verdana"/>
        <family val="2"/>
      </rPr>
      <t xml:space="preserve"> han sido </t>
    </r>
    <r>
      <rPr>
        <b/>
        <sz val="8"/>
        <color indexed="62"/>
        <rFont val="Verdana"/>
        <family val="2"/>
      </rPr>
      <t xml:space="preserve">adecuadamente </t>
    </r>
    <r>
      <rPr>
        <sz val="8"/>
        <color indexed="62"/>
        <rFont val="Verdana"/>
        <family val="2"/>
      </rPr>
      <t>calculados.</t>
    </r>
  </si>
  <si>
    <r>
      <t>Los costos han sido adecuadamente determinados,</t>
    </r>
    <r>
      <rPr>
        <b/>
        <sz val="8"/>
        <color indexed="62"/>
        <rFont val="Verdana"/>
        <family val="2"/>
      </rPr>
      <t xml:space="preserve"> sustentados</t>
    </r>
    <r>
      <rPr>
        <sz val="8"/>
        <color indexed="62"/>
        <rFont val="Verdana"/>
        <family val="2"/>
      </rPr>
      <t xml:space="preserve"> en </t>
    </r>
    <r>
      <rPr>
        <b/>
        <sz val="8"/>
        <color indexed="62"/>
        <rFont val="Verdana"/>
        <family val="2"/>
      </rPr>
      <t>costos unitarios a nivel de partidas</t>
    </r>
    <r>
      <rPr>
        <sz val="8"/>
        <color indexed="62"/>
        <rFont val="Verdana"/>
        <family val="2"/>
      </rPr>
      <t>.</t>
    </r>
  </si>
  <si>
    <r>
      <t xml:space="preserve">Los costos de operación y mantenimiento </t>
    </r>
    <r>
      <rPr>
        <b/>
        <sz val="8"/>
        <color indexed="62"/>
        <rFont val="Verdana"/>
        <family val="2"/>
      </rPr>
      <t>no</t>
    </r>
    <r>
      <rPr>
        <sz val="8"/>
        <color indexed="62"/>
        <rFont val="Verdana"/>
        <family val="2"/>
      </rPr>
      <t xml:space="preserve"> han sido </t>
    </r>
    <r>
      <rPr>
        <b/>
        <sz val="8"/>
        <color indexed="62"/>
        <rFont val="Verdana"/>
        <family val="2"/>
      </rPr>
      <t>adecuadamente</t>
    </r>
    <r>
      <rPr>
        <sz val="8"/>
        <color indexed="62"/>
        <rFont val="Verdana"/>
        <family val="2"/>
      </rPr>
      <t xml:space="preserve"> determinados.</t>
    </r>
  </si>
  <si>
    <r>
      <t>Han sido calculadas adecuadamente en la situación sin y con proyecto. Se presenta</t>
    </r>
    <r>
      <rPr>
        <b/>
        <sz val="8"/>
        <color indexed="62"/>
        <rFont val="Verdana"/>
        <family val="2"/>
      </rPr>
      <t xml:space="preserve"> costos unitarios de operación y mantenimiento del proyecto.</t>
    </r>
  </si>
  <si>
    <r>
      <rPr>
        <b/>
        <sz val="8"/>
        <color indexed="62"/>
        <rFont val="Verdana"/>
        <family val="2"/>
      </rPr>
      <t>No</t>
    </r>
    <r>
      <rPr>
        <sz val="8"/>
        <color indexed="62"/>
        <rFont val="Verdana"/>
        <family val="2"/>
      </rPr>
      <t xml:space="preserve"> considera un costo razonable para expediente técnico, gastos generales, supervisión y utilidad.</t>
    </r>
  </si>
  <si>
    <r>
      <t xml:space="preserve">Considera un costo razonable para </t>
    </r>
    <r>
      <rPr>
        <b/>
        <sz val="8"/>
        <color indexed="62"/>
        <rFont val="Verdana"/>
        <family val="2"/>
      </rPr>
      <t>uno o algunos de ellos</t>
    </r>
    <r>
      <rPr>
        <sz val="8"/>
        <color indexed="62"/>
        <rFont val="Verdana"/>
        <family val="2"/>
      </rPr>
      <t>, sustentados con un desagregado de costos.</t>
    </r>
  </si>
  <si>
    <r>
      <t xml:space="preserve">Considera un costo razonable para </t>
    </r>
    <r>
      <rPr>
        <b/>
        <sz val="8"/>
        <color indexed="62"/>
        <rFont val="Verdana"/>
        <family val="2"/>
      </rPr>
      <t>todos  ellos</t>
    </r>
    <r>
      <rPr>
        <sz val="8"/>
        <color indexed="62"/>
        <rFont val="Verdana"/>
        <family val="2"/>
      </rPr>
      <t xml:space="preserve">, </t>
    </r>
    <r>
      <rPr>
        <b/>
        <sz val="8"/>
        <color indexed="62"/>
        <rFont val="Verdana"/>
        <family val="2"/>
      </rPr>
      <t>sustentados</t>
    </r>
    <r>
      <rPr>
        <sz val="8"/>
        <color indexed="62"/>
        <rFont val="Verdana"/>
        <family val="2"/>
      </rPr>
      <t xml:space="preserve"> con un desagregados de costos.</t>
    </r>
  </si>
  <si>
    <r>
      <rPr>
        <b/>
        <sz val="8"/>
        <color indexed="62"/>
        <rFont val="Verdana"/>
        <family val="2"/>
      </rPr>
      <t>No</t>
    </r>
    <r>
      <rPr>
        <sz val="8"/>
        <color indexed="62"/>
        <rFont val="Verdana"/>
        <family val="2"/>
      </rPr>
      <t xml:space="preserve"> se incuye, correspondiendo haberlo hecho, </t>
    </r>
    <r>
      <rPr>
        <b/>
        <sz val="8"/>
        <color indexed="62"/>
        <rFont val="Verdana"/>
        <family val="2"/>
      </rPr>
      <t>o</t>
    </r>
    <r>
      <rPr>
        <sz val="8"/>
        <color indexed="62"/>
        <rFont val="Verdana"/>
        <family val="2"/>
      </rPr>
      <t xml:space="preserve"> ha sido </t>
    </r>
    <r>
      <rPr>
        <b/>
        <sz val="8"/>
        <color indexed="62"/>
        <rFont val="Verdana"/>
        <family val="2"/>
      </rPr>
      <t>inadecuadamente</t>
    </r>
    <r>
      <rPr>
        <sz val="8"/>
        <color indexed="62"/>
        <rFont val="Verdana"/>
        <family val="2"/>
      </rPr>
      <t xml:space="preserve"> determinado.</t>
    </r>
  </si>
  <si>
    <r>
      <t>Se</t>
    </r>
    <r>
      <rPr>
        <b/>
        <sz val="8"/>
        <color indexed="62"/>
        <rFont val="Verdana"/>
        <family val="2"/>
      </rPr>
      <t xml:space="preserve"> incluye</t>
    </r>
    <r>
      <rPr>
        <sz val="8"/>
        <color indexed="62"/>
        <rFont val="Verdana"/>
        <family val="2"/>
      </rPr>
      <t xml:space="preserve"> pero </t>
    </r>
    <r>
      <rPr>
        <b/>
        <sz val="8"/>
        <color indexed="62"/>
        <rFont val="Verdana"/>
        <family val="2"/>
      </rPr>
      <t>no con el suficiente detalle</t>
    </r>
    <r>
      <rPr>
        <sz val="8"/>
        <color indexed="62"/>
        <rFont val="Verdana"/>
        <family val="2"/>
      </rPr>
      <t xml:space="preserve"> para determinar si ha sido cuantificado adecuadamente.</t>
    </r>
  </si>
  <si>
    <r>
      <t xml:space="preserve">Se incluye,  </t>
    </r>
    <r>
      <rPr>
        <b/>
        <sz val="8"/>
        <color indexed="62"/>
        <rFont val="Verdana"/>
        <family val="2"/>
      </rPr>
      <t>con el suficiente detalle.</t>
    </r>
  </si>
  <si>
    <r>
      <t xml:space="preserve">En concordancia al análisis de riesgo efectuado en el item 1.2.1.4, </t>
    </r>
    <r>
      <rPr>
        <b/>
        <sz val="8"/>
        <color indexed="62"/>
        <rFont val="Verdana"/>
        <family val="2"/>
      </rPr>
      <t>no corresponde</t>
    </r>
    <r>
      <rPr>
        <sz val="8"/>
        <color indexed="62"/>
        <rFont val="Verdana"/>
        <family val="2"/>
      </rPr>
      <t xml:space="preserve"> plantear acciones de mitigación de riesgos a ser presupuestadas.</t>
    </r>
  </si>
  <si>
    <r>
      <rPr>
        <b/>
        <sz val="8"/>
        <color indexed="62"/>
        <rFont val="Verdana"/>
        <family val="2"/>
      </rPr>
      <t>No</t>
    </r>
    <r>
      <rPr>
        <sz val="8"/>
        <color indexed="62"/>
        <rFont val="Verdana"/>
        <family val="2"/>
      </rPr>
      <t xml:space="preserve"> se </t>
    </r>
    <r>
      <rPr>
        <b/>
        <sz val="8"/>
        <color indexed="62"/>
        <rFont val="Verdana"/>
        <family val="2"/>
      </rPr>
      <t>incluye</t>
    </r>
    <r>
      <rPr>
        <sz val="8"/>
        <color indexed="62"/>
        <rFont val="Verdana"/>
        <family val="2"/>
      </rPr>
      <t xml:space="preserve"> correspondiendo haberlo hecho</t>
    </r>
  </si>
  <si>
    <r>
      <t xml:space="preserve">Se incluye pero </t>
    </r>
    <r>
      <rPr>
        <b/>
        <sz val="8"/>
        <color indexed="62"/>
        <rFont val="Verdana"/>
        <family val="2"/>
      </rPr>
      <t>no se presenta</t>
    </r>
    <r>
      <rPr>
        <sz val="8"/>
        <color indexed="62"/>
        <rFont val="Verdana"/>
        <family val="2"/>
      </rPr>
      <t xml:space="preserve"> </t>
    </r>
    <r>
      <rPr>
        <b/>
        <sz val="8"/>
        <color indexed="62"/>
        <rFont val="Verdana"/>
        <family val="2"/>
      </rPr>
      <t>con el suficiente detalle</t>
    </r>
    <r>
      <rPr>
        <sz val="8"/>
        <color indexed="62"/>
        <rFont val="Verdana"/>
        <family val="2"/>
      </rPr>
      <t xml:space="preserve"> para determinar si ha sido </t>
    </r>
    <r>
      <rPr>
        <b/>
        <sz val="8"/>
        <color indexed="62"/>
        <rFont val="Verdana"/>
        <family val="2"/>
      </rPr>
      <t>adecuadamente</t>
    </r>
    <r>
      <rPr>
        <sz val="8"/>
        <color indexed="62"/>
        <rFont val="Verdana"/>
        <family val="2"/>
      </rPr>
      <t xml:space="preserve"> cuantificado?</t>
    </r>
  </si>
  <si>
    <r>
      <rPr>
        <b/>
        <sz val="8"/>
        <color indexed="62"/>
        <rFont val="Verdana"/>
        <family val="2"/>
      </rPr>
      <t>No</t>
    </r>
    <r>
      <rPr>
        <sz val="8"/>
        <color indexed="62"/>
        <rFont val="Verdana"/>
        <family val="2"/>
      </rPr>
      <t xml:space="preserve"> han sido adecuadamente </t>
    </r>
    <r>
      <rPr>
        <b/>
        <sz val="8"/>
        <color indexed="62"/>
        <rFont val="Verdana"/>
        <family val="2"/>
      </rPr>
      <t>identificados o</t>
    </r>
    <r>
      <rPr>
        <sz val="8"/>
        <color indexed="62"/>
        <rFont val="Verdana"/>
        <family val="2"/>
      </rPr>
      <t xml:space="preserve"> los beneficios del proyecto no consideran </t>
    </r>
    <r>
      <rPr>
        <b/>
        <sz val="8"/>
        <color indexed="62"/>
        <rFont val="Verdana"/>
        <family val="2"/>
      </rPr>
      <t>rendimientos</t>
    </r>
    <r>
      <rPr>
        <sz val="8"/>
        <color indexed="62"/>
        <rFont val="Verdana"/>
        <family val="2"/>
      </rPr>
      <t xml:space="preserve">, </t>
    </r>
    <r>
      <rPr>
        <b/>
        <sz val="8"/>
        <color indexed="62"/>
        <rFont val="Verdana"/>
        <family val="2"/>
      </rPr>
      <t>costos de producción ni precios de mercado razonable</t>
    </r>
    <r>
      <rPr>
        <sz val="8"/>
        <color indexed="62"/>
        <rFont val="Verdana"/>
        <family val="2"/>
      </rPr>
      <t>s.</t>
    </r>
  </si>
  <si>
    <r>
      <t xml:space="preserve">Los beneficios del proyecto consideran rendimientos, costos de producción y precios de mercado razonables, </t>
    </r>
    <r>
      <rPr>
        <b/>
        <sz val="8"/>
        <color indexed="62"/>
        <rFont val="Verdana"/>
        <family val="2"/>
      </rPr>
      <t xml:space="preserve">sustentados con fuentes confiables y verificables </t>
    </r>
    <r>
      <rPr>
        <sz val="8"/>
        <color indexed="62"/>
        <rFont val="Verdana"/>
        <family val="2"/>
      </rPr>
      <t>(evidencia técnica).</t>
    </r>
  </si>
  <si>
    <r>
      <t xml:space="preserve">La conversión de los </t>
    </r>
    <r>
      <rPr>
        <b/>
        <sz val="8"/>
        <color indexed="62"/>
        <rFont val="Verdana"/>
        <family val="2"/>
      </rPr>
      <t xml:space="preserve">costos de inversión y costos de mantenimiento </t>
    </r>
    <r>
      <rPr>
        <sz val="8"/>
        <color indexed="62"/>
        <rFont val="Verdana"/>
        <family val="2"/>
      </rPr>
      <t>a precios sociales no es adecuada y/o los factores de corrección han sido inadecuadamente aplicados. La tasa social de descuento utilizada no es la adecuada ó los indicadores VAN y TIR no sustentan la rentabilidad del PIP.</t>
    </r>
  </si>
  <si>
    <r>
      <t xml:space="preserve">La conversión de los </t>
    </r>
    <r>
      <rPr>
        <b/>
        <sz val="8"/>
        <color indexed="62"/>
        <rFont val="Verdana"/>
        <family val="2"/>
      </rPr>
      <t>costos de inversión, costos de mantenimiento y costos de producción</t>
    </r>
    <r>
      <rPr>
        <sz val="8"/>
        <color indexed="62"/>
        <rFont val="Verdana"/>
        <family val="2"/>
      </rPr>
      <t xml:space="preserve"> a precios sociales muestra los cálculos realizados y los factores de corrección han sido adecuadamente aplicados.</t>
    </r>
  </si>
  <si>
    <r>
      <rPr>
        <b/>
        <sz val="8"/>
        <color indexed="62"/>
        <rFont val="Verdana"/>
        <family val="2"/>
      </rPr>
      <t>No</t>
    </r>
    <r>
      <rPr>
        <sz val="8"/>
        <color indexed="62"/>
        <rFont val="Verdana"/>
        <family val="2"/>
      </rPr>
      <t xml:space="preserve"> Presenta el flujo de beneficios y costos incrementales de las alternativas de solución o está mal elaborado.</t>
    </r>
  </si>
  <si>
    <r>
      <t xml:space="preserve">El flujo de beneficios y costos incrementales para cada alternativa de solución se ha </t>
    </r>
    <r>
      <rPr>
        <b/>
        <sz val="8"/>
        <color indexed="62"/>
        <rFont val="Verdana"/>
        <family val="2"/>
      </rPr>
      <t>elaborado adecuadamente</t>
    </r>
    <r>
      <rPr>
        <sz val="8"/>
        <color indexed="62"/>
        <rFont val="Verdana"/>
        <family val="2"/>
      </rPr>
      <t>.</t>
    </r>
  </si>
  <si>
    <r>
      <rPr>
        <b/>
        <sz val="8"/>
        <color indexed="62"/>
        <rFont val="Verdana"/>
        <family val="2"/>
      </rPr>
      <t>No</t>
    </r>
    <r>
      <rPr>
        <sz val="8"/>
        <color indexed="62"/>
        <rFont val="Verdana"/>
        <family val="2"/>
      </rPr>
      <t xml:space="preserve"> se han </t>
    </r>
    <r>
      <rPr>
        <b/>
        <sz val="8"/>
        <color indexed="62"/>
        <rFont val="Verdana"/>
        <family val="2"/>
      </rPr>
      <t>identificado</t>
    </r>
    <r>
      <rPr>
        <sz val="8"/>
        <color indexed="62"/>
        <rFont val="Verdana"/>
        <family val="2"/>
      </rPr>
      <t xml:space="preserve"> correctamente las </t>
    </r>
    <r>
      <rPr>
        <b/>
        <sz val="8"/>
        <color indexed="62"/>
        <rFont val="Verdana"/>
        <family val="2"/>
      </rPr>
      <t>variables críticas o más inciertas</t>
    </r>
    <r>
      <rPr>
        <sz val="8"/>
        <color indexed="62"/>
        <rFont val="Verdana"/>
        <family val="2"/>
      </rPr>
      <t xml:space="preserve"> de las alternativas planteadas.</t>
    </r>
  </si>
  <si>
    <r>
      <rPr>
        <b/>
        <sz val="8"/>
        <color indexed="62"/>
        <rFont val="Verdana"/>
        <family val="2"/>
      </rPr>
      <t>Se han identificado</t>
    </r>
    <r>
      <rPr>
        <sz val="8"/>
        <color indexed="62"/>
        <rFont val="Verdana"/>
        <family val="2"/>
      </rPr>
      <t xml:space="preserve"> correctamente las variables críticas o más inciertas y se han </t>
    </r>
    <r>
      <rPr>
        <b/>
        <sz val="8"/>
        <color indexed="62"/>
        <rFont val="Verdana"/>
        <family val="2"/>
      </rPr>
      <t>simulado los cambios en la rentabilidad  del PIP</t>
    </r>
    <r>
      <rPr>
        <sz val="8"/>
        <color indexed="62"/>
        <rFont val="Verdana"/>
        <family val="2"/>
      </rPr>
      <t>.</t>
    </r>
  </si>
  <si>
    <r>
      <t xml:space="preserve">Se han identificado correctamente las variables críticas o más inciertas, se han simulado los cambios en la rentabilidad  del PIP  y </t>
    </r>
    <r>
      <rPr>
        <b/>
        <sz val="8"/>
        <color indexed="62"/>
        <rFont val="Verdana"/>
        <family val="2"/>
      </rPr>
      <t>se analizan los resultados adecuadamente</t>
    </r>
    <r>
      <rPr>
        <sz val="8"/>
        <color indexed="62"/>
        <rFont val="Verdana"/>
        <family val="2"/>
      </rPr>
      <t>.</t>
    </r>
  </si>
  <si>
    <r>
      <rPr>
        <b/>
        <sz val="8"/>
        <color indexed="62"/>
        <rFont val="Verdana"/>
        <family val="2"/>
      </rPr>
      <t xml:space="preserve">No </t>
    </r>
    <r>
      <rPr>
        <sz val="8"/>
        <color indexed="62"/>
        <rFont val="Verdana"/>
        <family val="2"/>
      </rPr>
      <t>se</t>
    </r>
    <r>
      <rPr>
        <b/>
        <sz val="8"/>
        <color indexed="62"/>
        <rFont val="Verdana"/>
        <family val="2"/>
      </rPr>
      <t xml:space="preserve"> </t>
    </r>
    <r>
      <rPr>
        <sz val="8"/>
        <color indexed="62"/>
        <rFont val="Verdana"/>
        <family val="2"/>
      </rPr>
      <t>ha definido responsables de financiar la operación y mantenimiento del proyecto.</t>
    </r>
  </si>
  <si>
    <r>
      <t xml:space="preserve">Se ha definido a los responsables de financiar la operación y mantenimiento del proyecto, </t>
    </r>
    <r>
      <rPr>
        <b/>
        <sz val="8"/>
        <color indexed="62"/>
        <rFont val="Verdana"/>
        <family val="2"/>
      </rPr>
      <t>pero no se sustenta la fuente de financiamiento?</t>
    </r>
  </si>
  <si>
    <r>
      <t xml:space="preserve">Se ha definido a los </t>
    </r>
    <r>
      <rPr>
        <b/>
        <sz val="8"/>
        <color indexed="62"/>
        <rFont val="Verdana"/>
        <family val="2"/>
      </rPr>
      <t>responsables</t>
    </r>
    <r>
      <rPr>
        <sz val="8"/>
        <color indexed="62"/>
        <rFont val="Verdana"/>
        <family val="2"/>
      </rPr>
      <t xml:space="preserve"> de financiar la operación y mantenimiento del proyecto, se sustenta la fuente de financiamiento y l</t>
    </r>
    <r>
      <rPr>
        <b/>
        <sz val="8"/>
        <color indexed="62"/>
        <rFont val="Verdana"/>
        <family val="2"/>
      </rPr>
      <t xml:space="preserve">os costos de ello han sido definidos. </t>
    </r>
  </si>
  <si>
    <r>
      <t xml:space="preserve">Se han establecido las acciones correspondientes que garanticen las capacidades de gestión, operación y mantenimiento </t>
    </r>
    <r>
      <rPr>
        <b/>
        <sz val="8"/>
        <color indexed="62"/>
        <rFont val="Verdana"/>
        <family val="2"/>
      </rPr>
      <t>del proyecto.</t>
    </r>
  </si>
  <si>
    <r>
      <rPr>
        <b/>
        <sz val="8"/>
        <color indexed="62"/>
        <rFont val="Verdana"/>
        <family val="2"/>
      </rPr>
      <t>No</t>
    </r>
    <r>
      <rPr>
        <sz val="8"/>
        <color indexed="62"/>
        <rFont val="Verdana"/>
        <family val="2"/>
      </rPr>
      <t xml:space="preserve"> se presenta acta de compromiso de</t>
    </r>
    <r>
      <rPr>
        <b/>
        <sz val="8"/>
        <color indexed="62"/>
        <rFont val="Verdana"/>
        <family val="2"/>
      </rPr>
      <t xml:space="preserve"> los involucrados del proyecto</t>
    </r>
    <r>
      <rPr>
        <sz val="8"/>
        <color indexed="62"/>
        <rFont val="Verdana"/>
        <family val="2"/>
      </rPr>
      <t xml:space="preserve"> para asumir el costo de operación y mantenimiento del proyecto</t>
    </r>
  </si>
  <si>
    <t>Se presenta Acta de compromiso de operación y mantenimiento  y  no se presenta el documento sustentatorio que garantiza la libre disponibilidad de los terrenos donde se proyecta la infraestructura o viceverza</t>
  </si>
  <si>
    <r>
      <t xml:space="preserve">Se presenta Acta de compromiso de operación y mantenimiento, el documento sustentatorio que garantice la libre disiponibilidad de los terrenos donde se proyecta la infraestructura </t>
    </r>
    <r>
      <rPr>
        <b/>
        <sz val="8"/>
        <color indexed="62"/>
        <rFont val="Verdana"/>
        <family val="2"/>
      </rPr>
      <t>y las capacidades técnicas y financieras para ejecutar los compromisos asumidos.</t>
    </r>
  </si>
  <si>
    <r>
      <rPr>
        <b/>
        <sz val="8"/>
        <color indexed="62"/>
        <rFont val="Verdana"/>
        <family val="2"/>
      </rPr>
      <t>No</t>
    </r>
    <r>
      <rPr>
        <sz val="8"/>
        <color indexed="62"/>
        <rFont val="Verdana"/>
        <family val="2"/>
      </rPr>
      <t xml:space="preserve"> se han identificado o están </t>
    </r>
    <r>
      <rPr>
        <b/>
        <sz val="8"/>
        <color indexed="62"/>
        <rFont val="Verdana"/>
        <family val="2"/>
      </rPr>
      <t>mal identificados</t>
    </r>
    <r>
      <rPr>
        <sz val="8"/>
        <color indexed="62"/>
        <rFont val="Verdana"/>
        <family val="2"/>
      </rPr>
      <t>.</t>
    </r>
  </si>
  <si>
    <r>
      <t xml:space="preserve">El análisis de impacto ambiental </t>
    </r>
    <r>
      <rPr>
        <b/>
        <sz val="8"/>
        <color indexed="62"/>
        <rFont val="Verdana"/>
        <family val="2"/>
      </rPr>
      <t>es  general</t>
    </r>
    <r>
      <rPr>
        <sz val="8"/>
        <color indexed="62"/>
        <rFont val="Verdana"/>
        <family val="2"/>
      </rPr>
      <t xml:space="preserve"> y </t>
    </r>
    <r>
      <rPr>
        <b/>
        <sz val="8"/>
        <color indexed="62"/>
        <rFont val="Verdana"/>
        <family val="2"/>
      </rPr>
      <t>no</t>
    </r>
    <r>
      <rPr>
        <sz val="8"/>
        <color indexed="62"/>
        <rFont val="Verdana"/>
        <family val="2"/>
      </rPr>
      <t xml:space="preserve"> permite </t>
    </r>
    <r>
      <rPr>
        <b/>
        <sz val="8"/>
        <color indexed="62"/>
        <rFont val="Verdana"/>
        <family val="2"/>
      </rPr>
      <t>identificar</t>
    </r>
    <r>
      <rPr>
        <sz val="8"/>
        <color indexed="62"/>
        <rFont val="Verdana"/>
        <family val="2"/>
      </rPr>
      <t xml:space="preserve"> adecuadamente los impactos positivos y negativos.</t>
    </r>
  </si>
  <si>
    <r>
      <t xml:space="preserve">El análisis de impacto ambiental es adecuado, los impactos positivos y/o negativos </t>
    </r>
    <r>
      <rPr>
        <b/>
        <sz val="8"/>
        <color indexed="62"/>
        <rFont val="Verdana"/>
        <family val="2"/>
      </rPr>
      <t>están</t>
    </r>
    <r>
      <rPr>
        <sz val="8"/>
        <color indexed="62"/>
        <rFont val="Verdana"/>
        <family val="2"/>
      </rPr>
      <t xml:space="preserve"> claramente </t>
    </r>
    <r>
      <rPr>
        <b/>
        <sz val="8"/>
        <color indexed="62"/>
        <rFont val="Verdana"/>
        <family val="2"/>
      </rPr>
      <t>identificados.</t>
    </r>
  </si>
  <si>
    <r>
      <rPr>
        <b/>
        <sz val="8"/>
        <color indexed="62"/>
        <rFont val="Verdana"/>
        <family val="2"/>
      </rPr>
      <t>No</t>
    </r>
    <r>
      <rPr>
        <sz val="8"/>
        <color indexed="62"/>
        <rFont val="Verdana"/>
        <family val="2"/>
      </rPr>
      <t xml:space="preserve"> se han previsto </t>
    </r>
    <r>
      <rPr>
        <b/>
        <sz val="8"/>
        <color indexed="62"/>
        <rFont val="Verdana"/>
        <family val="2"/>
      </rPr>
      <t xml:space="preserve">o </t>
    </r>
    <r>
      <rPr>
        <sz val="8"/>
        <color indexed="62"/>
        <rFont val="Verdana"/>
        <family val="2"/>
      </rPr>
      <t xml:space="preserve">las medidas previstas </t>
    </r>
    <r>
      <rPr>
        <b/>
        <sz val="8"/>
        <color indexed="62"/>
        <rFont val="Verdana"/>
        <family val="2"/>
      </rPr>
      <t>son</t>
    </r>
    <r>
      <rPr>
        <sz val="8"/>
        <color indexed="62"/>
        <rFont val="Verdana"/>
        <family val="2"/>
      </rPr>
      <t xml:space="preserve"> </t>
    </r>
    <r>
      <rPr>
        <b/>
        <sz val="8"/>
        <color indexed="62"/>
        <rFont val="Verdana"/>
        <family val="2"/>
      </rPr>
      <t>inadecuadas</t>
    </r>
    <r>
      <rPr>
        <sz val="8"/>
        <color indexed="62"/>
        <rFont val="Verdana"/>
        <family val="2"/>
      </rPr>
      <t>.</t>
    </r>
  </si>
  <si>
    <r>
      <rPr>
        <b/>
        <sz val="8"/>
        <color indexed="62"/>
        <rFont val="Verdana"/>
        <family val="2"/>
      </rPr>
      <t>Se han previsto</t>
    </r>
    <r>
      <rPr>
        <sz val="8"/>
        <color indexed="62"/>
        <rFont val="Verdana"/>
        <family val="2"/>
      </rPr>
      <t xml:space="preserve">, </t>
    </r>
    <r>
      <rPr>
        <b/>
        <sz val="8"/>
        <color indexed="62"/>
        <rFont val="Verdana"/>
        <family val="2"/>
      </rPr>
      <t>sin</t>
    </r>
    <r>
      <rPr>
        <sz val="8"/>
        <color indexed="62"/>
        <rFont val="Verdana"/>
        <family val="2"/>
      </rPr>
      <t xml:space="preserve"> el suficiente </t>
    </r>
    <r>
      <rPr>
        <b/>
        <sz val="8"/>
        <color indexed="62"/>
        <rFont val="Verdana"/>
        <family val="2"/>
      </rPr>
      <t>detalle</t>
    </r>
    <r>
      <rPr>
        <sz val="8"/>
        <color indexed="62"/>
        <rFont val="Verdana"/>
        <family val="2"/>
      </rPr>
      <t>.</t>
    </r>
  </si>
  <si>
    <r>
      <rPr>
        <b/>
        <sz val="8"/>
        <color indexed="62"/>
        <rFont val="Verdana"/>
        <family val="2"/>
      </rPr>
      <t>Se han previsto</t>
    </r>
    <r>
      <rPr>
        <sz val="8"/>
        <color indexed="62"/>
        <rFont val="Verdana"/>
        <family val="2"/>
      </rPr>
      <t xml:space="preserve"> </t>
    </r>
    <r>
      <rPr>
        <b/>
        <sz val="8"/>
        <color indexed="62"/>
        <rFont val="Verdana"/>
        <family val="2"/>
      </rPr>
      <t>con</t>
    </r>
    <r>
      <rPr>
        <sz val="8"/>
        <color indexed="62"/>
        <rFont val="Verdana"/>
        <family val="2"/>
      </rPr>
      <t xml:space="preserve"> el suficiente </t>
    </r>
    <r>
      <rPr>
        <b/>
        <sz val="8"/>
        <color indexed="62"/>
        <rFont val="Verdana"/>
        <family val="2"/>
      </rPr>
      <t>detalle</t>
    </r>
    <r>
      <rPr>
        <sz val="8"/>
        <color indexed="62"/>
        <rFont val="Verdana"/>
        <family val="2"/>
      </rPr>
      <t>.</t>
    </r>
  </si>
  <si>
    <r>
      <t xml:space="preserve">La alternativa ha sido seleccionada </t>
    </r>
    <r>
      <rPr>
        <b/>
        <sz val="8"/>
        <color indexed="62"/>
        <rFont val="Verdana"/>
        <family val="2"/>
      </rPr>
      <t>sin</t>
    </r>
    <r>
      <rPr>
        <sz val="8"/>
        <color indexed="62"/>
        <rFont val="Verdana"/>
        <family val="2"/>
      </rPr>
      <t xml:space="preserve"> considerar los resultados de la evaluación social, del análisis de sensibilidad y de sostenibilidad.</t>
    </r>
  </si>
  <si>
    <r>
      <t xml:space="preserve">La alternativa ha sido </t>
    </r>
    <r>
      <rPr>
        <b/>
        <sz val="8"/>
        <color indexed="62"/>
        <rFont val="Verdana"/>
        <family val="2"/>
      </rPr>
      <t>seleccionada</t>
    </r>
    <r>
      <rPr>
        <sz val="8"/>
        <color indexed="62"/>
        <rFont val="Verdana"/>
        <family val="2"/>
      </rPr>
      <t xml:space="preserve"> </t>
    </r>
    <r>
      <rPr>
        <b/>
        <sz val="8"/>
        <color indexed="62"/>
        <rFont val="Verdana"/>
        <family val="2"/>
      </rPr>
      <t>considerando solo los resultados de la evaluación social</t>
    </r>
    <r>
      <rPr>
        <sz val="8"/>
        <color indexed="62"/>
        <rFont val="Verdana"/>
        <family val="2"/>
      </rPr>
      <t xml:space="preserve"> explicitando los criterios y razones de tal selección.</t>
    </r>
  </si>
  <si>
    <r>
      <t xml:space="preserve">La alternativa ha sido seleccionada considerando los resultados de la evaluación social, del </t>
    </r>
    <r>
      <rPr>
        <b/>
        <sz val="8"/>
        <color indexed="62"/>
        <rFont val="Verdana"/>
        <family val="2"/>
      </rPr>
      <t>análisis</t>
    </r>
    <r>
      <rPr>
        <sz val="8"/>
        <color indexed="62"/>
        <rFont val="Verdana"/>
        <family val="2"/>
      </rPr>
      <t xml:space="preserve"> de </t>
    </r>
    <r>
      <rPr>
        <b/>
        <sz val="8"/>
        <color indexed="62"/>
        <rFont val="Verdana"/>
        <family val="2"/>
      </rPr>
      <t>sensibilidad y de sostenibilidad</t>
    </r>
    <r>
      <rPr>
        <sz val="8"/>
        <color indexed="62"/>
        <rFont val="Verdana"/>
        <family val="2"/>
      </rPr>
      <t>, explicitando los criterios y razones de tal selección</t>
    </r>
    <r>
      <rPr>
        <b/>
        <sz val="8"/>
        <color indexed="62"/>
        <rFont val="Verdana"/>
        <family val="2"/>
      </rPr>
      <t>.</t>
    </r>
  </si>
  <si>
    <t>¿Se han definido los supuestos importantes de los cuales depende el logro de cada nivel del marco lógico?</t>
  </si>
  <si>
    <t>1.4.6.3.</t>
  </si>
  <si>
    <t>¿Se han definido los plazos en los cuales se debe alcanzar dichos valores deseables?</t>
  </si>
  <si>
    <t>1.4.6.2.</t>
  </si>
  <si>
    <t>¿Los indicadores objetivamente verificables guardan correspondencia con cada nivel (Actividades, Productos, Propósito y Fin)?</t>
  </si>
  <si>
    <t>1.4.6.1.</t>
  </si>
  <si>
    <t>¿La selección de la alternativa de solución elegida está sustentada con los parámetros de evaluación?</t>
  </si>
  <si>
    <t>¿Los beneficiarios han formalizado mediante actas o acuerdos  su compromiso con el proyecto?</t>
  </si>
  <si>
    <t>¿Están sustentadas  las capacidades técnicas administrativas y financieras de la organizaciòn de productores de manera de asegurar la sostenibilidad de la intervención?</t>
  </si>
  <si>
    <t>¿Se ha definido las acciones orientadas a la consolidación de la  organizaciòn de productores de la manera que brinde la sostenibilidad de actividad productiva?</t>
  </si>
  <si>
    <t>¿Se ha analizado los rangos de sensibilidad del proyecto? (alto,moderado y bajo riesgo)</t>
  </si>
  <si>
    <t>¿Los beneficios del proyecto han sido cuantificados en base a parámetros técnicos?</t>
  </si>
  <si>
    <t>1.3.4.3</t>
  </si>
  <si>
    <t>¿Existe evidencia técnica ó científica que respalda la atribución de tales beneficios a los resultados del proyecto?</t>
  </si>
  <si>
    <t>1.3.4.2</t>
  </si>
  <si>
    <t>¿El costo del proyecto considera un costo adecuado para los estudios definitivos y de supervisión?</t>
  </si>
  <si>
    <t>¿Existe un flujo de costos de producción basado en costos unitarios técnicamente sustentados?</t>
  </si>
  <si>
    <t>¿El flujo de costos de cada alternativa de solución está respaldado por costos unitarios y listas de bienes y servicios e indicadores de costos?</t>
  </si>
  <si>
    <t xml:space="preserve">¿El cronograma de inversiones y de metas físicas tienen consistencia técnica? </t>
  </si>
  <si>
    <t>¿La cantidad de bienes y servicios requeridos ha sido calculada en función al tamaño de las metas de cada alternativa?</t>
  </si>
  <si>
    <t>Las alternativas consideran acciones para reducir probables daños ó pérdidas que podrían generar en caso de la ocurrencia de fenómenos meteorológicos, sobre oferta productiva, costos de producción etc.?</t>
  </si>
  <si>
    <t xml:space="preserve">¿Las alternativas de solución  están conforme a las normas técnicas  de cada sector productivo?  </t>
  </si>
  <si>
    <t>¿Ha sido calculada la brecha existente entre la demanda efectiva y la oferta optimizada de los servicios de extensiòn productiva sin proyecto?</t>
  </si>
  <si>
    <t>¿Se presenta la evidencia técnica de la demanda y oferta local, regional o nacional de la cadena o cluster sobre el cual el proyecto pretende intervenir?</t>
  </si>
  <si>
    <t>¿La oferta de servicios de extenciòn productiva actual optimizada ha sido cuantificada considerando los principales factores de producción?( RR.HH, recursos de capital, otros)</t>
  </si>
  <si>
    <t>¿La demanda de servicios de extenciòn productiva y su proyección han sido estimadas en base a parámetros y metodologías adecuadas?</t>
  </si>
  <si>
    <t>1.2.2.4.</t>
  </si>
  <si>
    <t>1.2.2.3.</t>
  </si>
  <si>
    <t>1.2.2.2.</t>
  </si>
  <si>
    <t>¿El problema central ha sido definido como una situación negativa ó hecho real que afecta al sector productivo local, regional o nacional?</t>
  </si>
  <si>
    <t>¿Han sido identificados las potencialidades locales y/o regionales entorno a una cadena productiva, cluster que se sustente en documentos sectoriales, regionales o locales?</t>
  </si>
  <si>
    <t>¿Ha sido identificada la población afectada, sus características y el uso de indicadores</t>
  </si>
  <si>
    <t>¿Se ha descrito la caracterización de la provisión de los bienes o servicios que pudiera brindar el proyecto utilizando indicadores cuantitativos?</t>
  </si>
  <si>
    <t>¿El proyecto consideral a priorización o selección de cadenas productivas  en el Plan de Desarrollo Concertado local o regional?</t>
  </si>
  <si>
    <t>¿Las instituciones involucradas han expresado su opinión favorable respecto a la intervención, y estas están sustentadas mediante documentos sustentatorios?</t>
  </si>
  <si>
    <t>Participación de las Entidades Involucradas y beneficiarios.</t>
  </si>
  <si>
    <t>¿El nombre permite identificar rápidamente el objetivo y el ámbito de intervención?</t>
  </si>
  <si>
    <t>TIPO DE PROYECTO: APOYO AL DESARROLLO PRODUCTIVO PARA ZONAS COMPRENDIDAS EN EL ÁMBITO DEL  VRAEM, HUALLAGA Y ZONAS DE FRONTERA</t>
  </si>
  <si>
    <t>¿Los TdR se han desarrollado conforme a los contenidos mínimos para el nivel de estudio respectivo?,(Anexos Snip 05 y Anexo Snip 07), considerando los parámetros de cada tipología del proyecto, estudios de campo y estudios complementarios?</t>
  </si>
  <si>
    <t>¿Se ha indicado cómo se efectuará el pago y cronograma al responsable de formular el estudio de preinversión?</t>
  </si>
  <si>
    <t>¿Se ha indicado cómo se efectuará el pago y cronograma al responsable de supervisar la formulación del estudio de preinversión?</t>
  </si>
  <si>
    <t>CONVOCATORIA FONIPREL 2014</t>
  </si>
</sst>
</file>

<file path=xl/styles.xml><?xml version="1.0" encoding="utf-8"?>
<styleSheet xmlns="http://schemas.openxmlformats.org/spreadsheetml/2006/main">
  <numFmts count="16">
    <numFmt numFmtId="5" formatCode="&quot;S/.&quot;\ #,##0;&quot;S/.&quot;\ \-#,##0"/>
    <numFmt numFmtId="6" formatCode="&quot;S/.&quot;\ #,##0;[Red]&quot;S/.&quot;\ \-#,##0"/>
    <numFmt numFmtId="7" formatCode="&quot;S/.&quot;\ #,##0.00;&quot;S/.&quot;\ \-#,##0.00"/>
    <numFmt numFmtId="8" formatCode="&quot;S/.&quot;\ #,##0.00;[Red]&quot;S/.&quot;\ \-#,##0.00"/>
    <numFmt numFmtId="42" formatCode="_ &quot;S/.&quot;\ * #,##0_ ;_ &quot;S/.&quot;\ * \-#,##0_ ;_ &quot;S/.&quot;\ * &quot;-&quot;_ ;_ @_ "/>
    <numFmt numFmtId="41" formatCode="_ * #,##0_ ;_ * \-#,##0_ ;_ * &quot;-&quot;_ ;_ @_ "/>
    <numFmt numFmtId="44" formatCode="_ &quot;S/.&quot;\ * #,##0.00_ ;_ &quot;S/.&quot;\ * \-#,##0.00_ ;_ &quot;S/.&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156">
    <font>
      <sz val="11"/>
      <color theme="1"/>
      <name val="Calibri"/>
      <family val="2"/>
    </font>
    <font>
      <sz val="11"/>
      <color indexed="8"/>
      <name val="Calibri"/>
      <family val="2"/>
    </font>
    <font>
      <b/>
      <sz val="11"/>
      <name val="Arial"/>
      <family val="2"/>
    </font>
    <font>
      <sz val="8"/>
      <name val="Verdana"/>
      <family val="2"/>
    </font>
    <font>
      <b/>
      <sz val="8"/>
      <name val="Verdana"/>
      <family val="2"/>
    </font>
    <font>
      <sz val="8"/>
      <color indexed="10"/>
      <name val="Verdana"/>
      <family val="2"/>
    </font>
    <font>
      <sz val="8"/>
      <color indexed="56"/>
      <name val="Verdana"/>
      <family val="2"/>
    </font>
    <font>
      <b/>
      <sz val="8"/>
      <color indexed="56"/>
      <name val="Verdana"/>
      <family val="2"/>
    </font>
    <font>
      <sz val="11"/>
      <name val="Arial"/>
      <family val="2"/>
    </font>
    <font>
      <sz val="13"/>
      <name val="Arial"/>
      <family val="2"/>
    </font>
    <font>
      <sz val="9"/>
      <name val="Tahoma"/>
      <family val="2"/>
    </font>
    <font>
      <sz val="10"/>
      <name val="Arial"/>
      <family val="2"/>
    </font>
    <font>
      <sz val="12"/>
      <name val="Arial"/>
      <family val="2"/>
    </font>
    <font>
      <b/>
      <sz val="10"/>
      <name val="Arial"/>
      <family val="2"/>
    </font>
    <font>
      <sz val="8"/>
      <color indexed="62"/>
      <name val="Verdana"/>
      <family val="2"/>
    </font>
    <font>
      <b/>
      <sz val="8"/>
      <color indexed="62"/>
      <name val="Verdana"/>
      <family val="2"/>
    </font>
    <font>
      <i/>
      <sz val="8"/>
      <color indexed="56"/>
      <name val="Verdana"/>
      <family val="2"/>
    </font>
    <font>
      <b/>
      <sz val="7"/>
      <name val="Arial"/>
      <family val="2"/>
    </font>
    <font>
      <sz val="7"/>
      <name val="Verdana"/>
      <family val="2"/>
    </font>
    <font>
      <sz val="7"/>
      <color indexed="9"/>
      <name val="Verdana"/>
      <family val="2"/>
    </font>
    <font>
      <b/>
      <sz val="7"/>
      <name val="Verdana"/>
      <family val="2"/>
    </font>
    <font>
      <sz val="7"/>
      <name val="Arial"/>
      <family val="2"/>
    </font>
    <font>
      <b/>
      <sz val="8"/>
      <name val="Arial"/>
      <family val="2"/>
    </font>
    <font>
      <sz val="8"/>
      <name val="Arial"/>
      <family val="2"/>
    </font>
    <font>
      <sz val="9"/>
      <name val="Arial"/>
      <family val="2"/>
    </font>
    <font>
      <b/>
      <sz val="8"/>
      <color indexed="10"/>
      <name val="Verdana"/>
      <family val="2"/>
    </font>
    <font>
      <b/>
      <sz val="8"/>
      <color indexed="30"/>
      <name val="Verdana"/>
      <family val="2"/>
    </font>
    <font>
      <sz val="8"/>
      <color indexed="30"/>
      <name val="Verdana"/>
      <family val="2"/>
    </font>
    <font>
      <sz val="8"/>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name val="Calibri"/>
      <family val="2"/>
    </font>
    <font>
      <b/>
      <sz val="11"/>
      <name val="Calibri"/>
      <family val="2"/>
    </font>
    <font>
      <b/>
      <sz val="8"/>
      <color indexed="53"/>
      <name val="Verdana"/>
      <family val="2"/>
    </font>
    <font>
      <sz val="11"/>
      <color indexed="56"/>
      <name val="Calibri"/>
      <family val="2"/>
    </font>
    <font>
      <b/>
      <sz val="8"/>
      <color indexed="49"/>
      <name val="Verdana"/>
      <family val="2"/>
    </font>
    <font>
      <sz val="11"/>
      <color indexed="16"/>
      <name val="Calibri"/>
      <family val="2"/>
    </font>
    <font>
      <sz val="11"/>
      <color indexed="49"/>
      <name val="Calibri"/>
      <family val="2"/>
    </font>
    <font>
      <b/>
      <sz val="8"/>
      <color indexed="60"/>
      <name val="Verdana"/>
      <family val="2"/>
    </font>
    <font>
      <b/>
      <sz val="11"/>
      <color indexed="60"/>
      <name val="Calibri"/>
      <family val="2"/>
    </font>
    <font>
      <b/>
      <sz val="11"/>
      <color indexed="51"/>
      <name val="Calibri"/>
      <family val="2"/>
    </font>
    <font>
      <b/>
      <sz val="11"/>
      <color indexed="16"/>
      <name val="Calibri"/>
      <family val="2"/>
    </font>
    <font>
      <b/>
      <sz val="11"/>
      <color indexed="10"/>
      <name val="Calibri"/>
      <family val="2"/>
    </font>
    <font>
      <sz val="8"/>
      <color indexed="60"/>
      <name val="Verdana"/>
      <family val="2"/>
    </font>
    <font>
      <sz val="8"/>
      <color indexed="8"/>
      <name val="Verdana"/>
      <family val="2"/>
    </font>
    <font>
      <b/>
      <i/>
      <sz val="11"/>
      <name val="Calibri"/>
      <family val="2"/>
    </font>
    <font>
      <u val="single"/>
      <sz val="8"/>
      <color indexed="56"/>
      <name val="Verdana"/>
      <family val="2"/>
    </font>
    <font>
      <sz val="8"/>
      <color indexed="16"/>
      <name val="Verdana"/>
      <family val="2"/>
    </font>
    <font>
      <sz val="9"/>
      <name val="Calibri"/>
      <family val="2"/>
    </font>
    <font>
      <sz val="8"/>
      <color indexed="57"/>
      <name val="Verdana"/>
      <family val="2"/>
    </font>
    <font>
      <sz val="8"/>
      <color indexed="51"/>
      <name val="Verdana"/>
      <family val="2"/>
    </font>
    <font>
      <sz val="7"/>
      <name val="Calibri"/>
      <family val="2"/>
    </font>
    <font>
      <b/>
      <sz val="7"/>
      <name val="Calibri"/>
      <family val="2"/>
    </font>
    <font>
      <sz val="7"/>
      <color indexed="10"/>
      <name val="Verdana"/>
      <family val="2"/>
    </font>
    <font>
      <b/>
      <sz val="7"/>
      <color indexed="53"/>
      <name val="Verdana"/>
      <family val="2"/>
    </font>
    <font>
      <sz val="7"/>
      <color indexed="56"/>
      <name val="Calibri"/>
      <family val="2"/>
    </font>
    <font>
      <b/>
      <sz val="7"/>
      <color indexed="49"/>
      <name val="Verdana"/>
      <family val="2"/>
    </font>
    <font>
      <sz val="7"/>
      <color indexed="60"/>
      <name val="Verdana"/>
      <family val="2"/>
    </font>
    <font>
      <b/>
      <sz val="7"/>
      <color indexed="56"/>
      <name val="Calibri"/>
      <family val="2"/>
    </font>
    <font>
      <sz val="7"/>
      <color indexed="56"/>
      <name val="Verdana"/>
      <family val="2"/>
    </font>
    <font>
      <sz val="7"/>
      <color indexed="16"/>
      <name val="Calibri"/>
      <family val="2"/>
    </font>
    <font>
      <sz val="7"/>
      <color indexed="9"/>
      <name val="Calibri"/>
      <family val="2"/>
    </font>
    <font>
      <sz val="7"/>
      <color indexed="60"/>
      <name val="Calibri"/>
      <family val="2"/>
    </font>
    <font>
      <b/>
      <sz val="7"/>
      <color indexed="60"/>
      <name val="Calibri"/>
      <family val="2"/>
    </font>
    <font>
      <b/>
      <sz val="7"/>
      <color indexed="51"/>
      <name val="Calibri"/>
      <family val="2"/>
    </font>
    <font>
      <b/>
      <sz val="7"/>
      <color indexed="16"/>
      <name val="Calibri"/>
      <family val="2"/>
    </font>
    <font>
      <b/>
      <sz val="7"/>
      <color indexed="10"/>
      <name val="Calibri"/>
      <family val="2"/>
    </font>
    <font>
      <sz val="8"/>
      <color indexed="8"/>
      <name val="Arial"/>
      <family val="2"/>
    </font>
    <font>
      <sz val="9"/>
      <color indexed="8"/>
      <name val="Calibri"/>
      <family val="2"/>
    </font>
    <font>
      <b/>
      <sz val="8"/>
      <name val="Calibri"/>
      <family val="2"/>
    </font>
    <font>
      <b/>
      <sz val="8"/>
      <color indexed="9"/>
      <name val="Arial"/>
      <family val="2"/>
    </font>
    <font>
      <b/>
      <sz val="8"/>
      <color indexed="8"/>
      <name val="Arial"/>
      <family val="2"/>
    </font>
    <font>
      <b/>
      <sz val="8"/>
      <color indexed="40"/>
      <name val="Verdana"/>
      <family val="2"/>
    </font>
    <font>
      <b/>
      <sz val="11"/>
      <color indexed="30"/>
      <name val="Calibri"/>
      <family val="2"/>
    </font>
    <font>
      <sz val="7"/>
      <color indexed="8"/>
      <name val="Calibri"/>
      <family val="2"/>
    </font>
    <font>
      <sz val="7"/>
      <color indexed="51"/>
      <name val="Verdana"/>
      <family val="2"/>
    </font>
    <font>
      <sz val="10"/>
      <color indexed="8"/>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8"/>
      <color rgb="FFFF0000"/>
      <name val="Verdana"/>
      <family val="2"/>
    </font>
    <font>
      <b/>
      <sz val="8"/>
      <color theme="9" tint="-0.24997000396251678"/>
      <name val="Verdana"/>
      <family val="2"/>
    </font>
    <font>
      <sz val="8"/>
      <color theme="3"/>
      <name val="Verdana"/>
      <family val="2"/>
    </font>
    <font>
      <sz val="11"/>
      <color theme="3"/>
      <name val="Calibri"/>
      <family val="2"/>
    </font>
    <font>
      <b/>
      <sz val="8"/>
      <color theme="8" tint="-0.24997000396251678"/>
      <name val="Verdana"/>
      <family val="2"/>
    </font>
    <font>
      <sz val="11"/>
      <color theme="5" tint="-0.4999699890613556"/>
      <name val="Calibri"/>
      <family val="2"/>
    </font>
    <font>
      <sz val="11"/>
      <color theme="8" tint="0.39998000860214233"/>
      <name val="Calibri"/>
      <family val="2"/>
    </font>
    <font>
      <b/>
      <sz val="8"/>
      <color theme="5" tint="-0.24997000396251678"/>
      <name val="Verdana"/>
      <family val="2"/>
    </font>
    <font>
      <b/>
      <sz val="11"/>
      <color theme="5" tint="-0.24997000396251678"/>
      <name val="Calibri"/>
      <family val="2"/>
    </font>
    <font>
      <b/>
      <sz val="11"/>
      <color theme="9" tint="0.5999900102615356"/>
      <name val="Calibri"/>
      <family val="2"/>
    </font>
    <font>
      <b/>
      <sz val="11"/>
      <color theme="5" tint="-0.4999699890613556"/>
      <name val="Calibri"/>
      <family val="2"/>
    </font>
    <font>
      <b/>
      <sz val="11"/>
      <color rgb="FFFF0000"/>
      <name val="Calibri"/>
      <family val="2"/>
    </font>
    <font>
      <b/>
      <sz val="11"/>
      <color theme="5"/>
      <name val="Calibri"/>
      <family val="2"/>
    </font>
    <font>
      <sz val="8"/>
      <color theme="5" tint="-0.24997000396251678"/>
      <name val="Verdana"/>
      <family val="2"/>
    </font>
    <font>
      <sz val="8"/>
      <color theme="1"/>
      <name val="Verdana"/>
      <family val="2"/>
    </font>
    <font>
      <b/>
      <sz val="8"/>
      <color theme="3"/>
      <name val="Verdana"/>
      <family val="2"/>
    </font>
    <font>
      <u val="single"/>
      <sz val="8"/>
      <color theme="3"/>
      <name val="Verdana"/>
      <family val="2"/>
    </font>
    <font>
      <sz val="8"/>
      <color theme="5" tint="-0.4999699890613556"/>
      <name val="Verdana"/>
      <family val="2"/>
    </font>
    <font>
      <sz val="8"/>
      <color theme="6" tint="-0.24997000396251678"/>
      <name val="Verdana"/>
      <family val="2"/>
    </font>
    <font>
      <sz val="8"/>
      <color theme="4" tint="-0.24997000396251678"/>
      <name val="Verdana"/>
      <family val="2"/>
    </font>
    <font>
      <sz val="8"/>
      <color theme="9" tint="0.5999900102615356"/>
      <name val="Verdana"/>
      <family val="2"/>
    </font>
    <font>
      <sz val="7"/>
      <color rgb="FFFF0000"/>
      <name val="Verdana"/>
      <family val="2"/>
    </font>
    <font>
      <b/>
      <sz val="7"/>
      <color theme="9" tint="-0.24997000396251678"/>
      <name val="Verdana"/>
      <family val="2"/>
    </font>
    <font>
      <sz val="7"/>
      <color theme="3"/>
      <name val="Calibri"/>
      <family val="2"/>
    </font>
    <font>
      <b/>
      <sz val="7"/>
      <color theme="8" tint="-0.24997000396251678"/>
      <name val="Verdana"/>
      <family val="2"/>
    </font>
    <font>
      <sz val="7"/>
      <color theme="5" tint="-0.24997000396251678"/>
      <name val="Verdana"/>
      <family val="2"/>
    </font>
    <font>
      <b/>
      <sz val="8"/>
      <color rgb="FFFF0000"/>
      <name val="Verdana"/>
      <family val="2"/>
    </font>
    <font>
      <b/>
      <sz val="7"/>
      <color theme="3"/>
      <name val="Calibri"/>
      <family val="2"/>
    </font>
    <font>
      <sz val="7"/>
      <color theme="0"/>
      <name val="Verdana"/>
      <family val="2"/>
    </font>
    <font>
      <sz val="7"/>
      <color theme="3"/>
      <name val="Verdana"/>
      <family val="2"/>
    </font>
    <font>
      <sz val="7"/>
      <color theme="5" tint="-0.4999699890613556"/>
      <name val="Calibri"/>
      <family val="2"/>
    </font>
    <font>
      <sz val="7"/>
      <color theme="0"/>
      <name val="Calibri"/>
      <family val="2"/>
    </font>
    <font>
      <sz val="7"/>
      <color rgb="FFC00000"/>
      <name val="Calibri"/>
      <family val="2"/>
    </font>
    <font>
      <b/>
      <sz val="7"/>
      <color theme="5" tint="-0.24997000396251678"/>
      <name val="Calibri"/>
      <family val="2"/>
    </font>
    <font>
      <b/>
      <sz val="7"/>
      <color theme="9" tint="0.5999900102615356"/>
      <name val="Calibri"/>
      <family val="2"/>
    </font>
    <font>
      <b/>
      <sz val="7"/>
      <color theme="5" tint="-0.4999699890613556"/>
      <name val="Calibri"/>
      <family val="2"/>
    </font>
    <font>
      <b/>
      <sz val="7"/>
      <color rgb="FFFF0000"/>
      <name val="Calibri"/>
      <family val="2"/>
    </font>
    <font>
      <b/>
      <sz val="7"/>
      <color theme="5"/>
      <name val="Calibri"/>
      <family val="2"/>
    </font>
    <font>
      <sz val="8"/>
      <color theme="1"/>
      <name val="Arial"/>
      <family val="2"/>
    </font>
    <font>
      <sz val="9"/>
      <color theme="1"/>
      <name val="Calibri"/>
      <family val="2"/>
    </font>
    <font>
      <b/>
      <sz val="8"/>
      <color rgb="FFFFFFFF"/>
      <name val="Arial"/>
      <family val="2"/>
    </font>
    <font>
      <b/>
      <sz val="8"/>
      <color rgb="FF000000"/>
      <name val="Arial"/>
      <family val="2"/>
    </font>
    <font>
      <sz val="8"/>
      <color rgb="FF000000"/>
      <name val="Arial"/>
      <family val="2"/>
    </font>
    <font>
      <sz val="8"/>
      <color rgb="FF0070C0"/>
      <name val="Verdana"/>
      <family val="2"/>
    </font>
    <font>
      <b/>
      <sz val="8"/>
      <color theme="4" tint="-0.24997000396251678"/>
      <name val="Verdana"/>
      <family val="2"/>
    </font>
    <font>
      <b/>
      <sz val="8"/>
      <color rgb="FF00B0F0"/>
      <name val="Verdana"/>
      <family val="2"/>
    </font>
    <font>
      <b/>
      <sz val="11"/>
      <color rgb="FF091BC1"/>
      <name val="Calibri"/>
      <family val="2"/>
    </font>
    <font>
      <sz val="7"/>
      <color theme="9" tint="0.5999900102615356"/>
      <name val="Verdana"/>
      <family val="2"/>
    </font>
    <font>
      <sz val="7"/>
      <color theme="1"/>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4999699890613556"/>
        <bgColor indexed="64"/>
      </patternFill>
    </fill>
    <fill>
      <patternFill patternType="solid">
        <fgColor theme="0" tint="-0.3499799966812134"/>
        <bgColor indexed="64"/>
      </patternFill>
    </fill>
    <fill>
      <patternFill patternType="solid">
        <fgColor theme="0" tint="-0.1499900072813034"/>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
      <patternFill patternType="solid">
        <fgColor theme="0" tint="-0.04997999966144562"/>
        <bgColor indexed="64"/>
      </patternFill>
    </fill>
    <fill>
      <patternFill patternType="solid">
        <fgColor rgb="FFD57D47"/>
        <bgColor indexed="64"/>
      </patternFill>
    </fill>
    <fill>
      <patternFill patternType="solid">
        <fgColor rgb="FFFFFFFF"/>
        <bgColor indexed="64"/>
      </patternFill>
    </fill>
    <fill>
      <patternFill patternType="solid">
        <fgColor rgb="FFFDF9F4"/>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bottom/>
    </border>
    <border>
      <left style="thin"/>
      <right style="thin"/>
      <top/>
      <bottom/>
    </border>
    <border>
      <left style="thin"/>
      <right/>
      <top style="thin"/>
      <bottom style="thin"/>
    </border>
    <border>
      <left/>
      <right style="dashed"/>
      <top/>
      <bottom/>
    </border>
    <border>
      <left style="dashed"/>
      <right/>
      <top/>
      <bottom/>
    </border>
    <border>
      <left style="thin"/>
      <right style="dashed"/>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91" fillId="14" borderId="0" applyNumberFormat="0" applyBorder="0" applyAlignment="0" applyProtection="0"/>
    <xf numFmtId="0" fontId="91" fillId="15" borderId="0" applyNumberFormat="0" applyBorder="0" applyAlignment="0" applyProtection="0"/>
    <xf numFmtId="0" fontId="91" fillId="16" borderId="0" applyNumberFormat="0" applyBorder="0" applyAlignment="0" applyProtection="0"/>
    <xf numFmtId="0" fontId="91" fillId="17" borderId="0" applyNumberFormat="0" applyBorder="0" applyAlignment="0" applyProtection="0"/>
    <xf numFmtId="0" fontId="91" fillId="18" borderId="0" applyNumberFormat="0" applyBorder="0" applyAlignment="0" applyProtection="0"/>
    <xf numFmtId="0" fontId="91" fillId="19" borderId="0" applyNumberFormat="0" applyBorder="0" applyAlignment="0" applyProtection="0"/>
    <xf numFmtId="0" fontId="92" fillId="20" borderId="0" applyNumberFormat="0" applyBorder="0" applyAlignment="0" applyProtection="0"/>
    <xf numFmtId="0" fontId="93" fillId="21" borderId="1" applyNumberFormat="0" applyAlignment="0" applyProtection="0"/>
    <xf numFmtId="0" fontId="94" fillId="22" borderId="2" applyNumberFormat="0" applyAlignment="0" applyProtection="0"/>
    <xf numFmtId="0" fontId="95" fillId="0" borderId="3" applyNumberFormat="0" applyFill="0" applyAlignment="0" applyProtection="0"/>
    <xf numFmtId="0" fontId="96" fillId="0" borderId="4" applyNumberFormat="0" applyFill="0" applyAlignment="0" applyProtection="0"/>
    <xf numFmtId="0" fontId="97" fillId="0" borderId="0" applyNumberFormat="0" applyFill="0" applyBorder="0" applyAlignment="0" applyProtection="0"/>
    <xf numFmtId="0" fontId="91" fillId="23" borderId="0" applyNumberFormat="0" applyBorder="0" applyAlignment="0" applyProtection="0"/>
    <xf numFmtId="0" fontId="91" fillId="24" borderId="0" applyNumberFormat="0" applyBorder="0" applyAlignment="0" applyProtection="0"/>
    <xf numFmtId="0" fontId="91" fillId="25" borderId="0" applyNumberFormat="0" applyBorder="0" applyAlignment="0" applyProtection="0"/>
    <xf numFmtId="0" fontId="91" fillId="26" borderId="0" applyNumberFormat="0" applyBorder="0" applyAlignment="0" applyProtection="0"/>
    <xf numFmtId="0" fontId="91" fillId="27" borderId="0" applyNumberFormat="0" applyBorder="0" applyAlignment="0" applyProtection="0"/>
    <xf numFmtId="0" fontId="91" fillId="28" borderId="0" applyNumberFormat="0" applyBorder="0" applyAlignment="0" applyProtection="0"/>
    <xf numFmtId="0" fontId="98" fillId="29" borderId="1" applyNumberFormat="0" applyAlignment="0" applyProtection="0"/>
    <xf numFmtId="0" fontId="9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101" fillId="21" borderId="6" applyNumberFormat="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5" fillId="0" borderId="7" applyNumberFormat="0" applyFill="0" applyAlignment="0" applyProtection="0"/>
    <xf numFmtId="0" fontId="97" fillId="0" borderId="8" applyNumberFormat="0" applyFill="0" applyAlignment="0" applyProtection="0"/>
    <xf numFmtId="0" fontId="106" fillId="0" borderId="9" applyNumberFormat="0" applyFill="0" applyAlignment="0" applyProtection="0"/>
  </cellStyleXfs>
  <cellXfs count="277">
    <xf numFmtId="0" fontId="0" fillId="0" borderId="0" xfId="0" applyFont="1" applyAlignment="1">
      <alignment/>
    </xf>
    <xf numFmtId="0" fontId="45" fillId="0" borderId="0" xfId="0" applyFont="1" applyFill="1" applyAlignment="1" applyProtection="1">
      <alignment/>
      <protection locked="0"/>
    </xf>
    <xf numFmtId="0" fontId="46" fillId="0" borderId="0" xfId="0" applyFont="1" applyFill="1" applyAlignment="1" applyProtection="1">
      <alignment vertical="top"/>
      <protection locked="0"/>
    </xf>
    <xf numFmtId="0" fontId="45" fillId="0" borderId="0" xfId="0" applyFont="1" applyFill="1" applyAlignment="1" applyProtection="1">
      <alignment wrapText="1"/>
      <protection locked="0"/>
    </xf>
    <xf numFmtId="0" fontId="3" fillId="0" borderId="0" xfId="0" applyFont="1" applyFill="1" applyAlignment="1" applyProtection="1">
      <alignment horizontal="left" vertical="center"/>
      <protection locked="0"/>
    </xf>
    <xf numFmtId="0" fontId="3" fillId="0" borderId="10" xfId="0" applyFont="1" applyFill="1" applyBorder="1" applyAlignment="1" applyProtection="1">
      <alignment wrapText="1"/>
      <protection locked="0"/>
    </xf>
    <xf numFmtId="0" fontId="3" fillId="0" borderId="0" xfId="0" applyFont="1" applyFill="1" applyAlignment="1" applyProtection="1">
      <alignment/>
      <protection locked="0"/>
    </xf>
    <xf numFmtId="0" fontId="3" fillId="0" borderId="0" xfId="0" applyFont="1" applyFill="1" applyAlignment="1" applyProtection="1">
      <alignment vertical="center"/>
      <protection locked="0"/>
    </xf>
    <xf numFmtId="0" fontId="4" fillId="33" borderId="10" xfId="0" applyFont="1" applyFill="1" applyBorder="1" applyAlignment="1" applyProtection="1">
      <alignment horizontal="center" vertical="center" wrapText="1"/>
      <protection locked="0"/>
    </xf>
    <xf numFmtId="0" fontId="4" fillId="33" borderId="10" xfId="0" applyFont="1" applyFill="1" applyBorder="1" applyAlignment="1" applyProtection="1">
      <alignment horizontal="left" vertical="center" wrapText="1"/>
      <protection locked="0"/>
    </xf>
    <xf numFmtId="2" fontId="4" fillId="33" borderId="10" xfId="0" applyNumberFormat="1" applyFont="1" applyFill="1" applyBorder="1" applyAlignment="1" applyProtection="1">
      <alignment horizontal="center" vertical="center" wrapText="1"/>
      <protection locked="0"/>
    </xf>
    <xf numFmtId="0" fontId="46" fillId="0" borderId="0" xfId="0" applyFont="1" applyFill="1" applyAlignment="1" applyProtection="1">
      <alignment/>
      <protection locked="0"/>
    </xf>
    <xf numFmtId="0" fontId="4" fillId="34" borderId="10" xfId="0" applyFont="1" applyFill="1" applyBorder="1" applyAlignment="1" applyProtection="1">
      <alignment horizontal="left" vertical="center" wrapText="1"/>
      <protection locked="0"/>
    </xf>
    <xf numFmtId="0" fontId="4" fillId="34" borderId="10" xfId="0" applyFont="1" applyFill="1" applyBorder="1" applyAlignment="1" applyProtection="1">
      <alignment horizontal="center" vertical="center" wrapText="1"/>
      <protection locked="0"/>
    </xf>
    <xf numFmtId="2" fontId="4" fillId="34" borderId="10" xfId="0" applyNumberFormat="1" applyFont="1" applyFill="1" applyBorder="1" applyAlignment="1" applyProtection="1">
      <alignment horizontal="center" vertical="center" wrapText="1"/>
      <protection locked="0"/>
    </xf>
    <xf numFmtId="0" fontId="3" fillId="35" borderId="10" xfId="0" applyFont="1" applyFill="1" applyBorder="1" applyAlignment="1" applyProtection="1">
      <alignment horizontal="left" vertical="center" wrapText="1"/>
      <protection locked="0"/>
    </xf>
    <xf numFmtId="0" fontId="3" fillId="35" borderId="10"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left" vertical="center" wrapText="1"/>
      <protection locked="0"/>
    </xf>
    <xf numFmtId="0" fontId="107" fillId="0" borderId="10" xfId="0" applyFont="1" applyFill="1" applyBorder="1" applyAlignment="1" applyProtection="1">
      <alignment horizontal="left" vertical="center" wrapText="1"/>
      <protection locked="0"/>
    </xf>
    <xf numFmtId="0" fontId="107" fillId="36" borderId="10" xfId="0" applyFont="1" applyFill="1" applyBorder="1" applyAlignment="1" applyProtection="1">
      <alignment horizontal="center" vertical="center" wrapText="1"/>
      <protection locked="0"/>
    </xf>
    <xf numFmtId="0" fontId="107" fillId="0" borderId="10" xfId="0" applyFont="1" applyFill="1" applyBorder="1" applyAlignment="1" applyProtection="1">
      <alignment horizontal="center" vertical="center" wrapText="1"/>
      <protection locked="0"/>
    </xf>
    <xf numFmtId="0" fontId="108" fillId="0" borderId="0" xfId="0" applyFont="1" applyFill="1" applyBorder="1" applyAlignment="1" applyProtection="1">
      <alignment vertical="center" wrapText="1"/>
      <protection locked="0"/>
    </xf>
    <xf numFmtId="0" fontId="109" fillId="0" borderId="10" xfId="0" applyFont="1" applyFill="1" applyBorder="1" applyAlignment="1" applyProtection="1">
      <alignment horizontal="left" vertical="center" wrapText="1"/>
      <protection locked="0"/>
    </xf>
    <xf numFmtId="0" fontId="109" fillId="0" borderId="10" xfId="0" applyFont="1" applyFill="1" applyBorder="1" applyAlignment="1" applyProtection="1">
      <alignment horizontal="center" vertical="center" wrapText="1"/>
      <protection locked="0"/>
    </xf>
    <xf numFmtId="49" fontId="109" fillId="0" borderId="10" xfId="0" applyNumberFormat="1" applyFont="1" applyFill="1" applyBorder="1" applyAlignment="1" applyProtection="1">
      <alignment horizontal="center" vertical="center" wrapText="1"/>
      <protection locked="0"/>
    </xf>
    <xf numFmtId="0" fontId="110" fillId="0" borderId="0" xfId="0" applyFont="1" applyFill="1" applyAlignment="1" applyProtection="1">
      <alignment/>
      <protection locked="0"/>
    </xf>
    <xf numFmtId="0" fontId="111" fillId="0" borderId="0" xfId="0" applyFont="1" applyFill="1" applyBorder="1" applyAlignment="1" applyProtection="1">
      <alignment vertical="center" wrapText="1"/>
      <protection locked="0"/>
    </xf>
    <xf numFmtId="0" fontId="107" fillId="36" borderId="10" xfId="0" applyFont="1" applyFill="1" applyBorder="1" applyAlignment="1" applyProtection="1">
      <alignment horizontal="left" vertical="center" wrapText="1"/>
      <protection locked="0"/>
    </xf>
    <xf numFmtId="0" fontId="45" fillId="37" borderId="0" xfId="0" applyFont="1" applyFill="1" applyAlignment="1" applyProtection="1">
      <alignment/>
      <protection locked="0"/>
    </xf>
    <xf numFmtId="0" fontId="97" fillId="0" borderId="0" xfId="0" applyFont="1" applyFill="1" applyAlignment="1" applyProtection="1">
      <alignment/>
      <protection locked="0"/>
    </xf>
    <xf numFmtId="0" fontId="109" fillId="36" borderId="10" xfId="0" applyFont="1" applyFill="1" applyBorder="1" applyAlignment="1" applyProtection="1">
      <alignment horizontal="center" vertical="center" wrapText="1"/>
      <protection locked="0"/>
    </xf>
    <xf numFmtId="0" fontId="109" fillId="0" borderId="0" xfId="0" applyFont="1" applyFill="1" applyBorder="1" applyAlignment="1" applyProtection="1">
      <alignment horizontal="left" vertical="center" wrapText="1"/>
      <protection locked="0"/>
    </xf>
    <xf numFmtId="0" fontId="46" fillId="37" borderId="0" xfId="0" applyFont="1" applyFill="1" applyAlignment="1" applyProtection="1">
      <alignment/>
      <protection locked="0"/>
    </xf>
    <xf numFmtId="0" fontId="109" fillId="36" borderId="10" xfId="0" applyFont="1" applyFill="1" applyBorder="1" applyAlignment="1" applyProtection="1">
      <alignment horizontal="left" vertical="center" wrapText="1"/>
      <protection locked="0"/>
    </xf>
    <xf numFmtId="0" fontId="46" fillId="17" borderId="0" xfId="0" applyFont="1" applyFill="1" applyAlignment="1" applyProtection="1">
      <alignment/>
      <protection locked="0"/>
    </xf>
    <xf numFmtId="0" fontId="107" fillId="0" borderId="0" xfId="0" applyFont="1" applyFill="1" applyBorder="1" applyAlignment="1" applyProtection="1">
      <alignment vertical="center" wrapText="1"/>
      <protection locked="0"/>
    </xf>
    <xf numFmtId="0" fontId="107" fillId="0" borderId="0" xfId="0" applyFont="1" applyFill="1" applyBorder="1" applyAlignment="1" applyProtection="1">
      <alignment horizontal="left" vertical="center" wrapText="1"/>
      <protection locked="0"/>
    </xf>
    <xf numFmtId="0" fontId="45" fillId="0" borderId="0" xfId="0" applyFont="1" applyFill="1" applyBorder="1" applyAlignment="1" applyProtection="1">
      <alignment/>
      <protection locked="0"/>
    </xf>
    <xf numFmtId="0" fontId="112" fillId="0" borderId="0" xfId="0" applyFont="1" applyFill="1" applyBorder="1" applyAlignment="1" applyProtection="1">
      <alignment/>
      <protection locked="0"/>
    </xf>
    <xf numFmtId="0" fontId="113" fillId="0" borderId="0" xfId="0" applyFont="1" applyFill="1" applyAlignment="1" applyProtection="1">
      <alignment/>
      <protection locked="0"/>
    </xf>
    <xf numFmtId="0" fontId="114" fillId="0" borderId="0" xfId="0" applyFont="1" applyFill="1" applyBorder="1" applyAlignment="1" applyProtection="1">
      <alignment horizontal="center" vertical="center" wrapText="1"/>
      <protection locked="0"/>
    </xf>
    <xf numFmtId="0" fontId="3" fillId="35" borderId="0" xfId="0" applyFont="1" applyFill="1" applyBorder="1" applyAlignment="1" applyProtection="1">
      <alignment vertical="center" wrapText="1"/>
      <protection locked="0"/>
    </xf>
    <xf numFmtId="0" fontId="115" fillId="0" borderId="0" xfId="0" applyFont="1" applyFill="1" applyAlignment="1" applyProtection="1">
      <alignment/>
      <protection locked="0"/>
    </xf>
    <xf numFmtId="0" fontId="109" fillId="36" borderId="10" xfId="0" applyFont="1" applyFill="1" applyBorder="1" applyAlignment="1" applyProtection="1">
      <alignment horizontal="left" wrapText="1"/>
      <protection locked="0"/>
    </xf>
    <xf numFmtId="0" fontId="116" fillId="0" borderId="0" xfId="0" applyFont="1" applyFill="1" applyAlignment="1" applyProtection="1">
      <alignment/>
      <protection locked="0"/>
    </xf>
    <xf numFmtId="0" fontId="117" fillId="0" borderId="0" xfId="0" applyFont="1" applyFill="1" applyAlignment="1" applyProtection="1">
      <alignment/>
      <protection locked="0"/>
    </xf>
    <xf numFmtId="0" fontId="46" fillId="0" borderId="0" xfId="0" applyFont="1" applyFill="1" applyBorder="1" applyAlignment="1" applyProtection="1">
      <alignment/>
      <protection locked="0"/>
    </xf>
    <xf numFmtId="2" fontId="4" fillId="34" borderId="0" xfId="0" applyNumberFormat="1" applyFont="1" applyFill="1" applyBorder="1" applyAlignment="1" applyProtection="1">
      <alignment horizontal="center" vertical="center" wrapText="1"/>
      <protection locked="0"/>
    </xf>
    <xf numFmtId="1" fontId="3" fillId="35" borderId="10" xfId="0" applyNumberFormat="1" applyFont="1" applyFill="1" applyBorder="1" applyAlignment="1" applyProtection="1">
      <alignment horizontal="center" vertical="center" wrapText="1"/>
      <protection locked="0"/>
    </xf>
    <xf numFmtId="0" fontId="118" fillId="0" borderId="0" xfId="0" applyFont="1" applyFill="1" applyAlignment="1" applyProtection="1">
      <alignment/>
      <protection locked="0"/>
    </xf>
    <xf numFmtId="0" fontId="46" fillId="0" borderId="0" xfId="0" applyFont="1" applyFill="1" applyAlignment="1" applyProtection="1">
      <alignment vertical="center"/>
      <protection locked="0"/>
    </xf>
    <xf numFmtId="0" fontId="119" fillId="19" borderId="0" xfId="0" applyFont="1" applyFill="1" applyAlignment="1" applyProtection="1">
      <alignment/>
      <protection locked="0"/>
    </xf>
    <xf numFmtId="0" fontId="3" fillId="36" borderId="10" xfId="0" applyFont="1" applyFill="1" applyBorder="1" applyAlignment="1" applyProtection="1">
      <alignment horizontal="left" vertical="center" wrapText="1"/>
      <protection locked="0"/>
    </xf>
    <xf numFmtId="0" fontId="3" fillId="0" borderId="0" xfId="0" applyFont="1" applyFill="1" applyBorder="1" applyAlignment="1" applyProtection="1">
      <alignment horizontal="left" wrapText="1"/>
      <protection locked="0"/>
    </xf>
    <xf numFmtId="0" fontId="3" fillId="0" borderId="0" xfId="0" applyFont="1" applyFill="1" applyBorder="1" applyAlignment="1" applyProtection="1">
      <alignment horizontal="left" vertical="center" wrapText="1"/>
      <protection locked="0"/>
    </xf>
    <xf numFmtId="0" fontId="3" fillId="0" borderId="0" xfId="0" applyFont="1" applyFill="1" applyBorder="1" applyAlignment="1" applyProtection="1">
      <alignment horizontal="center" vertical="center" wrapText="1"/>
      <protection locked="0"/>
    </xf>
    <xf numFmtId="2" fontId="3" fillId="0" borderId="0" xfId="0" applyNumberFormat="1" applyFont="1" applyFill="1" applyBorder="1" applyAlignment="1" applyProtection="1">
      <alignment horizontal="center" wrapText="1"/>
      <protection locked="0"/>
    </xf>
    <xf numFmtId="0" fontId="2" fillId="38" borderId="0" xfId="0" applyFont="1" applyFill="1" applyAlignment="1">
      <alignment horizontal="left"/>
    </xf>
    <xf numFmtId="0" fontId="8" fillId="38" borderId="0" xfId="0" applyFont="1" applyFill="1" applyAlignment="1">
      <alignment vertical="center"/>
    </xf>
    <xf numFmtId="0" fontId="8" fillId="38" borderId="0" xfId="0" applyFont="1" applyFill="1" applyAlignment="1">
      <alignment horizontal="center" vertical="center"/>
    </xf>
    <xf numFmtId="0" fontId="9" fillId="38" borderId="0" xfId="0" applyFont="1" applyFill="1" applyAlignment="1">
      <alignment vertical="center"/>
    </xf>
    <xf numFmtId="0" fontId="9" fillId="38" borderId="0" xfId="0" applyFont="1" applyFill="1" applyBorder="1" applyAlignment="1">
      <alignment vertical="center"/>
    </xf>
    <xf numFmtId="0" fontId="8" fillId="38" borderId="0" xfId="0" applyFont="1" applyFill="1" applyBorder="1" applyAlignment="1">
      <alignment horizontal="left" vertical="center" wrapText="1"/>
    </xf>
    <xf numFmtId="0" fontId="8" fillId="38" borderId="0" xfId="0" applyFont="1" applyFill="1" applyBorder="1" applyAlignment="1">
      <alignment horizontal="justify" vertical="center" wrapText="1"/>
    </xf>
    <xf numFmtId="0" fontId="8" fillId="38" borderId="0" xfId="0" applyFont="1" applyFill="1" applyBorder="1" applyAlignment="1">
      <alignment vertical="center" wrapText="1"/>
    </xf>
    <xf numFmtId="0" fontId="9" fillId="0" borderId="0" xfId="0" applyFont="1" applyBorder="1" applyAlignment="1">
      <alignment vertical="center" wrapText="1"/>
    </xf>
    <xf numFmtId="0" fontId="9" fillId="38" borderId="0" xfId="0" applyFont="1" applyFill="1" applyBorder="1" applyAlignment="1">
      <alignment vertical="center" wrapText="1"/>
    </xf>
    <xf numFmtId="0" fontId="46" fillId="0" borderId="0" xfId="0" applyFont="1" applyFill="1" applyAlignment="1" applyProtection="1">
      <alignment horizontal="center"/>
      <protection locked="0"/>
    </xf>
    <xf numFmtId="0" fontId="46" fillId="0" borderId="0" xfId="0" applyFont="1" applyFill="1" applyAlignment="1" applyProtection="1">
      <alignment horizontal="left"/>
      <protection locked="0"/>
    </xf>
    <xf numFmtId="0" fontId="46" fillId="0" borderId="0" xfId="0" applyFont="1" applyFill="1" applyAlignment="1" applyProtection="1">
      <alignment/>
      <protection locked="0"/>
    </xf>
    <xf numFmtId="0" fontId="45" fillId="0" borderId="0" xfId="0" applyFont="1" applyFill="1" applyAlignment="1" applyProtection="1">
      <alignment/>
      <protection locked="0"/>
    </xf>
    <xf numFmtId="0" fontId="3" fillId="35" borderId="0" xfId="0" applyFont="1" applyFill="1" applyBorder="1" applyAlignment="1" applyProtection="1">
      <alignment horizontal="left" vertical="center" wrapText="1"/>
      <protection locked="0"/>
    </xf>
    <xf numFmtId="0" fontId="120" fillId="0" borderId="0" xfId="0" applyFont="1" applyFill="1" applyBorder="1" applyAlignment="1" applyProtection="1">
      <alignment horizontal="center" vertical="center" wrapText="1"/>
      <protection locked="0"/>
    </xf>
    <xf numFmtId="0" fontId="2" fillId="0" borderId="0" xfId="0" applyFont="1" applyFill="1" applyAlignment="1" applyProtection="1">
      <alignment horizontal="center" wrapText="1"/>
      <protection locked="0"/>
    </xf>
    <xf numFmtId="0" fontId="46" fillId="0" borderId="0" xfId="0" applyFont="1" applyFill="1" applyAlignment="1" applyProtection="1">
      <alignment horizontal="center" wrapText="1"/>
      <protection locked="0"/>
    </xf>
    <xf numFmtId="0" fontId="3" fillId="0" borderId="0" xfId="0" applyFont="1" applyFill="1" applyAlignment="1" applyProtection="1">
      <alignment wrapText="1"/>
      <protection locked="0"/>
    </xf>
    <xf numFmtId="0" fontId="107" fillId="0" borderId="0" xfId="0" applyFont="1" applyFill="1" applyBorder="1" applyAlignment="1" applyProtection="1">
      <alignment horizontal="center" vertical="center" wrapText="1"/>
      <protection locked="0"/>
    </xf>
    <xf numFmtId="0" fontId="121" fillId="0" borderId="10" xfId="0" applyFont="1" applyFill="1" applyBorder="1" applyAlignment="1" applyProtection="1">
      <alignment horizontal="center" vertical="center" wrapText="1"/>
      <protection locked="0"/>
    </xf>
    <xf numFmtId="0" fontId="118" fillId="0" borderId="0" xfId="0" applyFont="1" applyFill="1" applyBorder="1" applyAlignment="1" applyProtection="1">
      <alignment/>
      <protection locked="0"/>
    </xf>
    <xf numFmtId="0" fontId="120" fillId="36" borderId="0" xfId="0" applyFont="1" applyFill="1" applyBorder="1" applyAlignment="1" applyProtection="1">
      <alignment horizontal="center" vertical="center" wrapText="1"/>
      <protection locked="0"/>
    </xf>
    <xf numFmtId="0" fontId="122" fillId="36" borderId="10" xfId="0" applyFont="1" applyFill="1" applyBorder="1" applyAlignment="1" applyProtection="1">
      <alignment horizontal="left" vertical="center" wrapText="1"/>
      <protection locked="0"/>
    </xf>
    <xf numFmtId="0" fontId="59" fillId="0" borderId="0" xfId="0" applyFont="1" applyFill="1" applyAlignment="1" applyProtection="1">
      <alignment/>
      <protection locked="0"/>
    </xf>
    <xf numFmtId="0" fontId="122" fillId="0" borderId="10" xfId="0" applyFont="1" applyFill="1" applyBorder="1" applyAlignment="1" applyProtection="1">
      <alignment horizontal="left" vertical="center" wrapText="1"/>
      <protection locked="0"/>
    </xf>
    <xf numFmtId="2" fontId="109" fillId="0" borderId="10" xfId="0" applyNumberFormat="1" applyFont="1" applyFill="1" applyBorder="1" applyAlignment="1" applyProtection="1">
      <alignment horizontal="center" vertical="center" wrapText="1"/>
      <protection locked="0"/>
    </xf>
    <xf numFmtId="1" fontId="109" fillId="0" borderId="10" xfId="0" applyNumberFormat="1" applyFont="1" applyFill="1" applyBorder="1" applyAlignment="1" applyProtection="1">
      <alignment horizontal="center" vertical="center" wrapText="1"/>
      <protection locked="0"/>
    </xf>
    <xf numFmtId="0" fontId="123" fillId="0" borderId="10" xfId="0" applyFont="1" applyFill="1" applyBorder="1" applyAlignment="1" applyProtection="1">
      <alignment horizontal="center" vertical="center" wrapText="1"/>
      <protection locked="0"/>
    </xf>
    <xf numFmtId="0" fontId="124" fillId="0" borderId="10" xfId="0" applyFont="1" applyFill="1" applyBorder="1" applyAlignment="1" applyProtection="1">
      <alignment horizontal="center" vertical="center" wrapText="1"/>
      <protection locked="0"/>
    </xf>
    <xf numFmtId="0" fontId="11" fillId="38" borderId="0" xfId="0" applyFont="1" applyFill="1" applyAlignment="1">
      <alignment vertical="center"/>
    </xf>
    <xf numFmtId="0" fontId="12" fillId="38" borderId="0" xfId="0" applyFont="1" applyFill="1" applyBorder="1" applyAlignment="1">
      <alignment horizontal="left" vertical="center" wrapText="1"/>
    </xf>
    <xf numFmtId="0" fontId="12" fillId="0" borderId="0" xfId="0" applyFont="1" applyBorder="1" applyAlignment="1">
      <alignment horizontal="left" vertical="center" wrapText="1"/>
    </xf>
    <xf numFmtId="0" fontId="13" fillId="38" borderId="0" xfId="0" applyFont="1" applyFill="1" applyAlignment="1">
      <alignment horizontal="left" vertical="center"/>
    </xf>
    <xf numFmtId="0" fontId="11" fillId="38" borderId="0" xfId="0" applyFont="1" applyFill="1" applyBorder="1" applyAlignment="1">
      <alignment vertical="center" wrapText="1"/>
    </xf>
    <xf numFmtId="0" fontId="11" fillId="0" borderId="0" xfId="0" applyFont="1" applyBorder="1" applyAlignment="1">
      <alignment vertical="center" wrapText="1"/>
    </xf>
    <xf numFmtId="0" fontId="11" fillId="38" borderId="0" xfId="0" applyFont="1" applyFill="1" applyBorder="1" applyAlignment="1">
      <alignment vertical="center"/>
    </xf>
    <xf numFmtId="0" fontId="3" fillId="0" borderId="0" xfId="0" applyFont="1" applyFill="1" applyBorder="1" applyAlignment="1" applyProtection="1">
      <alignment horizontal="center" wrapText="1"/>
      <protection locked="0"/>
    </xf>
    <xf numFmtId="0" fontId="62" fillId="0" borderId="0" xfId="0" applyFont="1" applyFill="1" applyAlignment="1" applyProtection="1">
      <alignment/>
      <protection locked="0"/>
    </xf>
    <xf numFmtId="0" fontId="125" fillId="0" borderId="0" xfId="0" applyFont="1" applyFill="1" applyBorder="1" applyAlignment="1" applyProtection="1">
      <alignment horizontal="center" vertical="center" wrapText="1"/>
      <protection locked="0"/>
    </xf>
    <xf numFmtId="0" fontId="126" fillId="0" borderId="10" xfId="0" applyFont="1" applyFill="1" applyBorder="1" applyAlignment="1" applyProtection="1">
      <alignment horizontal="left" vertical="center" wrapText="1"/>
      <protection locked="0"/>
    </xf>
    <xf numFmtId="0" fontId="3" fillId="35" borderId="0" xfId="0" applyFont="1" applyFill="1" applyBorder="1" applyAlignment="1" applyProtection="1">
      <alignment horizontal="left" vertical="center" wrapText="1"/>
      <protection locked="0"/>
    </xf>
    <xf numFmtId="0" fontId="120" fillId="0" borderId="0" xfId="0" applyFont="1" applyFill="1" applyBorder="1" applyAlignment="1" applyProtection="1">
      <alignment horizontal="center" vertical="center" wrapText="1"/>
      <protection locked="0"/>
    </xf>
    <xf numFmtId="0" fontId="46" fillId="0" borderId="0" xfId="0" applyFont="1" applyFill="1" applyAlignment="1" applyProtection="1">
      <alignment horizontal="center" wrapText="1"/>
      <protection locked="0"/>
    </xf>
    <xf numFmtId="0" fontId="107" fillId="0" borderId="0" xfId="0" applyFont="1" applyFill="1" applyBorder="1" applyAlignment="1" applyProtection="1">
      <alignment horizontal="center" vertical="center" wrapText="1"/>
      <protection locked="0"/>
    </xf>
    <xf numFmtId="0" fontId="107" fillId="0" borderId="0" xfId="0" applyFont="1" applyFill="1" applyBorder="1" applyAlignment="1" applyProtection="1">
      <alignment horizontal="left" vertical="center" wrapText="1"/>
      <protection locked="0"/>
    </xf>
    <xf numFmtId="0" fontId="46" fillId="0" borderId="0" xfId="0" applyFont="1" applyFill="1" applyAlignment="1" applyProtection="1">
      <alignment horizontal="center" wrapText="1"/>
      <protection locked="0"/>
    </xf>
    <xf numFmtId="0" fontId="107" fillId="0" borderId="0" xfId="0" applyFont="1" applyFill="1" applyBorder="1" applyAlignment="1" applyProtection="1">
      <alignment horizontal="center" vertical="center" wrapText="1"/>
      <protection locked="0"/>
    </xf>
    <xf numFmtId="0" fontId="120" fillId="0" borderId="0" xfId="0" applyFont="1" applyFill="1" applyBorder="1" applyAlignment="1" applyProtection="1">
      <alignment horizontal="center" vertical="center" wrapText="1"/>
      <protection locked="0"/>
    </xf>
    <xf numFmtId="0" fontId="107" fillId="0" borderId="0" xfId="0" applyFont="1" applyFill="1" applyBorder="1" applyAlignment="1" applyProtection="1">
      <alignment horizontal="left" vertical="center" wrapText="1"/>
      <protection locked="0"/>
    </xf>
    <xf numFmtId="0" fontId="120" fillId="0" borderId="0" xfId="0" applyFont="1" applyFill="1" applyBorder="1" applyAlignment="1" applyProtection="1">
      <alignment horizontal="left" vertical="center" wrapText="1"/>
      <protection locked="0"/>
    </xf>
    <xf numFmtId="0" fontId="46" fillId="0" borderId="0" xfId="0" applyFont="1" applyFill="1" applyAlignment="1" applyProtection="1">
      <alignment horizontal="center" wrapText="1"/>
      <protection locked="0"/>
    </xf>
    <xf numFmtId="0" fontId="127" fillId="0" borderId="0" xfId="0" applyFont="1" applyFill="1" applyBorder="1" applyAlignment="1" applyProtection="1">
      <alignment horizontal="left" vertical="center" wrapText="1"/>
      <protection locked="0"/>
    </xf>
    <xf numFmtId="0" fontId="3" fillId="35" borderId="0" xfId="0" applyFont="1" applyFill="1" applyBorder="1" applyAlignment="1" applyProtection="1">
      <alignment horizontal="left" vertical="center" wrapText="1"/>
      <protection locked="0"/>
    </xf>
    <xf numFmtId="0" fontId="107" fillId="0" borderId="0" xfId="0" applyFont="1" applyFill="1" applyBorder="1" applyAlignment="1" applyProtection="1">
      <alignment horizontal="left" vertical="center" wrapText="1"/>
      <protection locked="0"/>
    </xf>
    <xf numFmtId="0" fontId="6" fillId="36" borderId="10" xfId="0" applyFont="1" applyFill="1" applyBorder="1" applyAlignment="1" applyProtection="1">
      <alignment horizontal="left" vertical="center" wrapText="1"/>
      <protection locked="0"/>
    </xf>
    <xf numFmtId="0" fontId="17" fillId="0" borderId="0" xfId="0" applyFont="1" applyFill="1" applyAlignment="1" applyProtection="1">
      <alignment horizontal="center" wrapText="1"/>
      <protection locked="0"/>
    </xf>
    <xf numFmtId="0" fontId="65" fillId="0" borderId="0" xfId="0" applyFont="1" applyFill="1" applyAlignment="1" applyProtection="1">
      <alignment/>
      <protection locked="0"/>
    </xf>
    <xf numFmtId="0" fontId="66" fillId="0" borderId="0" xfId="0" applyFont="1" applyFill="1" applyAlignment="1" applyProtection="1">
      <alignment horizontal="center" wrapText="1"/>
      <protection locked="0"/>
    </xf>
    <xf numFmtId="0" fontId="65" fillId="0" borderId="0" xfId="0" applyFont="1" applyFill="1" applyAlignment="1" applyProtection="1">
      <alignment wrapText="1"/>
      <protection locked="0"/>
    </xf>
    <xf numFmtId="0" fontId="18" fillId="0" borderId="0" xfId="0" applyFont="1" applyFill="1" applyAlignment="1" applyProtection="1">
      <alignment wrapText="1"/>
      <protection locked="0"/>
    </xf>
    <xf numFmtId="0" fontId="66" fillId="0" borderId="0" xfId="0" applyFont="1" applyFill="1" applyAlignment="1" applyProtection="1">
      <alignment/>
      <protection locked="0"/>
    </xf>
    <xf numFmtId="0" fontId="107" fillId="35" borderId="10" xfId="0" applyFont="1" applyFill="1" applyBorder="1" applyAlignment="1" applyProtection="1">
      <alignment horizontal="left" vertical="center" wrapText="1"/>
      <protection locked="0"/>
    </xf>
    <xf numFmtId="0" fontId="107" fillId="35" borderId="10" xfId="0" applyFont="1" applyFill="1" applyBorder="1" applyAlignment="1" applyProtection="1">
      <alignment horizontal="center" vertical="center" wrapText="1"/>
      <protection locked="0"/>
    </xf>
    <xf numFmtId="0" fontId="128" fillId="0" borderId="0" xfId="0" applyFont="1" applyFill="1" applyBorder="1" applyAlignment="1" applyProtection="1">
      <alignment horizontal="center" vertical="center" wrapText="1"/>
      <protection locked="0"/>
    </xf>
    <xf numFmtId="0" fontId="129" fillId="0" borderId="0" xfId="0" applyFont="1" applyFill="1" applyBorder="1" applyAlignment="1" applyProtection="1">
      <alignment vertical="center" wrapText="1"/>
      <protection locked="0"/>
    </xf>
    <xf numFmtId="0" fontId="130" fillId="0" borderId="0" xfId="0" applyFont="1" applyFill="1" applyAlignment="1" applyProtection="1">
      <alignment/>
      <protection locked="0"/>
    </xf>
    <xf numFmtId="0" fontId="131" fillId="0" borderId="0" xfId="0" applyFont="1" applyFill="1" applyBorder="1" applyAlignment="1" applyProtection="1">
      <alignment vertical="center" wrapText="1"/>
      <protection locked="0"/>
    </xf>
    <xf numFmtId="0" fontId="132" fillId="0" borderId="0" xfId="0" applyFont="1" applyFill="1" applyBorder="1" applyAlignment="1" applyProtection="1">
      <alignment horizontal="center" vertical="center" wrapText="1"/>
      <protection locked="0"/>
    </xf>
    <xf numFmtId="0" fontId="65" fillId="37" borderId="0" xfId="0" applyFont="1" applyFill="1" applyAlignment="1" applyProtection="1">
      <alignment/>
      <protection locked="0"/>
    </xf>
    <xf numFmtId="0" fontId="3" fillId="39" borderId="10" xfId="0" applyFont="1" applyFill="1" applyBorder="1" applyAlignment="1" applyProtection="1">
      <alignment horizontal="left" vertical="center" wrapText="1"/>
      <protection locked="0"/>
    </xf>
    <xf numFmtId="0" fontId="107" fillId="39" borderId="10" xfId="0" applyFont="1" applyFill="1" applyBorder="1" applyAlignment="1" applyProtection="1">
      <alignment horizontal="left" vertical="center" wrapText="1"/>
      <protection locked="0"/>
    </xf>
    <xf numFmtId="0" fontId="133" fillId="39" borderId="10" xfId="0" applyFont="1" applyFill="1" applyBorder="1" applyAlignment="1" applyProtection="1">
      <alignment horizontal="center" vertical="center" wrapText="1"/>
      <protection locked="0"/>
    </xf>
    <xf numFmtId="2" fontId="3" fillId="35" borderId="10" xfId="0" applyNumberFormat="1" applyFont="1" applyFill="1" applyBorder="1" applyAlignment="1" applyProtection="1">
      <alignment horizontal="center" vertical="center" wrapText="1"/>
      <protection locked="0"/>
    </xf>
    <xf numFmtId="0" fontId="134" fillId="0" borderId="0" xfId="0" applyFont="1" applyFill="1" applyAlignment="1" applyProtection="1">
      <alignment/>
      <protection locked="0"/>
    </xf>
    <xf numFmtId="0" fontId="135" fillId="0" borderId="0" xfId="0" applyFont="1" applyFill="1" applyBorder="1" applyAlignment="1" applyProtection="1">
      <alignment horizontal="center" vertical="center" wrapText="1"/>
      <protection locked="0"/>
    </xf>
    <xf numFmtId="0" fontId="128" fillId="35" borderId="0" xfId="0" applyFont="1" applyFill="1" applyBorder="1" applyAlignment="1" applyProtection="1">
      <alignment horizontal="left" vertical="center" wrapText="1"/>
      <protection locked="0"/>
    </xf>
    <xf numFmtId="0" fontId="135" fillId="0" borderId="0" xfId="0" applyFont="1" applyFill="1" applyBorder="1" applyAlignment="1" applyProtection="1">
      <alignment horizontal="left" vertical="center" wrapText="1"/>
      <protection locked="0"/>
    </xf>
    <xf numFmtId="0" fontId="66" fillId="37" borderId="0" xfId="0" applyFont="1" applyFill="1" applyAlignment="1" applyProtection="1">
      <alignment/>
      <protection locked="0"/>
    </xf>
    <xf numFmtId="0" fontId="132" fillId="0" borderId="11" xfId="0" applyFont="1" applyFill="1" applyBorder="1" applyAlignment="1" applyProtection="1">
      <alignment horizontal="center" vertical="center" wrapText="1"/>
      <protection locked="0"/>
    </xf>
    <xf numFmtId="0" fontId="135" fillId="0" borderId="12" xfId="0" applyFont="1" applyFill="1" applyBorder="1" applyAlignment="1" applyProtection="1">
      <alignment horizontal="left" vertical="center" wrapText="1"/>
      <protection locked="0"/>
    </xf>
    <xf numFmtId="0" fontId="136" fillId="0" borderId="0" xfId="0" applyFont="1" applyFill="1" applyBorder="1" applyAlignment="1" applyProtection="1">
      <alignment horizontal="left" vertical="center" wrapText="1"/>
      <protection locked="0"/>
    </xf>
    <xf numFmtId="0" fontId="66" fillId="17" borderId="0" xfId="0" applyFont="1" applyFill="1" applyAlignment="1" applyProtection="1">
      <alignment/>
      <protection locked="0"/>
    </xf>
    <xf numFmtId="0" fontId="111" fillId="39" borderId="10" xfId="0" applyFont="1" applyFill="1" applyBorder="1" applyAlignment="1" applyProtection="1">
      <alignment horizontal="center" vertical="center" wrapText="1"/>
      <protection locked="0"/>
    </xf>
    <xf numFmtId="0" fontId="128" fillId="0" borderId="0" xfId="0" applyFont="1" applyFill="1" applyBorder="1" applyAlignment="1" applyProtection="1">
      <alignment vertical="center" wrapText="1"/>
      <protection locked="0"/>
    </xf>
    <xf numFmtId="0" fontId="128" fillId="0" borderId="0" xfId="0" applyFont="1" applyFill="1" applyBorder="1" applyAlignment="1" applyProtection="1">
      <alignment horizontal="left" vertical="center" wrapText="1"/>
      <protection locked="0"/>
    </xf>
    <xf numFmtId="0" fontId="65" fillId="0" borderId="0" xfId="0" applyFont="1" applyFill="1" applyBorder="1" applyAlignment="1" applyProtection="1">
      <alignment/>
      <protection locked="0"/>
    </xf>
    <xf numFmtId="0" fontId="137" fillId="0" borderId="0" xfId="0" applyFont="1" applyFill="1" applyBorder="1" applyAlignment="1" applyProtection="1">
      <alignment/>
      <protection locked="0"/>
    </xf>
    <xf numFmtId="0" fontId="133" fillId="36" borderId="10" xfId="0" applyFont="1" applyFill="1" applyBorder="1" applyAlignment="1" applyProtection="1">
      <alignment horizontal="center" vertical="center" wrapText="1"/>
      <protection locked="0"/>
    </xf>
    <xf numFmtId="0" fontId="18" fillId="35" borderId="0" xfId="0" applyFont="1" applyFill="1" applyBorder="1" applyAlignment="1" applyProtection="1">
      <alignment horizontal="left" vertical="center" wrapText="1"/>
      <protection locked="0"/>
    </xf>
    <xf numFmtId="0" fontId="109" fillId="0" borderId="13" xfId="0" applyFont="1" applyFill="1" applyBorder="1" applyAlignment="1" applyProtection="1">
      <alignment horizontal="center" vertical="center" wrapText="1"/>
      <protection locked="0"/>
    </xf>
    <xf numFmtId="0" fontId="66" fillId="0" borderId="0" xfId="0" applyFont="1" applyFill="1" applyBorder="1" applyAlignment="1" applyProtection="1">
      <alignment/>
      <protection locked="0"/>
    </xf>
    <xf numFmtId="0" fontId="135" fillId="36" borderId="0" xfId="0" applyFont="1" applyFill="1" applyBorder="1" applyAlignment="1" applyProtection="1">
      <alignment horizontal="left" vertical="center" wrapText="1"/>
      <protection locked="0"/>
    </xf>
    <xf numFmtId="0" fontId="138" fillId="0" borderId="0" xfId="0" applyFont="1" applyFill="1" applyBorder="1" applyAlignment="1" applyProtection="1">
      <alignment horizontal="left" vertical="top" wrapText="1"/>
      <protection locked="0"/>
    </xf>
    <xf numFmtId="0" fontId="139" fillId="0" borderId="0" xfId="0" applyFont="1" applyFill="1" applyBorder="1" applyAlignment="1" applyProtection="1">
      <alignment horizontal="left" vertical="top" wrapText="1"/>
      <protection locked="0"/>
    </xf>
    <xf numFmtId="0" fontId="107" fillId="35" borderId="13" xfId="0" applyFont="1" applyFill="1" applyBorder="1" applyAlignment="1" applyProtection="1">
      <alignment horizontal="center" vertical="center" wrapText="1"/>
      <protection locked="0"/>
    </xf>
    <xf numFmtId="0" fontId="140" fillId="0" borderId="0" xfId="0" applyFont="1" applyFill="1" applyBorder="1" applyAlignment="1" applyProtection="1">
      <alignment/>
      <protection locked="0"/>
    </xf>
    <xf numFmtId="0" fontId="107" fillId="0" borderId="13" xfId="0" applyFont="1" applyFill="1" applyBorder="1" applyAlignment="1" applyProtection="1">
      <alignment horizontal="center" vertical="center" wrapText="1"/>
      <protection locked="0"/>
    </xf>
    <xf numFmtId="0" fontId="135" fillId="0" borderId="11" xfId="0" applyFont="1" applyFill="1" applyBorder="1" applyAlignment="1" applyProtection="1">
      <alignment horizontal="left" vertical="center" wrapText="1"/>
      <protection locked="0"/>
    </xf>
    <xf numFmtId="0" fontId="135" fillId="36" borderId="11" xfId="0" applyFont="1" applyFill="1" applyBorder="1" applyAlignment="1" applyProtection="1">
      <alignment horizontal="left" vertical="center" wrapText="1"/>
      <protection locked="0"/>
    </xf>
    <xf numFmtId="0" fontId="141" fillId="0" borderId="0" xfId="0" applyFont="1" applyFill="1" applyBorder="1" applyAlignment="1" applyProtection="1">
      <alignment/>
      <protection locked="0"/>
    </xf>
    <xf numFmtId="0" fontId="142" fillId="0" borderId="0" xfId="0" applyFont="1" applyFill="1" applyBorder="1" applyAlignment="1" applyProtection="1">
      <alignment/>
      <protection locked="0"/>
    </xf>
    <xf numFmtId="0" fontId="97" fillId="0" borderId="0" xfId="0" applyFont="1" applyFill="1" applyBorder="1" applyAlignment="1" applyProtection="1">
      <alignment/>
      <protection locked="0"/>
    </xf>
    <xf numFmtId="0" fontId="66" fillId="0" borderId="11" xfId="0" applyFont="1" applyFill="1" applyBorder="1" applyAlignment="1" applyProtection="1">
      <alignment/>
      <protection locked="0"/>
    </xf>
    <xf numFmtId="0" fontId="19" fillId="0" borderId="11" xfId="0" applyFont="1" applyFill="1" applyBorder="1" applyAlignment="1" applyProtection="1">
      <alignment horizontal="left" vertical="center" wrapText="1"/>
      <protection locked="0"/>
    </xf>
    <xf numFmtId="0" fontId="134" fillId="0" borderId="0" xfId="0" applyFont="1" applyFill="1" applyBorder="1" applyAlignment="1" applyProtection="1">
      <alignment/>
      <protection locked="0"/>
    </xf>
    <xf numFmtId="0" fontId="6" fillId="0" borderId="10" xfId="0" applyFont="1" applyFill="1" applyBorder="1" applyAlignment="1" applyProtection="1">
      <alignment horizontal="left" vertical="center" wrapText="1"/>
      <protection locked="0"/>
    </xf>
    <xf numFmtId="2" fontId="20" fillId="34" borderId="0" xfId="0" applyNumberFormat="1" applyFont="1" applyFill="1" applyBorder="1" applyAlignment="1" applyProtection="1">
      <alignment horizontal="center" vertical="center" wrapText="1"/>
      <protection locked="0"/>
    </xf>
    <xf numFmtId="0" fontId="143" fillId="0" borderId="0" xfId="0" applyFont="1" applyFill="1" applyBorder="1" applyAlignment="1" applyProtection="1">
      <alignment/>
      <protection locked="0"/>
    </xf>
    <xf numFmtId="0" fontId="66" fillId="0" borderId="0" xfId="0" applyFont="1" applyFill="1" applyBorder="1" applyAlignment="1" applyProtection="1">
      <alignment vertical="center"/>
      <protection locked="0"/>
    </xf>
    <xf numFmtId="0" fontId="144" fillId="19" borderId="0" xfId="0" applyFont="1" applyFill="1" applyBorder="1" applyAlignment="1" applyProtection="1">
      <alignment/>
      <protection locked="0"/>
    </xf>
    <xf numFmtId="0" fontId="21" fillId="38" borderId="0" xfId="0" applyFont="1" applyFill="1" applyBorder="1" applyAlignment="1">
      <alignment vertical="center"/>
    </xf>
    <xf numFmtId="0" fontId="21" fillId="38" borderId="0" xfId="0" applyFont="1" applyFill="1" applyBorder="1" applyAlignment="1">
      <alignment horizontal="center" vertical="center"/>
    </xf>
    <xf numFmtId="0" fontId="21" fillId="38" borderId="0" xfId="0" applyFont="1" applyFill="1" applyBorder="1" applyAlignment="1">
      <alignment horizontal="left" vertical="center" wrapText="1"/>
    </xf>
    <xf numFmtId="0" fontId="21" fillId="38" borderId="0" xfId="0" applyFont="1" applyFill="1" applyBorder="1" applyAlignment="1">
      <alignment horizontal="justify" vertical="center" wrapText="1"/>
    </xf>
    <xf numFmtId="0" fontId="21" fillId="38" borderId="0" xfId="0" applyFont="1" applyFill="1" applyBorder="1" applyAlignment="1">
      <alignment vertical="center" wrapText="1"/>
    </xf>
    <xf numFmtId="0" fontId="21" fillId="0" borderId="0" xfId="0" applyFont="1" applyBorder="1" applyAlignment="1">
      <alignment vertical="center" wrapText="1"/>
    </xf>
    <xf numFmtId="0" fontId="66" fillId="0" borderId="0" xfId="0" applyFont="1" applyFill="1" applyBorder="1" applyAlignment="1" applyProtection="1">
      <alignment/>
      <protection locked="0"/>
    </xf>
    <xf numFmtId="0" fontId="65" fillId="0" borderId="0" xfId="0" applyFont="1" applyFill="1" applyBorder="1" applyAlignment="1" applyProtection="1">
      <alignment/>
      <protection locked="0"/>
    </xf>
    <xf numFmtId="0" fontId="145" fillId="0" borderId="0" xfId="0" applyFont="1" applyAlignment="1">
      <alignment vertical="center"/>
    </xf>
    <xf numFmtId="0" fontId="146" fillId="0" borderId="0" xfId="0" applyFont="1" applyAlignment="1">
      <alignment/>
    </xf>
    <xf numFmtId="0" fontId="22" fillId="0" borderId="0" xfId="0" applyFont="1" applyFill="1" applyAlignment="1" applyProtection="1">
      <alignment horizontal="center" wrapText="1"/>
      <protection locked="0"/>
    </xf>
    <xf numFmtId="0" fontId="23" fillId="0" borderId="0" xfId="0" applyFont="1" applyFill="1" applyAlignment="1" applyProtection="1">
      <alignment horizontal="left" vertical="center" indent="1"/>
      <protection locked="0"/>
    </xf>
    <xf numFmtId="0" fontId="23" fillId="0" borderId="0" xfId="0" applyFont="1" applyFill="1" applyAlignment="1" applyProtection="1">
      <alignment horizontal="left" vertical="center" wrapText="1"/>
      <protection locked="0"/>
    </xf>
    <xf numFmtId="0" fontId="23" fillId="0" borderId="0" xfId="0" applyFont="1" applyFill="1" applyAlignment="1" applyProtection="1">
      <alignment vertical="center" wrapText="1"/>
      <protection locked="0"/>
    </xf>
    <xf numFmtId="0" fontId="83" fillId="0" borderId="0" xfId="0" applyFont="1" applyFill="1" applyAlignment="1" applyProtection="1">
      <alignment horizontal="center" wrapText="1"/>
      <protection locked="0"/>
    </xf>
    <xf numFmtId="0" fontId="23" fillId="0" borderId="10" xfId="0" applyFont="1" applyFill="1" applyBorder="1" applyAlignment="1" applyProtection="1">
      <alignment vertical="center" wrapText="1"/>
      <protection locked="0"/>
    </xf>
    <xf numFmtId="0" fontId="23" fillId="0" borderId="0" xfId="0" applyFont="1" applyFill="1" applyAlignment="1" applyProtection="1">
      <alignment vertical="center"/>
      <protection locked="0"/>
    </xf>
    <xf numFmtId="0" fontId="23" fillId="36" borderId="0" xfId="0" applyFont="1" applyFill="1" applyAlignment="1" applyProtection="1">
      <alignment vertical="center" wrapText="1"/>
      <protection locked="0"/>
    </xf>
    <xf numFmtId="0" fontId="147" fillId="40" borderId="10" xfId="0" applyFont="1" applyFill="1" applyBorder="1" applyAlignment="1">
      <alignment horizontal="left" vertical="center" wrapText="1"/>
    </xf>
    <xf numFmtId="0" fontId="147" fillId="40" borderId="10" xfId="0" applyFont="1" applyFill="1" applyBorder="1" applyAlignment="1">
      <alignment horizontal="center" vertical="center" wrapText="1"/>
    </xf>
    <xf numFmtId="0" fontId="148" fillId="33" borderId="10" xfId="0" applyFont="1" applyFill="1" applyBorder="1" applyAlignment="1">
      <alignment horizontal="left" vertical="center" wrapText="1"/>
    </xf>
    <xf numFmtId="0" fontId="148" fillId="33" borderId="10" xfId="0" applyFont="1" applyFill="1" applyBorder="1" applyAlignment="1">
      <alignment vertical="center" wrapText="1"/>
    </xf>
    <xf numFmtId="0" fontId="149" fillId="33" borderId="10" xfId="0" applyFont="1" applyFill="1" applyBorder="1" applyAlignment="1">
      <alignment horizontal="center" vertical="center" wrapText="1"/>
    </xf>
    <xf numFmtId="2" fontId="149" fillId="33" borderId="10" xfId="0" applyNumberFormat="1" applyFont="1" applyFill="1" applyBorder="1" applyAlignment="1">
      <alignment horizontal="center" vertical="center" wrapText="1"/>
    </xf>
    <xf numFmtId="0" fontId="148" fillId="34" borderId="10" xfId="0" applyFont="1" applyFill="1" applyBorder="1" applyAlignment="1">
      <alignment horizontal="left" vertical="center" wrapText="1" indent="1"/>
    </xf>
    <xf numFmtId="0" fontId="148" fillId="34" borderId="10" xfId="0" applyFont="1" applyFill="1" applyBorder="1" applyAlignment="1">
      <alignment vertical="center" wrapText="1"/>
    </xf>
    <xf numFmtId="0" fontId="149" fillId="34" borderId="10" xfId="0" applyFont="1" applyFill="1" applyBorder="1" applyAlignment="1">
      <alignment horizontal="center" vertical="center" wrapText="1"/>
    </xf>
    <xf numFmtId="2" fontId="149" fillId="34" borderId="10" xfId="0" applyNumberFormat="1" applyFont="1" applyFill="1" applyBorder="1" applyAlignment="1">
      <alignment horizontal="center" vertical="center" wrapText="1"/>
    </xf>
    <xf numFmtId="0" fontId="149" fillId="35" borderId="10" xfId="0" applyFont="1" applyFill="1" applyBorder="1" applyAlignment="1">
      <alignment horizontal="left" vertical="center" wrapText="1" indent="1"/>
    </xf>
    <xf numFmtId="0" fontId="145" fillId="35" borderId="10" xfId="0" applyFont="1" applyFill="1" applyBorder="1" applyAlignment="1">
      <alignment horizontal="left" vertical="center" wrapText="1"/>
    </xf>
    <xf numFmtId="0" fontId="149" fillId="35" borderId="10" xfId="0" applyFont="1" applyFill="1" applyBorder="1" applyAlignment="1">
      <alignment horizontal="center" vertical="center" wrapText="1"/>
    </xf>
    <xf numFmtId="2" fontId="149" fillId="35" borderId="10" xfId="0" applyNumberFormat="1" applyFont="1" applyFill="1" applyBorder="1" applyAlignment="1">
      <alignment horizontal="center" vertical="center" wrapText="1"/>
    </xf>
    <xf numFmtId="0" fontId="149" fillId="41" borderId="10" xfId="0" applyFont="1" applyFill="1" applyBorder="1" applyAlignment="1">
      <alignment horizontal="left" vertical="center" wrapText="1" indent="1"/>
    </xf>
    <xf numFmtId="0" fontId="149" fillId="42" borderId="10" xfId="0" applyFont="1" applyFill="1" applyBorder="1" applyAlignment="1">
      <alignment horizontal="left" vertical="center" wrapText="1"/>
    </xf>
    <xf numFmtId="0" fontId="149" fillId="41" borderId="10" xfId="0" applyFont="1" applyFill="1" applyBorder="1" applyAlignment="1">
      <alignment horizontal="center" vertical="center" wrapText="1"/>
    </xf>
    <xf numFmtId="2" fontId="149" fillId="41" borderId="10" xfId="0" applyNumberFormat="1" applyFont="1" applyFill="1" applyBorder="1" applyAlignment="1">
      <alignment horizontal="center" vertical="center" wrapText="1"/>
    </xf>
    <xf numFmtId="0" fontId="149" fillId="42" borderId="10" xfId="0" applyFont="1" applyFill="1" applyBorder="1" applyAlignment="1">
      <alignment horizontal="left" vertical="center" wrapText="1" indent="1"/>
    </xf>
    <xf numFmtId="0" fontId="149" fillId="36" borderId="10" xfId="0" applyFont="1" applyFill="1" applyBorder="1" applyAlignment="1">
      <alignment horizontal="left" vertical="center" wrapText="1"/>
    </xf>
    <xf numFmtId="0" fontId="148" fillId="34" borderId="10" xfId="0" applyFont="1" applyFill="1" applyBorder="1" applyAlignment="1">
      <alignment horizontal="left" vertical="center" wrapText="1"/>
    </xf>
    <xf numFmtId="0" fontId="149" fillId="35" borderId="10" xfId="0" applyFont="1" applyFill="1" applyBorder="1" applyAlignment="1">
      <alignment horizontal="left" vertical="center" wrapText="1" indent="2"/>
    </xf>
    <xf numFmtId="0" fontId="145" fillId="35" borderId="10" xfId="0" applyFont="1" applyFill="1" applyBorder="1" applyAlignment="1">
      <alignment vertical="center" wrapText="1"/>
    </xf>
    <xf numFmtId="0" fontId="145" fillId="36" borderId="10" xfId="0" applyFont="1" applyFill="1" applyBorder="1" applyAlignment="1">
      <alignment vertical="center" wrapText="1"/>
    </xf>
    <xf numFmtId="2" fontId="149" fillId="42" borderId="10" xfId="0" applyNumberFormat="1" applyFont="1" applyFill="1" applyBorder="1" applyAlignment="1">
      <alignment horizontal="center" vertical="center" wrapText="1"/>
    </xf>
    <xf numFmtId="0" fontId="149" fillId="36" borderId="10" xfId="0" applyFont="1" applyFill="1" applyBorder="1" applyAlignment="1">
      <alignment vertical="center" wrapText="1"/>
    </xf>
    <xf numFmtId="10" fontId="146" fillId="0" borderId="0" xfId="53" applyNumberFormat="1" applyFont="1" applyAlignment="1">
      <alignment/>
    </xf>
    <xf numFmtId="0" fontId="149" fillId="35" borderId="10" xfId="0" applyFont="1" applyFill="1" applyBorder="1" applyAlignment="1">
      <alignment vertical="center" wrapText="1"/>
    </xf>
    <xf numFmtId="0" fontId="145" fillId="42" borderId="10" xfId="0" applyFont="1" applyFill="1" applyBorder="1" applyAlignment="1">
      <alignment vertical="center" wrapText="1"/>
    </xf>
    <xf numFmtId="0" fontId="149" fillId="41" borderId="10" xfId="0" applyFont="1" applyFill="1" applyBorder="1" applyAlignment="1">
      <alignment vertical="center" wrapText="1"/>
    </xf>
    <xf numFmtId="0" fontId="145" fillId="41" borderId="10" xfId="0" applyFont="1" applyFill="1" applyBorder="1" applyAlignment="1">
      <alignment vertical="center" wrapText="1"/>
    </xf>
    <xf numFmtId="0" fontId="149" fillId="42" borderId="10" xfId="0" applyFont="1" applyFill="1" applyBorder="1" applyAlignment="1">
      <alignment vertical="center" wrapText="1"/>
    </xf>
    <xf numFmtId="0" fontId="102" fillId="36" borderId="0" xfId="0" applyFont="1" applyFill="1" applyAlignment="1">
      <alignment/>
    </xf>
    <xf numFmtId="0" fontId="2" fillId="38" borderId="13" xfId="0" applyFont="1" applyFill="1" applyBorder="1" applyAlignment="1">
      <alignment horizontal="left"/>
    </xf>
    <xf numFmtId="0" fontId="24" fillId="38" borderId="0" xfId="0" applyFont="1" applyFill="1" applyAlignment="1">
      <alignment vertical="center"/>
    </xf>
    <xf numFmtId="0" fontId="24" fillId="38" borderId="0" xfId="0" applyFont="1" applyFill="1" applyBorder="1" applyAlignment="1">
      <alignment horizontal="left" vertical="center" wrapText="1"/>
    </xf>
    <xf numFmtId="0" fontId="24" fillId="38" borderId="0" xfId="0" applyFont="1" applyFill="1" applyBorder="1" applyAlignment="1">
      <alignment vertical="center" wrapText="1"/>
    </xf>
    <xf numFmtId="0" fontId="46" fillId="0" borderId="14" xfId="0" applyFont="1" applyFill="1" applyBorder="1" applyAlignment="1" applyProtection="1">
      <alignment/>
      <protection locked="0"/>
    </xf>
    <xf numFmtId="0" fontId="46" fillId="0" borderId="15" xfId="0" applyFont="1" applyFill="1" applyBorder="1" applyAlignment="1" applyProtection="1">
      <alignment/>
      <protection locked="0"/>
    </xf>
    <xf numFmtId="0" fontId="0" fillId="0" borderId="0" xfId="0" applyBorder="1" applyAlignment="1">
      <alignment/>
    </xf>
    <xf numFmtId="0" fontId="109" fillId="0" borderId="16" xfId="0" applyFont="1" applyFill="1" applyBorder="1" applyAlignment="1" applyProtection="1">
      <alignment horizontal="center" vertical="center" wrapText="1"/>
      <protection locked="0"/>
    </xf>
    <xf numFmtId="0" fontId="45" fillId="0" borderId="15" xfId="0" applyFont="1" applyFill="1" applyBorder="1" applyAlignment="1" applyProtection="1">
      <alignment/>
      <protection locked="0"/>
    </xf>
    <xf numFmtId="0" fontId="46" fillId="0" borderId="14" xfId="0" applyFont="1" applyFill="1" applyBorder="1" applyAlignment="1" applyProtection="1">
      <alignment horizontal="center"/>
      <protection locked="0"/>
    </xf>
    <xf numFmtId="0" fontId="46" fillId="0" borderId="15" xfId="0" applyFont="1" applyFill="1" applyBorder="1" applyAlignment="1" applyProtection="1">
      <alignment horizontal="left"/>
      <protection locked="0"/>
    </xf>
    <xf numFmtId="0" fontId="46" fillId="0" borderId="15" xfId="0" applyFont="1" applyFill="1" applyBorder="1" applyAlignment="1" applyProtection="1">
      <alignment/>
      <protection locked="0"/>
    </xf>
    <xf numFmtId="0" fontId="46" fillId="0" borderId="0" xfId="0" applyFont="1" applyFill="1" applyAlignment="1" applyProtection="1">
      <alignment horizontal="center" wrapText="1"/>
      <protection locked="0"/>
    </xf>
    <xf numFmtId="0" fontId="107" fillId="0" borderId="0" xfId="0" applyFont="1" applyFill="1" applyBorder="1" applyAlignment="1" applyProtection="1">
      <alignment horizontal="center" vertical="center" wrapText="1"/>
      <protection locked="0"/>
    </xf>
    <xf numFmtId="0" fontId="3" fillId="35" borderId="0" xfId="0" applyFont="1" applyFill="1" applyBorder="1" applyAlignment="1" applyProtection="1">
      <alignment horizontal="left" vertical="center" wrapText="1"/>
      <protection locked="0"/>
    </xf>
    <xf numFmtId="0" fontId="120" fillId="0" borderId="0" xfId="0" applyFont="1" applyFill="1" applyBorder="1" applyAlignment="1" applyProtection="1">
      <alignment horizontal="center" vertical="center" wrapText="1"/>
      <protection locked="0"/>
    </xf>
    <xf numFmtId="0" fontId="107" fillId="0" borderId="0" xfId="0" applyFont="1" applyFill="1" applyBorder="1" applyAlignment="1" applyProtection="1">
      <alignment horizontal="left" vertical="center" wrapText="1"/>
      <protection locked="0"/>
    </xf>
    <xf numFmtId="0" fontId="150" fillId="0" borderId="10" xfId="0" applyFont="1" applyFill="1" applyBorder="1" applyAlignment="1" applyProtection="1">
      <alignment horizontal="left" vertical="center" wrapText="1"/>
      <protection locked="0"/>
    </xf>
    <xf numFmtId="0" fontId="126" fillId="36" borderId="10" xfId="0" applyFont="1" applyFill="1" applyBorder="1" applyAlignment="1" applyProtection="1">
      <alignment horizontal="left" vertical="center" wrapText="1"/>
      <protection locked="0"/>
    </xf>
    <xf numFmtId="0" fontId="151" fillId="36" borderId="10" xfId="0" applyFont="1" applyFill="1" applyBorder="1" applyAlignment="1" applyProtection="1">
      <alignment horizontal="left" vertical="center" wrapText="1"/>
      <protection locked="0"/>
    </xf>
    <xf numFmtId="0" fontId="151" fillId="0" borderId="10" xfId="0" applyFont="1" applyFill="1" applyBorder="1" applyAlignment="1" applyProtection="1">
      <alignment horizontal="left" vertical="center" wrapText="1"/>
      <protection locked="0"/>
    </xf>
    <xf numFmtId="0" fontId="152" fillId="0" borderId="10" xfId="0" applyFont="1" applyFill="1" applyBorder="1" applyAlignment="1" applyProtection="1">
      <alignment horizontal="center" vertical="center" wrapText="1"/>
      <protection locked="0"/>
    </xf>
    <xf numFmtId="0" fontId="46" fillId="0" borderId="0" xfId="0" applyFont="1" applyFill="1" applyAlignment="1" applyProtection="1">
      <alignment horizontal="center" wrapText="1"/>
      <protection locked="0"/>
    </xf>
    <xf numFmtId="0" fontId="11" fillId="38" borderId="0" xfId="0" applyFont="1" applyFill="1" applyAlignment="1">
      <alignment horizontal="center" vertical="center"/>
    </xf>
    <xf numFmtId="0" fontId="3" fillId="0" borderId="10" xfId="0" applyFont="1" applyFill="1" applyBorder="1" applyAlignment="1" applyProtection="1">
      <alignment horizontal="center" vertical="center" wrapText="1"/>
      <protection locked="0"/>
    </xf>
    <xf numFmtId="0" fontId="3" fillId="34" borderId="10" xfId="0" applyFont="1" applyFill="1" applyBorder="1" applyAlignment="1" applyProtection="1">
      <alignment horizontal="center" vertical="center" wrapText="1"/>
      <protection locked="0"/>
    </xf>
    <xf numFmtId="0" fontId="46" fillId="0" borderId="0" xfId="0" applyFont="1" applyFill="1" applyAlignment="1" applyProtection="1">
      <alignment horizontal="center" wrapText="1"/>
      <protection locked="0"/>
    </xf>
    <xf numFmtId="0" fontId="8" fillId="38" borderId="10" xfId="0" applyFont="1" applyFill="1" applyBorder="1" applyAlignment="1">
      <alignment horizontal="left" vertical="center" wrapText="1"/>
    </xf>
    <xf numFmtId="0" fontId="2" fillId="0" borderId="0" xfId="0" applyFont="1" applyFill="1" applyAlignment="1" applyProtection="1">
      <alignment horizontal="center" vertical="center" wrapText="1"/>
      <protection locked="0"/>
    </xf>
    <xf numFmtId="0" fontId="46" fillId="0" borderId="0" xfId="0" applyFont="1" applyFill="1" applyAlignment="1" applyProtection="1">
      <alignment horizontal="center" wrapText="1"/>
      <protection locked="0"/>
    </xf>
    <xf numFmtId="0" fontId="0" fillId="0" borderId="0" xfId="0" applyAlignment="1">
      <alignment horizontal="left" wrapText="1"/>
    </xf>
    <xf numFmtId="0" fontId="148" fillId="33" borderId="13" xfId="0" applyFont="1" applyFill="1" applyBorder="1" applyAlignment="1">
      <alignment horizontal="center" vertical="center" wrapText="1"/>
    </xf>
    <xf numFmtId="0" fontId="148" fillId="33" borderId="17" xfId="0" applyFont="1" applyFill="1" applyBorder="1" applyAlignment="1">
      <alignment horizontal="center" vertical="center" wrapText="1"/>
    </xf>
    <xf numFmtId="0" fontId="120" fillId="0" borderId="0" xfId="0" applyFont="1" applyFill="1" applyBorder="1" applyAlignment="1" applyProtection="1">
      <alignment horizontal="left" vertical="center" wrapText="1"/>
      <protection locked="0"/>
    </xf>
    <xf numFmtId="0" fontId="2" fillId="0" borderId="0" xfId="0" applyFont="1" applyFill="1" applyAlignment="1" applyProtection="1">
      <alignment horizontal="center" wrapText="1"/>
      <protection locked="0"/>
    </xf>
    <xf numFmtId="0" fontId="153" fillId="0" borderId="0" xfId="0" applyFont="1" applyFill="1" applyAlignment="1" applyProtection="1">
      <alignment horizontal="center" wrapText="1"/>
      <protection locked="0"/>
    </xf>
    <xf numFmtId="0" fontId="3" fillId="0" borderId="0" xfId="0" applyFont="1" applyFill="1" applyAlignment="1" applyProtection="1">
      <alignment wrapText="1"/>
      <protection locked="0"/>
    </xf>
    <xf numFmtId="0" fontId="107" fillId="0" borderId="11" xfId="0" applyFont="1" applyFill="1" applyBorder="1" applyAlignment="1" applyProtection="1">
      <alignment horizontal="center" vertical="center" wrapText="1"/>
      <protection locked="0"/>
    </xf>
    <xf numFmtId="0" fontId="107" fillId="0" borderId="0" xfId="0" applyFont="1" applyFill="1" applyBorder="1" applyAlignment="1" applyProtection="1">
      <alignment horizontal="center" vertical="center" wrapText="1"/>
      <protection locked="0"/>
    </xf>
    <xf numFmtId="0" fontId="8" fillId="38" borderId="10" xfId="0" applyFont="1" applyFill="1" applyBorder="1" applyAlignment="1">
      <alignment horizontal="justify" vertical="center" wrapText="1"/>
    </xf>
    <xf numFmtId="0" fontId="127" fillId="0" borderId="0" xfId="0" applyFont="1" applyFill="1" applyBorder="1" applyAlignment="1" applyProtection="1">
      <alignment horizontal="left" vertical="center" wrapText="1"/>
      <protection locked="0"/>
    </xf>
    <xf numFmtId="0" fontId="127" fillId="0" borderId="0" xfId="0" applyFont="1" applyFill="1" applyBorder="1" applyAlignment="1" applyProtection="1">
      <alignment horizontal="center" vertical="center" wrapText="1"/>
      <protection locked="0"/>
    </xf>
    <xf numFmtId="0" fontId="3" fillId="35" borderId="11" xfId="0" applyFont="1" applyFill="1" applyBorder="1" applyAlignment="1" applyProtection="1">
      <alignment horizontal="left" vertical="center" wrapText="1"/>
      <protection locked="0"/>
    </xf>
    <xf numFmtId="0" fontId="3" fillId="35" borderId="0" xfId="0" applyFont="1" applyFill="1" applyBorder="1" applyAlignment="1" applyProtection="1">
      <alignment horizontal="left" vertical="center" wrapText="1"/>
      <protection locked="0"/>
    </xf>
    <xf numFmtId="0" fontId="120" fillId="0" borderId="0" xfId="0" applyFont="1" applyFill="1" applyBorder="1" applyAlignment="1" applyProtection="1">
      <alignment horizontal="center" vertical="center" wrapText="1"/>
      <protection locked="0"/>
    </xf>
    <xf numFmtId="0" fontId="0" fillId="0" borderId="0" xfId="0" applyBorder="1" applyAlignment="1">
      <alignment wrapText="1"/>
    </xf>
    <xf numFmtId="0" fontId="154" fillId="0" borderId="0" xfId="0" applyFont="1" applyFill="1" applyBorder="1" applyAlignment="1" applyProtection="1">
      <alignment horizontal="center" vertical="center" wrapText="1"/>
      <protection locked="0"/>
    </xf>
    <xf numFmtId="0" fontId="135" fillId="0" borderId="11" xfId="0" applyFont="1" applyFill="1" applyBorder="1" applyAlignment="1" applyProtection="1">
      <alignment horizontal="left" vertical="center" wrapText="1"/>
      <protection locked="0"/>
    </xf>
    <xf numFmtId="0" fontId="132" fillId="0" borderId="0" xfId="0" applyFont="1" applyFill="1" applyBorder="1" applyAlignment="1" applyProtection="1">
      <alignment horizontal="center" vertical="center" wrapText="1"/>
      <protection locked="0"/>
    </xf>
    <xf numFmtId="0" fontId="155" fillId="0" borderId="0" xfId="0" applyFont="1" applyBorder="1" applyAlignment="1">
      <alignment wrapText="1"/>
    </xf>
    <xf numFmtId="0" fontId="3" fillId="0" borderId="11" xfId="0" applyFont="1" applyFill="1" applyBorder="1" applyAlignment="1" applyProtection="1">
      <alignment horizontal="left" vertical="center" wrapText="1"/>
      <protection locked="0"/>
    </xf>
    <xf numFmtId="0" fontId="3" fillId="0" borderId="0" xfId="0" applyFont="1" applyFill="1" applyBorder="1" applyAlignment="1" applyProtection="1">
      <alignment horizontal="left" vertical="center" wrapText="1"/>
      <protection locked="0"/>
    </xf>
    <xf numFmtId="0" fontId="120" fillId="0" borderId="11" xfId="0" applyFont="1" applyFill="1" applyBorder="1" applyAlignment="1" applyProtection="1">
      <alignment horizontal="left" vertical="center" wrapText="1"/>
      <protection locked="0"/>
    </xf>
    <xf numFmtId="0" fontId="46" fillId="0" borderId="11" xfId="0" applyFont="1" applyFill="1" applyBorder="1" applyAlignment="1" applyProtection="1">
      <alignment horizontal="left" wrapText="1"/>
      <protection locked="0"/>
    </xf>
    <xf numFmtId="0" fontId="46" fillId="0" borderId="0" xfId="0" applyFont="1" applyFill="1" applyBorder="1" applyAlignment="1" applyProtection="1">
      <alignment horizontal="left" wrapText="1"/>
      <protection locked="0"/>
    </xf>
    <xf numFmtId="0" fontId="120" fillId="0" borderId="11" xfId="0" applyFont="1" applyFill="1" applyBorder="1" applyAlignment="1" applyProtection="1">
      <alignment horizontal="center" vertical="center" wrapText="1"/>
      <protection locked="0"/>
    </xf>
    <xf numFmtId="0" fontId="107" fillId="0" borderId="11" xfId="0" applyFont="1" applyFill="1" applyBorder="1" applyAlignment="1" applyProtection="1">
      <alignment horizontal="left" vertical="center" wrapText="1"/>
      <protection locked="0"/>
    </xf>
    <xf numFmtId="0" fontId="107" fillId="0" borderId="0" xfId="0" applyFont="1" applyFill="1" applyBorder="1" applyAlignment="1" applyProtection="1">
      <alignment horizontal="left" vertical="center" wrapText="1"/>
      <protection locked="0"/>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1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161925</xdr:colOff>
      <xdr:row>0</xdr:row>
      <xdr:rowOff>0</xdr:rowOff>
    </xdr:from>
    <xdr:to>
      <xdr:col>4</xdr:col>
      <xdr:colOff>638175</xdr:colOff>
      <xdr:row>4</xdr:row>
      <xdr:rowOff>171450</xdr:rowOff>
    </xdr:to>
    <xdr:pic>
      <xdr:nvPicPr>
        <xdr:cNvPr id="1" name="Imagen 3"/>
        <xdr:cNvPicPr preferRelativeResize="1">
          <a:picLocks noChangeAspect="1"/>
        </xdr:cNvPicPr>
      </xdr:nvPicPr>
      <xdr:blipFill>
        <a:blip r:embed="rId1"/>
        <a:srcRect l="44132" t="36033" r="9982" b="49162"/>
        <a:stretch>
          <a:fillRect/>
        </a:stretch>
      </xdr:blipFill>
      <xdr:spPr>
        <a:xfrm>
          <a:off x="371475" y="0"/>
          <a:ext cx="6238875" cy="1000125"/>
        </a:xfrm>
        <a:prstGeom prst="rect">
          <a:avLst/>
        </a:prstGeom>
        <a:noFill/>
        <a:ln w="9525" cmpd="sng">
          <a:noFill/>
        </a:ln>
      </xdr:spPr>
    </xdr:pic>
    <xdr:clientData/>
  </xdr:twoCellAnchor>
  <xdr:twoCellAnchor>
    <xdr:from>
      <xdr:col>1</xdr:col>
      <xdr:colOff>0</xdr:colOff>
      <xdr:row>6</xdr:row>
      <xdr:rowOff>0</xdr:rowOff>
    </xdr:from>
    <xdr:to>
      <xdr:col>5</xdr:col>
      <xdr:colOff>9525</xdr:colOff>
      <xdr:row>13</xdr:row>
      <xdr:rowOff>85725</xdr:rowOff>
    </xdr:to>
    <xdr:sp>
      <xdr:nvSpPr>
        <xdr:cNvPr id="2" name="1 Rectángulo redondeado"/>
        <xdr:cNvSpPr>
          <a:spLocks/>
        </xdr:cNvSpPr>
      </xdr:nvSpPr>
      <xdr:spPr>
        <a:xfrm>
          <a:off x="209550" y="1562100"/>
          <a:ext cx="6477000" cy="1800225"/>
        </a:xfrm>
        <a:prstGeom prst="roundRect">
          <a:avLst/>
        </a:prstGeom>
        <a:noFill/>
        <a:ln w="127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xdr:col>
      <xdr:colOff>76200</xdr:colOff>
      <xdr:row>12</xdr:row>
      <xdr:rowOff>9525</xdr:rowOff>
    </xdr:from>
    <xdr:to>
      <xdr:col>4</xdr:col>
      <xdr:colOff>523875</xdr:colOff>
      <xdr:row>13</xdr:row>
      <xdr:rowOff>0</xdr:rowOff>
    </xdr:to>
    <xdr:sp>
      <xdr:nvSpPr>
        <xdr:cNvPr id="3" name="2 CuadroTexto"/>
        <xdr:cNvSpPr txBox="1">
          <a:spLocks noChangeArrowheads="1"/>
        </xdr:cNvSpPr>
      </xdr:nvSpPr>
      <xdr:spPr>
        <a:xfrm>
          <a:off x="285750" y="2714625"/>
          <a:ext cx="6210300" cy="561975"/>
        </a:xfrm>
        <a:prstGeom prst="rect">
          <a:avLst/>
        </a:prstGeom>
        <a:noFill/>
        <a:ln w="9525" cmpd="sng">
          <a:noFill/>
        </a:ln>
      </xdr:spPr>
      <xdr:txBody>
        <a:bodyPr vertOverflow="clip" wrap="square"/>
        <a:p>
          <a:pPr algn="just">
            <a:defRPr/>
          </a:pPr>
          <a:r>
            <a:rPr lang="en-US" cap="none" sz="800" b="0" i="0" u="none" baseline="0">
              <a:solidFill>
                <a:srgbClr val="000000"/>
              </a:solidFill>
            </a:rPr>
            <a:t>Alcance: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7</xdr:row>
      <xdr:rowOff>47625</xdr:rowOff>
    </xdr:from>
    <xdr:to>
      <xdr:col>4</xdr:col>
      <xdr:colOff>647700</xdr:colOff>
      <xdr:row>15</xdr:row>
      <xdr:rowOff>66675</xdr:rowOff>
    </xdr:to>
    <xdr:sp>
      <xdr:nvSpPr>
        <xdr:cNvPr id="1" name="2 Rectángulo redondeado"/>
        <xdr:cNvSpPr>
          <a:spLocks/>
        </xdr:cNvSpPr>
      </xdr:nvSpPr>
      <xdr:spPr>
        <a:xfrm>
          <a:off x="190500" y="1600200"/>
          <a:ext cx="6505575" cy="1543050"/>
        </a:xfrm>
        <a:prstGeom prst="roundRect">
          <a:avLst/>
        </a:prstGeom>
        <a:noFill/>
        <a:ln w="127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xdr:col>
      <xdr:colOff>466725</xdr:colOff>
      <xdr:row>6</xdr:row>
      <xdr:rowOff>123825</xdr:rowOff>
    </xdr:from>
    <xdr:to>
      <xdr:col>2</xdr:col>
      <xdr:colOff>990600</xdr:colOff>
      <xdr:row>7</xdr:row>
      <xdr:rowOff>190500</xdr:rowOff>
    </xdr:to>
    <xdr:sp>
      <xdr:nvSpPr>
        <xdr:cNvPr id="2" name="3 CuadroTexto"/>
        <xdr:cNvSpPr txBox="1">
          <a:spLocks noChangeArrowheads="1"/>
        </xdr:cNvSpPr>
      </xdr:nvSpPr>
      <xdr:spPr>
        <a:xfrm>
          <a:off x="657225" y="1485900"/>
          <a:ext cx="1181100" cy="257175"/>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Calibri"/>
              <a:ea typeface="Calibri"/>
              <a:cs typeface="Calibri"/>
            </a:rPr>
            <a:t>Datos Generales</a:t>
          </a:r>
        </a:p>
      </xdr:txBody>
    </xdr:sp>
    <xdr:clientData/>
  </xdr:twoCellAnchor>
  <xdr:twoCellAnchor>
    <xdr:from>
      <xdr:col>2</xdr:col>
      <xdr:colOff>2819400</xdr:colOff>
      <xdr:row>9</xdr:row>
      <xdr:rowOff>0</xdr:rowOff>
    </xdr:from>
    <xdr:to>
      <xdr:col>2</xdr:col>
      <xdr:colOff>4514850</xdr:colOff>
      <xdr:row>10</xdr:row>
      <xdr:rowOff>0</xdr:rowOff>
    </xdr:to>
    <xdr:sp>
      <xdr:nvSpPr>
        <xdr:cNvPr id="3" name="4 CuadroTexto"/>
        <xdr:cNvSpPr txBox="1">
          <a:spLocks noChangeArrowheads="1"/>
        </xdr:cNvSpPr>
      </xdr:nvSpPr>
      <xdr:spPr>
        <a:xfrm>
          <a:off x="3667125" y="1933575"/>
          <a:ext cx="1695450" cy="190500"/>
        </a:xfrm>
        <a:prstGeom prst="rect">
          <a:avLst/>
        </a:prstGeom>
        <a:noFill/>
        <a:ln w="9525" cmpd="sng">
          <a:noFill/>
        </a:ln>
      </xdr:spPr>
      <xdr:txBody>
        <a:bodyPr vertOverflow="clip" wrap="square" anchor="ctr"/>
        <a:p>
          <a:pPr algn="just">
            <a:defRPr/>
          </a:pPr>
          <a:r>
            <a:rPr lang="en-US" cap="none" sz="1000" b="0" i="0" u="none" baseline="0">
              <a:solidFill>
                <a:srgbClr val="000000"/>
              </a:solidFill>
              <a:latin typeface="Calibri"/>
              <a:ea typeface="Calibri"/>
              <a:cs typeface="Calibri"/>
            </a:rPr>
            <a:t>Nro. Beneficiarios Directos:</a:t>
          </a:r>
        </a:p>
      </xdr:txBody>
    </xdr:sp>
    <xdr:clientData/>
  </xdr:twoCellAnchor>
  <xdr:twoCellAnchor>
    <xdr:from>
      <xdr:col>0</xdr:col>
      <xdr:colOff>142875</xdr:colOff>
      <xdr:row>13</xdr:row>
      <xdr:rowOff>9525</xdr:rowOff>
    </xdr:from>
    <xdr:to>
      <xdr:col>4</xdr:col>
      <xdr:colOff>523875</xdr:colOff>
      <xdr:row>14</xdr:row>
      <xdr:rowOff>85725</xdr:rowOff>
    </xdr:to>
    <xdr:sp>
      <xdr:nvSpPr>
        <xdr:cNvPr id="4" name="5 CuadroTexto"/>
        <xdr:cNvSpPr txBox="1">
          <a:spLocks noChangeArrowheads="1"/>
        </xdr:cNvSpPr>
      </xdr:nvSpPr>
      <xdr:spPr>
        <a:xfrm>
          <a:off x="142875" y="2705100"/>
          <a:ext cx="6429375" cy="266700"/>
        </a:xfrm>
        <a:prstGeom prst="rect">
          <a:avLst/>
        </a:prstGeom>
        <a:noFill/>
        <a:ln w="9525" cmpd="sng">
          <a:noFill/>
        </a:ln>
      </xdr:spPr>
      <xdr:txBody>
        <a:bodyPr vertOverflow="clip" wrap="square"/>
        <a:p>
          <a:pPr algn="just">
            <a:defRPr/>
          </a:pPr>
          <a:r>
            <a:rPr lang="en-US" cap="none" sz="1100" b="0" i="0" u="none" baseline="0">
              <a:solidFill>
                <a:srgbClr val="000000"/>
              </a:solidFill>
              <a:latin typeface="Calibri"/>
              <a:ea typeface="Calibri"/>
              <a:cs typeface="Calibri"/>
            </a:rPr>
            <a:t>Alcance: </a:t>
          </a:r>
        </a:p>
      </xdr:txBody>
    </xdr:sp>
    <xdr:clientData/>
  </xdr:twoCellAnchor>
  <xdr:twoCellAnchor editAs="oneCell">
    <xdr:from>
      <xdr:col>1</xdr:col>
      <xdr:colOff>409575</xdr:colOff>
      <xdr:row>0</xdr:row>
      <xdr:rowOff>76200</xdr:rowOff>
    </xdr:from>
    <xdr:to>
      <xdr:col>4</xdr:col>
      <xdr:colOff>438150</xdr:colOff>
      <xdr:row>3</xdr:row>
      <xdr:rowOff>142875</xdr:rowOff>
    </xdr:to>
    <xdr:pic>
      <xdr:nvPicPr>
        <xdr:cNvPr id="5" name="Imagen 6"/>
        <xdr:cNvPicPr preferRelativeResize="1">
          <a:picLocks noChangeAspect="1"/>
        </xdr:cNvPicPr>
      </xdr:nvPicPr>
      <xdr:blipFill>
        <a:blip r:embed="rId1"/>
        <a:srcRect l="44903" t="37249" r="11805" b="50576"/>
        <a:stretch>
          <a:fillRect/>
        </a:stretch>
      </xdr:blipFill>
      <xdr:spPr>
        <a:xfrm>
          <a:off x="600075" y="76200"/>
          <a:ext cx="5886450" cy="8572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7</xdr:row>
      <xdr:rowOff>47625</xdr:rowOff>
    </xdr:from>
    <xdr:to>
      <xdr:col>4</xdr:col>
      <xdr:colOff>647700</xdr:colOff>
      <xdr:row>15</xdr:row>
      <xdr:rowOff>66675</xdr:rowOff>
    </xdr:to>
    <xdr:sp>
      <xdr:nvSpPr>
        <xdr:cNvPr id="1" name="2 Rectángulo redondeado"/>
        <xdr:cNvSpPr>
          <a:spLocks/>
        </xdr:cNvSpPr>
      </xdr:nvSpPr>
      <xdr:spPr>
        <a:xfrm>
          <a:off x="190500" y="1524000"/>
          <a:ext cx="6505575" cy="1543050"/>
        </a:xfrm>
        <a:prstGeom prst="roundRect">
          <a:avLst/>
        </a:prstGeom>
        <a:noFill/>
        <a:ln w="127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xdr:col>
      <xdr:colOff>514350</xdr:colOff>
      <xdr:row>6</xdr:row>
      <xdr:rowOff>171450</xdr:rowOff>
    </xdr:from>
    <xdr:to>
      <xdr:col>2</xdr:col>
      <xdr:colOff>1476375</xdr:colOff>
      <xdr:row>7</xdr:row>
      <xdr:rowOff>190500</xdr:rowOff>
    </xdr:to>
    <xdr:sp>
      <xdr:nvSpPr>
        <xdr:cNvPr id="2" name="3 CuadroTexto"/>
        <xdr:cNvSpPr txBox="1">
          <a:spLocks noChangeArrowheads="1"/>
        </xdr:cNvSpPr>
      </xdr:nvSpPr>
      <xdr:spPr>
        <a:xfrm>
          <a:off x="704850" y="1457325"/>
          <a:ext cx="1619250" cy="209550"/>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Calibri"/>
              <a:ea typeface="Calibri"/>
              <a:cs typeface="Calibri"/>
            </a:rPr>
            <a:t>Datos Generales</a:t>
          </a:r>
        </a:p>
      </xdr:txBody>
    </xdr:sp>
    <xdr:clientData/>
  </xdr:twoCellAnchor>
  <xdr:twoCellAnchor>
    <xdr:from>
      <xdr:col>2</xdr:col>
      <xdr:colOff>2819400</xdr:colOff>
      <xdr:row>9</xdr:row>
      <xdr:rowOff>0</xdr:rowOff>
    </xdr:from>
    <xdr:to>
      <xdr:col>2</xdr:col>
      <xdr:colOff>4514850</xdr:colOff>
      <xdr:row>10</xdr:row>
      <xdr:rowOff>0</xdr:rowOff>
    </xdr:to>
    <xdr:sp>
      <xdr:nvSpPr>
        <xdr:cNvPr id="3" name="4 CuadroTexto"/>
        <xdr:cNvSpPr txBox="1">
          <a:spLocks noChangeArrowheads="1"/>
        </xdr:cNvSpPr>
      </xdr:nvSpPr>
      <xdr:spPr>
        <a:xfrm>
          <a:off x="3667125" y="1857375"/>
          <a:ext cx="1695450" cy="190500"/>
        </a:xfrm>
        <a:prstGeom prst="rect">
          <a:avLst/>
        </a:prstGeom>
        <a:noFill/>
        <a:ln w="9525" cmpd="sng">
          <a:noFill/>
        </a:ln>
      </xdr:spPr>
      <xdr:txBody>
        <a:bodyPr vertOverflow="clip" wrap="square" anchor="ctr"/>
        <a:p>
          <a:pPr algn="just">
            <a:defRPr/>
          </a:pPr>
          <a:r>
            <a:rPr lang="en-US" cap="none" sz="1000" b="0" i="0" u="none" baseline="0">
              <a:solidFill>
                <a:srgbClr val="000000"/>
              </a:solidFill>
              <a:latin typeface="Calibri"/>
              <a:ea typeface="Calibri"/>
              <a:cs typeface="Calibri"/>
            </a:rPr>
            <a:t>Nro. Beneficiarios Directos:</a:t>
          </a:r>
        </a:p>
      </xdr:txBody>
    </xdr:sp>
    <xdr:clientData/>
  </xdr:twoCellAnchor>
  <xdr:twoCellAnchor>
    <xdr:from>
      <xdr:col>0</xdr:col>
      <xdr:colOff>142875</xdr:colOff>
      <xdr:row>13</xdr:row>
      <xdr:rowOff>9525</xdr:rowOff>
    </xdr:from>
    <xdr:to>
      <xdr:col>4</xdr:col>
      <xdr:colOff>523875</xdr:colOff>
      <xdr:row>14</xdr:row>
      <xdr:rowOff>85725</xdr:rowOff>
    </xdr:to>
    <xdr:sp>
      <xdr:nvSpPr>
        <xdr:cNvPr id="4" name="5 CuadroTexto"/>
        <xdr:cNvSpPr txBox="1">
          <a:spLocks noChangeArrowheads="1"/>
        </xdr:cNvSpPr>
      </xdr:nvSpPr>
      <xdr:spPr>
        <a:xfrm>
          <a:off x="142875" y="2628900"/>
          <a:ext cx="6429375" cy="266700"/>
        </a:xfrm>
        <a:prstGeom prst="rect">
          <a:avLst/>
        </a:prstGeom>
        <a:noFill/>
        <a:ln w="9525" cmpd="sng">
          <a:noFill/>
        </a:ln>
      </xdr:spPr>
      <xdr:txBody>
        <a:bodyPr vertOverflow="clip" wrap="square"/>
        <a:p>
          <a:pPr algn="just">
            <a:defRPr/>
          </a:pPr>
          <a:r>
            <a:rPr lang="en-US" cap="none" sz="1100" b="0" i="0" u="none" baseline="0">
              <a:solidFill>
                <a:srgbClr val="000000"/>
              </a:solidFill>
              <a:latin typeface="Calibri"/>
              <a:ea typeface="Calibri"/>
              <a:cs typeface="Calibri"/>
            </a:rPr>
            <a:t>Alcance: </a:t>
          </a:r>
        </a:p>
      </xdr:txBody>
    </xdr:sp>
    <xdr:clientData/>
  </xdr:twoCellAnchor>
  <xdr:twoCellAnchor editAs="oneCell">
    <xdr:from>
      <xdr:col>1</xdr:col>
      <xdr:colOff>323850</xdr:colOff>
      <xdr:row>0</xdr:row>
      <xdr:rowOff>38100</xdr:rowOff>
    </xdr:from>
    <xdr:to>
      <xdr:col>4</xdr:col>
      <xdr:colOff>352425</xdr:colOff>
      <xdr:row>3</xdr:row>
      <xdr:rowOff>180975</xdr:rowOff>
    </xdr:to>
    <xdr:pic>
      <xdr:nvPicPr>
        <xdr:cNvPr id="5" name="Imagen 6"/>
        <xdr:cNvPicPr preferRelativeResize="1">
          <a:picLocks noChangeAspect="1"/>
        </xdr:cNvPicPr>
      </xdr:nvPicPr>
      <xdr:blipFill>
        <a:blip r:embed="rId1"/>
        <a:srcRect l="44903" t="37249" r="11805" b="50576"/>
        <a:stretch>
          <a:fillRect/>
        </a:stretch>
      </xdr:blipFill>
      <xdr:spPr>
        <a:xfrm>
          <a:off x="514350" y="38100"/>
          <a:ext cx="5886450" cy="8572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7</xdr:row>
      <xdr:rowOff>47625</xdr:rowOff>
    </xdr:from>
    <xdr:to>
      <xdr:col>8</xdr:col>
      <xdr:colOff>647700</xdr:colOff>
      <xdr:row>15</xdr:row>
      <xdr:rowOff>66675</xdr:rowOff>
    </xdr:to>
    <xdr:sp>
      <xdr:nvSpPr>
        <xdr:cNvPr id="1" name="1 Rectángulo redondeado"/>
        <xdr:cNvSpPr>
          <a:spLocks/>
        </xdr:cNvSpPr>
      </xdr:nvSpPr>
      <xdr:spPr>
        <a:xfrm>
          <a:off x="0" y="1628775"/>
          <a:ext cx="6505575" cy="2009775"/>
        </a:xfrm>
        <a:prstGeom prst="roundRect">
          <a:avLst/>
        </a:prstGeom>
        <a:noFill/>
        <a:ln w="127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5</xdr:col>
      <xdr:colOff>466725</xdr:colOff>
      <xdr:row>6</xdr:row>
      <xdr:rowOff>123825</xdr:rowOff>
    </xdr:from>
    <xdr:to>
      <xdr:col>6</xdr:col>
      <xdr:colOff>990600</xdr:colOff>
      <xdr:row>7</xdr:row>
      <xdr:rowOff>190500</xdr:rowOff>
    </xdr:to>
    <xdr:sp>
      <xdr:nvSpPr>
        <xdr:cNvPr id="2" name="2 CuadroTexto"/>
        <xdr:cNvSpPr txBox="1">
          <a:spLocks noChangeArrowheads="1"/>
        </xdr:cNvSpPr>
      </xdr:nvSpPr>
      <xdr:spPr>
        <a:xfrm>
          <a:off x="466725" y="1514475"/>
          <a:ext cx="1181100" cy="257175"/>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Calibri"/>
              <a:ea typeface="Calibri"/>
              <a:cs typeface="Calibri"/>
            </a:rPr>
            <a:t>Datos Generales</a:t>
          </a:r>
        </a:p>
      </xdr:txBody>
    </xdr:sp>
    <xdr:clientData/>
  </xdr:twoCellAnchor>
  <xdr:twoCellAnchor>
    <xdr:from>
      <xdr:col>6</xdr:col>
      <xdr:colOff>2819400</xdr:colOff>
      <xdr:row>9</xdr:row>
      <xdr:rowOff>0</xdr:rowOff>
    </xdr:from>
    <xdr:to>
      <xdr:col>6</xdr:col>
      <xdr:colOff>4514850</xdr:colOff>
      <xdr:row>10</xdr:row>
      <xdr:rowOff>0</xdr:rowOff>
    </xdr:to>
    <xdr:sp>
      <xdr:nvSpPr>
        <xdr:cNvPr id="3" name="3 CuadroTexto"/>
        <xdr:cNvSpPr txBox="1">
          <a:spLocks noChangeArrowheads="1"/>
        </xdr:cNvSpPr>
      </xdr:nvSpPr>
      <xdr:spPr>
        <a:xfrm>
          <a:off x="3476625" y="1962150"/>
          <a:ext cx="1695450" cy="190500"/>
        </a:xfrm>
        <a:prstGeom prst="rect">
          <a:avLst/>
        </a:prstGeom>
        <a:noFill/>
        <a:ln w="9525" cmpd="sng">
          <a:noFill/>
        </a:ln>
      </xdr:spPr>
      <xdr:txBody>
        <a:bodyPr vertOverflow="clip" wrap="square" anchor="ctr"/>
        <a:p>
          <a:pPr algn="just">
            <a:defRPr/>
          </a:pPr>
          <a:r>
            <a:rPr lang="en-US" cap="none" sz="1000" b="0" i="0" u="none" baseline="0">
              <a:solidFill>
                <a:srgbClr val="000000"/>
              </a:solidFill>
              <a:latin typeface="Calibri"/>
              <a:ea typeface="Calibri"/>
              <a:cs typeface="Calibri"/>
            </a:rPr>
            <a:t>Nro. Beneficiarios Directos:</a:t>
          </a:r>
        </a:p>
      </xdr:txBody>
    </xdr:sp>
    <xdr:clientData/>
  </xdr:twoCellAnchor>
  <xdr:twoCellAnchor>
    <xdr:from>
      <xdr:col>0</xdr:col>
      <xdr:colOff>0</xdr:colOff>
      <xdr:row>12</xdr:row>
      <xdr:rowOff>161925</xdr:rowOff>
    </xdr:from>
    <xdr:to>
      <xdr:col>8</xdr:col>
      <xdr:colOff>523875</xdr:colOff>
      <xdr:row>14</xdr:row>
      <xdr:rowOff>533400</xdr:rowOff>
    </xdr:to>
    <xdr:sp>
      <xdr:nvSpPr>
        <xdr:cNvPr id="4" name="4 CuadroTexto"/>
        <xdr:cNvSpPr txBox="1">
          <a:spLocks noChangeArrowheads="1"/>
        </xdr:cNvSpPr>
      </xdr:nvSpPr>
      <xdr:spPr>
        <a:xfrm>
          <a:off x="0" y="2695575"/>
          <a:ext cx="6381750" cy="752475"/>
        </a:xfrm>
        <a:prstGeom prst="rect">
          <a:avLst/>
        </a:prstGeom>
        <a:noFill/>
        <a:ln w="9525" cmpd="sng">
          <a:noFill/>
        </a:ln>
      </xdr:spPr>
      <xdr:txBody>
        <a:bodyPr vertOverflow="clip" wrap="square"/>
        <a:p>
          <a:pPr algn="just">
            <a:defRPr/>
          </a:pPr>
          <a:r>
            <a:rPr lang="en-US" cap="none" sz="1100" b="0" i="0" u="none" baseline="0">
              <a:solidFill>
                <a:srgbClr val="000000"/>
              </a:solidFill>
              <a:latin typeface="Calibri"/>
              <a:ea typeface="Calibri"/>
              <a:cs typeface="Calibri"/>
            </a:rPr>
            <a:t>Alcance: </a:t>
          </a:r>
        </a:p>
      </xdr:txBody>
    </xdr:sp>
    <xdr:clientData/>
  </xdr:twoCellAnchor>
  <xdr:twoCellAnchor editAs="oneCell">
    <xdr:from>
      <xdr:col>5</xdr:col>
      <xdr:colOff>371475</xdr:colOff>
      <xdr:row>0</xdr:row>
      <xdr:rowOff>95250</xdr:rowOff>
    </xdr:from>
    <xdr:to>
      <xdr:col>8</xdr:col>
      <xdr:colOff>400050</xdr:colOff>
      <xdr:row>3</xdr:row>
      <xdr:rowOff>133350</xdr:rowOff>
    </xdr:to>
    <xdr:pic>
      <xdr:nvPicPr>
        <xdr:cNvPr id="5" name="Imagen 6"/>
        <xdr:cNvPicPr preferRelativeResize="1">
          <a:picLocks noChangeAspect="1"/>
        </xdr:cNvPicPr>
      </xdr:nvPicPr>
      <xdr:blipFill>
        <a:blip r:embed="rId1"/>
        <a:srcRect l="44903" t="37249" r="11805" b="50576"/>
        <a:stretch>
          <a:fillRect/>
        </a:stretch>
      </xdr:blipFill>
      <xdr:spPr>
        <a:xfrm>
          <a:off x="371475" y="95250"/>
          <a:ext cx="5886450" cy="8572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7</xdr:row>
      <xdr:rowOff>47625</xdr:rowOff>
    </xdr:from>
    <xdr:to>
      <xdr:col>4</xdr:col>
      <xdr:colOff>647700</xdr:colOff>
      <xdr:row>15</xdr:row>
      <xdr:rowOff>66675</xdr:rowOff>
    </xdr:to>
    <xdr:sp>
      <xdr:nvSpPr>
        <xdr:cNvPr id="1" name="1 Rectángulo redondeado"/>
        <xdr:cNvSpPr>
          <a:spLocks/>
        </xdr:cNvSpPr>
      </xdr:nvSpPr>
      <xdr:spPr>
        <a:xfrm>
          <a:off x="190500" y="2066925"/>
          <a:ext cx="6505575" cy="2400300"/>
        </a:xfrm>
        <a:prstGeom prst="roundRect">
          <a:avLst/>
        </a:prstGeom>
        <a:noFill/>
        <a:ln w="127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xdr:col>
      <xdr:colOff>447675</xdr:colOff>
      <xdr:row>7</xdr:row>
      <xdr:rowOff>85725</xdr:rowOff>
    </xdr:from>
    <xdr:to>
      <xdr:col>2</xdr:col>
      <xdr:colOff>962025</xdr:colOff>
      <xdr:row>9</xdr:row>
      <xdr:rowOff>104775</xdr:rowOff>
    </xdr:to>
    <xdr:sp>
      <xdr:nvSpPr>
        <xdr:cNvPr id="2" name="2 CuadroTexto"/>
        <xdr:cNvSpPr txBox="1">
          <a:spLocks noChangeArrowheads="1"/>
        </xdr:cNvSpPr>
      </xdr:nvSpPr>
      <xdr:spPr>
        <a:xfrm>
          <a:off x="638175" y="2105025"/>
          <a:ext cx="1171575" cy="504825"/>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Calibri"/>
              <a:ea typeface="Calibri"/>
              <a:cs typeface="Calibri"/>
            </a:rPr>
            <a:t>Datos Generales</a:t>
          </a:r>
        </a:p>
      </xdr:txBody>
    </xdr:sp>
    <xdr:clientData/>
  </xdr:twoCellAnchor>
  <xdr:twoCellAnchor>
    <xdr:from>
      <xdr:col>2</xdr:col>
      <xdr:colOff>2819400</xdr:colOff>
      <xdr:row>9</xdr:row>
      <xdr:rowOff>0</xdr:rowOff>
    </xdr:from>
    <xdr:to>
      <xdr:col>2</xdr:col>
      <xdr:colOff>4514850</xdr:colOff>
      <xdr:row>10</xdr:row>
      <xdr:rowOff>0</xdr:rowOff>
    </xdr:to>
    <xdr:sp>
      <xdr:nvSpPr>
        <xdr:cNvPr id="3" name="3 CuadroTexto"/>
        <xdr:cNvSpPr txBox="1">
          <a:spLocks noChangeArrowheads="1"/>
        </xdr:cNvSpPr>
      </xdr:nvSpPr>
      <xdr:spPr>
        <a:xfrm>
          <a:off x="3667125" y="2505075"/>
          <a:ext cx="1695450" cy="314325"/>
        </a:xfrm>
        <a:prstGeom prst="rect">
          <a:avLst/>
        </a:prstGeom>
        <a:noFill/>
        <a:ln w="9525" cmpd="sng">
          <a:noFill/>
        </a:ln>
      </xdr:spPr>
      <xdr:txBody>
        <a:bodyPr vertOverflow="clip" wrap="square" anchor="ctr"/>
        <a:p>
          <a:pPr algn="just">
            <a:defRPr/>
          </a:pPr>
          <a:r>
            <a:rPr lang="en-US" cap="none" sz="1000" b="0" i="0" u="none" baseline="0">
              <a:solidFill>
                <a:srgbClr val="000000"/>
              </a:solidFill>
              <a:latin typeface="Calibri"/>
              <a:ea typeface="Calibri"/>
              <a:cs typeface="Calibri"/>
            </a:rPr>
            <a:t>Nro. Beneficiarios Directos:</a:t>
          </a:r>
        </a:p>
      </xdr:txBody>
    </xdr:sp>
    <xdr:clientData/>
  </xdr:twoCellAnchor>
  <xdr:twoCellAnchor>
    <xdr:from>
      <xdr:col>0</xdr:col>
      <xdr:colOff>142875</xdr:colOff>
      <xdr:row>13</xdr:row>
      <xdr:rowOff>9525</xdr:rowOff>
    </xdr:from>
    <xdr:to>
      <xdr:col>4</xdr:col>
      <xdr:colOff>523875</xdr:colOff>
      <xdr:row>14</xdr:row>
      <xdr:rowOff>85725</xdr:rowOff>
    </xdr:to>
    <xdr:sp>
      <xdr:nvSpPr>
        <xdr:cNvPr id="4" name="4 CuadroTexto"/>
        <xdr:cNvSpPr txBox="1">
          <a:spLocks noChangeArrowheads="1"/>
        </xdr:cNvSpPr>
      </xdr:nvSpPr>
      <xdr:spPr>
        <a:xfrm>
          <a:off x="142875" y="3400425"/>
          <a:ext cx="6429375" cy="895350"/>
        </a:xfrm>
        <a:prstGeom prst="rect">
          <a:avLst/>
        </a:prstGeom>
        <a:noFill/>
        <a:ln w="9525" cmpd="sng">
          <a:noFill/>
        </a:ln>
      </xdr:spPr>
      <xdr:txBody>
        <a:bodyPr vertOverflow="clip" wrap="square"/>
        <a:p>
          <a:pPr algn="just">
            <a:defRPr/>
          </a:pPr>
          <a:r>
            <a:rPr lang="en-US" cap="none" sz="1100" b="0" i="0" u="none" baseline="0">
              <a:solidFill>
                <a:srgbClr val="000000"/>
              </a:solidFill>
              <a:latin typeface="Calibri"/>
              <a:ea typeface="Calibri"/>
              <a:cs typeface="Calibri"/>
            </a:rPr>
            <a:t>Alcance: </a:t>
          </a:r>
        </a:p>
      </xdr:txBody>
    </xdr:sp>
    <xdr:clientData/>
  </xdr:twoCellAnchor>
  <xdr:twoCellAnchor editAs="oneCell">
    <xdr:from>
      <xdr:col>1</xdr:col>
      <xdr:colOff>247650</xdr:colOff>
      <xdr:row>0</xdr:row>
      <xdr:rowOff>76200</xdr:rowOff>
    </xdr:from>
    <xdr:to>
      <xdr:col>4</xdr:col>
      <xdr:colOff>276225</xdr:colOff>
      <xdr:row>3</xdr:row>
      <xdr:rowOff>152400</xdr:rowOff>
    </xdr:to>
    <xdr:pic>
      <xdr:nvPicPr>
        <xdr:cNvPr id="5" name="Imagen 6"/>
        <xdr:cNvPicPr preferRelativeResize="1">
          <a:picLocks noChangeAspect="1"/>
        </xdr:cNvPicPr>
      </xdr:nvPicPr>
      <xdr:blipFill>
        <a:blip r:embed="rId1"/>
        <a:srcRect l="44903" t="37249" r="11805" b="50576"/>
        <a:stretch>
          <a:fillRect/>
        </a:stretch>
      </xdr:blipFill>
      <xdr:spPr>
        <a:xfrm>
          <a:off x="438150" y="76200"/>
          <a:ext cx="5886450" cy="857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7</xdr:row>
      <xdr:rowOff>47625</xdr:rowOff>
    </xdr:from>
    <xdr:to>
      <xdr:col>4</xdr:col>
      <xdr:colOff>647700</xdr:colOff>
      <xdr:row>15</xdr:row>
      <xdr:rowOff>66675</xdr:rowOff>
    </xdr:to>
    <xdr:sp>
      <xdr:nvSpPr>
        <xdr:cNvPr id="1" name="2 Rectángulo redondeado"/>
        <xdr:cNvSpPr>
          <a:spLocks/>
        </xdr:cNvSpPr>
      </xdr:nvSpPr>
      <xdr:spPr>
        <a:xfrm>
          <a:off x="190500" y="1714500"/>
          <a:ext cx="6505575" cy="1543050"/>
        </a:xfrm>
        <a:prstGeom prst="roundRect">
          <a:avLst/>
        </a:prstGeom>
        <a:noFill/>
        <a:ln w="127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xdr:col>
      <xdr:colOff>466725</xdr:colOff>
      <xdr:row>6</xdr:row>
      <xdr:rowOff>123825</xdr:rowOff>
    </xdr:from>
    <xdr:to>
      <xdr:col>2</xdr:col>
      <xdr:colOff>990600</xdr:colOff>
      <xdr:row>7</xdr:row>
      <xdr:rowOff>190500</xdr:rowOff>
    </xdr:to>
    <xdr:sp>
      <xdr:nvSpPr>
        <xdr:cNvPr id="2" name="3 CuadroTexto"/>
        <xdr:cNvSpPr txBox="1">
          <a:spLocks noChangeArrowheads="1"/>
        </xdr:cNvSpPr>
      </xdr:nvSpPr>
      <xdr:spPr>
        <a:xfrm>
          <a:off x="657225" y="1600200"/>
          <a:ext cx="1181100" cy="257175"/>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Calibri"/>
              <a:ea typeface="Calibri"/>
              <a:cs typeface="Calibri"/>
            </a:rPr>
            <a:t>Datos Generales</a:t>
          </a:r>
        </a:p>
      </xdr:txBody>
    </xdr:sp>
    <xdr:clientData/>
  </xdr:twoCellAnchor>
  <xdr:twoCellAnchor>
    <xdr:from>
      <xdr:col>2</xdr:col>
      <xdr:colOff>2819400</xdr:colOff>
      <xdr:row>9</xdr:row>
      <xdr:rowOff>0</xdr:rowOff>
    </xdr:from>
    <xdr:to>
      <xdr:col>2</xdr:col>
      <xdr:colOff>4514850</xdr:colOff>
      <xdr:row>10</xdr:row>
      <xdr:rowOff>0</xdr:rowOff>
    </xdr:to>
    <xdr:sp>
      <xdr:nvSpPr>
        <xdr:cNvPr id="3" name="4 CuadroTexto"/>
        <xdr:cNvSpPr txBox="1">
          <a:spLocks noChangeArrowheads="1"/>
        </xdr:cNvSpPr>
      </xdr:nvSpPr>
      <xdr:spPr>
        <a:xfrm>
          <a:off x="3667125" y="2047875"/>
          <a:ext cx="1695450" cy="190500"/>
        </a:xfrm>
        <a:prstGeom prst="rect">
          <a:avLst/>
        </a:prstGeom>
        <a:noFill/>
        <a:ln w="9525" cmpd="sng">
          <a:noFill/>
        </a:ln>
      </xdr:spPr>
      <xdr:txBody>
        <a:bodyPr vertOverflow="clip" wrap="square" anchor="ctr"/>
        <a:p>
          <a:pPr algn="just">
            <a:defRPr/>
          </a:pPr>
          <a:r>
            <a:rPr lang="en-US" cap="none" sz="1000" b="0" i="0" u="none" baseline="0">
              <a:solidFill>
                <a:srgbClr val="000000"/>
              </a:solidFill>
              <a:latin typeface="Calibri"/>
              <a:ea typeface="Calibri"/>
              <a:cs typeface="Calibri"/>
            </a:rPr>
            <a:t>Nro. Beneficiarios Directos:</a:t>
          </a:r>
        </a:p>
      </xdr:txBody>
    </xdr:sp>
    <xdr:clientData/>
  </xdr:twoCellAnchor>
  <xdr:twoCellAnchor>
    <xdr:from>
      <xdr:col>0</xdr:col>
      <xdr:colOff>142875</xdr:colOff>
      <xdr:row>13</xdr:row>
      <xdr:rowOff>9525</xdr:rowOff>
    </xdr:from>
    <xdr:to>
      <xdr:col>4</xdr:col>
      <xdr:colOff>523875</xdr:colOff>
      <xdr:row>14</xdr:row>
      <xdr:rowOff>85725</xdr:rowOff>
    </xdr:to>
    <xdr:sp>
      <xdr:nvSpPr>
        <xdr:cNvPr id="4" name="5 CuadroTexto"/>
        <xdr:cNvSpPr txBox="1">
          <a:spLocks noChangeArrowheads="1"/>
        </xdr:cNvSpPr>
      </xdr:nvSpPr>
      <xdr:spPr>
        <a:xfrm>
          <a:off x="142875" y="2819400"/>
          <a:ext cx="6429375" cy="266700"/>
        </a:xfrm>
        <a:prstGeom prst="rect">
          <a:avLst/>
        </a:prstGeom>
        <a:noFill/>
        <a:ln w="9525" cmpd="sng">
          <a:noFill/>
        </a:ln>
      </xdr:spPr>
      <xdr:txBody>
        <a:bodyPr vertOverflow="clip" wrap="square"/>
        <a:p>
          <a:pPr algn="just">
            <a:defRPr/>
          </a:pPr>
          <a:r>
            <a:rPr lang="en-US" cap="none" sz="1100" b="0" i="0" u="none" baseline="0">
              <a:solidFill>
                <a:srgbClr val="000000"/>
              </a:solidFill>
              <a:latin typeface="Calibri"/>
              <a:ea typeface="Calibri"/>
              <a:cs typeface="Calibri"/>
            </a:rPr>
            <a:t>Alcance: </a:t>
          </a:r>
        </a:p>
      </xdr:txBody>
    </xdr:sp>
    <xdr:clientData/>
  </xdr:twoCellAnchor>
  <xdr:twoCellAnchor editAs="oneCell">
    <xdr:from>
      <xdr:col>1</xdr:col>
      <xdr:colOff>209550</xdr:colOff>
      <xdr:row>0</xdr:row>
      <xdr:rowOff>66675</xdr:rowOff>
    </xdr:from>
    <xdr:to>
      <xdr:col>4</xdr:col>
      <xdr:colOff>590550</xdr:colOff>
      <xdr:row>3</xdr:row>
      <xdr:rowOff>438150</xdr:rowOff>
    </xdr:to>
    <xdr:pic>
      <xdr:nvPicPr>
        <xdr:cNvPr id="5" name="Imagen 6"/>
        <xdr:cNvPicPr preferRelativeResize="1">
          <a:picLocks noChangeAspect="1"/>
        </xdr:cNvPicPr>
      </xdr:nvPicPr>
      <xdr:blipFill>
        <a:blip r:embed="rId1"/>
        <a:srcRect l="44132" t="36033" r="9982" b="49162"/>
        <a:stretch>
          <a:fillRect/>
        </a:stretch>
      </xdr:blipFill>
      <xdr:spPr>
        <a:xfrm>
          <a:off x="400050" y="66675"/>
          <a:ext cx="6238875" cy="9429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7</xdr:row>
      <xdr:rowOff>47625</xdr:rowOff>
    </xdr:from>
    <xdr:to>
      <xdr:col>4</xdr:col>
      <xdr:colOff>647700</xdr:colOff>
      <xdr:row>15</xdr:row>
      <xdr:rowOff>66675</xdr:rowOff>
    </xdr:to>
    <xdr:sp>
      <xdr:nvSpPr>
        <xdr:cNvPr id="1" name="7 Rectángulo redondeado"/>
        <xdr:cNvSpPr>
          <a:spLocks/>
        </xdr:cNvSpPr>
      </xdr:nvSpPr>
      <xdr:spPr>
        <a:xfrm>
          <a:off x="190500" y="1800225"/>
          <a:ext cx="6477000" cy="1543050"/>
        </a:xfrm>
        <a:prstGeom prst="roundRect">
          <a:avLst/>
        </a:prstGeom>
        <a:noFill/>
        <a:ln w="127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xdr:col>
      <xdr:colOff>466725</xdr:colOff>
      <xdr:row>6</xdr:row>
      <xdr:rowOff>123825</xdr:rowOff>
    </xdr:from>
    <xdr:to>
      <xdr:col>2</xdr:col>
      <xdr:colOff>990600</xdr:colOff>
      <xdr:row>7</xdr:row>
      <xdr:rowOff>190500</xdr:rowOff>
    </xdr:to>
    <xdr:sp>
      <xdr:nvSpPr>
        <xdr:cNvPr id="2" name="8 CuadroTexto"/>
        <xdr:cNvSpPr txBox="1">
          <a:spLocks noChangeArrowheads="1"/>
        </xdr:cNvSpPr>
      </xdr:nvSpPr>
      <xdr:spPr>
        <a:xfrm>
          <a:off x="657225" y="1685925"/>
          <a:ext cx="1181100" cy="257175"/>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Calibri"/>
              <a:ea typeface="Calibri"/>
              <a:cs typeface="Calibri"/>
            </a:rPr>
            <a:t>Datos Generales</a:t>
          </a:r>
        </a:p>
      </xdr:txBody>
    </xdr:sp>
    <xdr:clientData/>
  </xdr:twoCellAnchor>
  <xdr:twoCellAnchor>
    <xdr:from>
      <xdr:col>2</xdr:col>
      <xdr:colOff>2819400</xdr:colOff>
      <xdr:row>9</xdr:row>
      <xdr:rowOff>0</xdr:rowOff>
    </xdr:from>
    <xdr:to>
      <xdr:col>2</xdr:col>
      <xdr:colOff>4514850</xdr:colOff>
      <xdr:row>10</xdr:row>
      <xdr:rowOff>0</xdr:rowOff>
    </xdr:to>
    <xdr:sp>
      <xdr:nvSpPr>
        <xdr:cNvPr id="3" name="9 CuadroTexto"/>
        <xdr:cNvSpPr txBox="1">
          <a:spLocks noChangeArrowheads="1"/>
        </xdr:cNvSpPr>
      </xdr:nvSpPr>
      <xdr:spPr>
        <a:xfrm>
          <a:off x="3667125" y="2133600"/>
          <a:ext cx="1695450" cy="190500"/>
        </a:xfrm>
        <a:prstGeom prst="rect">
          <a:avLst/>
        </a:prstGeom>
        <a:noFill/>
        <a:ln w="9525" cmpd="sng">
          <a:noFill/>
        </a:ln>
      </xdr:spPr>
      <xdr:txBody>
        <a:bodyPr vertOverflow="clip" wrap="square" anchor="ctr"/>
        <a:p>
          <a:pPr algn="just">
            <a:defRPr/>
          </a:pPr>
          <a:r>
            <a:rPr lang="en-US" cap="none" sz="1000" b="0" i="0" u="none" baseline="0">
              <a:solidFill>
                <a:srgbClr val="000000"/>
              </a:solidFill>
              <a:latin typeface="Calibri"/>
              <a:ea typeface="Calibri"/>
              <a:cs typeface="Calibri"/>
            </a:rPr>
            <a:t>Nro. Beneficiarios Directos:</a:t>
          </a:r>
        </a:p>
      </xdr:txBody>
    </xdr:sp>
    <xdr:clientData/>
  </xdr:twoCellAnchor>
  <xdr:twoCellAnchor>
    <xdr:from>
      <xdr:col>0</xdr:col>
      <xdr:colOff>142875</xdr:colOff>
      <xdr:row>13</xdr:row>
      <xdr:rowOff>9525</xdr:rowOff>
    </xdr:from>
    <xdr:to>
      <xdr:col>4</xdr:col>
      <xdr:colOff>523875</xdr:colOff>
      <xdr:row>14</xdr:row>
      <xdr:rowOff>85725</xdr:rowOff>
    </xdr:to>
    <xdr:sp>
      <xdr:nvSpPr>
        <xdr:cNvPr id="4" name="10 CuadroTexto"/>
        <xdr:cNvSpPr txBox="1">
          <a:spLocks noChangeArrowheads="1"/>
        </xdr:cNvSpPr>
      </xdr:nvSpPr>
      <xdr:spPr>
        <a:xfrm>
          <a:off x="142875" y="2905125"/>
          <a:ext cx="6400800" cy="266700"/>
        </a:xfrm>
        <a:prstGeom prst="rect">
          <a:avLst/>
        </a:prstGeom>
        <a:noFill/>
        <a:ln w="9525" cmpd="sng">
          <a:noFill/>
        </a:ln>
      </xdr:spPr>
      <xdr:txBody>
        <a:bodyPr vertOverflow="clip" wrap="square"/>
        <a:p>
          <a:pPr algn="just">
            <a:defRPr/>
          </a:pPr>
          <a:r>
            <a:rPr lang="en-US" cap="none" sz="1100" b="0" i="0" u="none" baseline="0">
              <a:solidFill>
                <a:srgbClr val="000000"/>
              </a:solidFill>
              <a:latin typeface="Calibri"/>
              <a:ea typeface="Calibri"/>
              <a:cs typeface="Calibri"/>
            </a:rPr>
            <a:t>Alcance: </a:t>
          </a:r>
        </a:p>
      </xdr:txBody>
    </xdr:sp>
    <xdr:clientData/>
  </xdr:twoCellAnchor>
  <xdr:twoCellAnchor editAs="oneCell">
    <xdr:from>
      <xdr:col>1</xdr:col>
      <xdr:colOff>66675</xdr:colOff>
      <xdr:row>0</xdr:row>
      <xdr:rowOff>66675</xdr:rowOff>
    </xdr:from>
    <xdr:to>
      <xdr:col>1</xdr:col>
      <xdr:colOff>66675</xdr:colOff>
      <xdr:row>3</xdr:row>
      <xdr:rowOff>142875</xdr:rowOff>
    </xdr:to>
    <xdr:pic>
      <xdr:nvPicPr>
        <xdr:cNvPr id="5" name="Picture 74"/>
        <xdr:cNvPicPr preferRelativeResize="1">
          <a:picLocks noChangeAspect="1"/>
        </xdr:cNvPicPr>
      </xdr:nvPicPr>
      <xdr:blipFill>
        <a:blip r:embed="rId1"/>
        <a:srcRect b="13891"/>
        <a:stretch>
          <a:fillRect/>
        </a:stretch>
      </xdr:blipFill>
      <xdr:spPr>
        <a:xfrm>
          <a:off x="257175" y="66675"/>
          <a:ext cx="0" cy="647700"/>
        </a:xfrm>
        <a:prstGeom prst="rect">
          <a:avLst/>
        </a:prstGeom>
        <a:noFill/>
        <a:ln w="9525" cmpd="sng">
          <a:noFill/>
        </a:ln>
      </xdr:spPr>
    </xdr:pic>
    <xdr:clientData/>
  </xdr:twoCellAnchor>
  <xdr:twoCellAnchor editAs="oneCell">
    <xdr:from>
      <xdr:col>1</xdr:col>
      <xdr:colOff>171450</xdr:colOff>
      <xdr:row>0</xdr:row>
      <xdr:rowOff>66675</xdr:rowOff>
    </xdr:from>
    <xdr:to>
      <xdr:col>4</xdr:col>
      <xdr:colOff>581025</xdr:colOff>
      <xdr:row>3</xdr:row>
      <xdr:rowOff>533400</xdr:rowOff>
    </xdr:to>
    <xdr:pic>
      <xdr:nvPicPr>
        <xdr:cNvPr id="6" name="Imagen 11"/>
        <xdr:cNvPicPr preferRelativeResize="1">
          <a:picLocks noChangeAspect="1"/>
        </xdr:cNvPicPr>
      </xdr:nvPicPr>
      <xdr:blipFill>
        <a:blip r:embed="rId2"/>
        <a:srcRect l="44132" t="36033" r="9982" b="49162"/>
        <a:stretch>
          <a:fillRect/>
        </a:stretch>
      </xdr:blipFill>
      <xdr:spPr>
        <a:xfrm>
          <a:off x="361950" y="66675"/>
          <a:ext cx="6238875" cy="1038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7</xdr:row>
      <xdr:rowOff>47625</xdr:rowOff>
    </xdr:from>
    <xdr:to>
      <xdr:col>4</xdr:col>
      <xdr:colOff>647700</xdr:colOff>
      <xdr:row>15</xdr:row>
      <xdr:rowOff>66675</xdr:rowOff>
    </xdr:to>
    <xdr:sp>
      <xdr:nvSpPr>
        <xdr:cNvPr id="1" name="2 Rectángulo redondeado"/>
        <xdr:cNvSpPr>
          <a:spLocks/>
        </xdr:cNvSpPr>
      </xdr:nvSpPr>
      <xdr:spPr>
        <a:xfrm>
          <a:off x="190500" y="1524000"/>
          <a:ext cx="6505575" cy="1543050"/>
        </a:xfrm>
        <a:prstGeom prst="roundRect">
          <a:avLst/>
        </a:prstGeom>
        <a:noFill/>
        <a:ln w="127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xdr:col>
      <xdr:colOff>466725</xdr:colOff>
      <xdr:row>6</xdr:row>
      <xdr:rowOff>123825</xdr:rowOff>
    </xdr:from>
    <xdr:to>
      <xdr:col>2</xdr:col>
      <xdr:colOff>990600</xdr:colOff>
      <xdr:row>7</xdr:row>
      <xdr:rowOff>190500</xdr:rowOff>
    </xdr:to>
    <xdr:sp>
      <xdr:nvSpPr>
        <xdr:cNvPr id="2" name="3 CuadroTexto"/>
        <xdr:cNvSpPr txBox="1">
          <a:spLocks noChangeArrowheads="1"/>
        </xdr:cNvSpPr>
      </xdr:nvSpPr>
      <xdr:spPr>
        <a:xfrm>
          <a:off x="657225" y="1409700"/>
          <a:ext cx="1181100" cy="257175"/>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Calibri"/>
              <a:ea typeface="Calibri"/>
              <a:cs typeface="Calibri"/>
            </a:rPr>
            <a:t>Datos Generales</a:t>
          </a:r>
        </a:p>
      </xdr:txBody>
    </xdr:sp>
    <xdr:clientData/>
  </xdr:twoCellAnchor>
  <xdr:twoCellAnchor>
    <xdr:from>
      <xdr:col>2</xdr:col>
      <xdr:colOff>2819400</xdr:colOff>
      <xdr:row>9</xdr:row>
      <xdr:rowOff>0</xdr:rowOff>
    </xdr:from>
    <xdr:to>
      <xdr:col>2</xdr:col>
      <xdr:colOff>4514850</xdr:colOff>
      <xdr:row>10</xdr:row>
      <xdr:rowOff>0</xdr:rowOff>
    </xdr:to>
    <xdr:sp>
      <xdr:nvSpPr>
        <xdr:cNvPr id="3" name="4 CuadroTexto"/>
        <xdr:cNvSpPr txBox="1">
          <a:spLocks noChangeArrowheads="1"/>
        </xdr:cNvSpPr>
      </xdr:nvSpPr>
      <xdr:spPr>
        <a:xfrm>
          <a:off x="3667125" y="1857375"/>
          <a:ext cx="1695450" cy="190500"/>
        </a:xfrm>
        <a:prstGeom prst="rect">
          <a:avLst/>
        </a:prstGeom>
        <a:noFill/>
        <a:ln w="9525" cmpd="sng">
          <a:noFill/>
        </a:ln>
      </xdr:spPr>
      <xdr:txBody>
        <a:bodyPr vertOverflow="clip" wrap="square" anchor="ctr"/>
        <a:p>
          <a:pPr algn="just">
            <a:defRPr/>
          </a:pPr>
          <a:r>
            <a:rPr lang="en-US" cap="none" sz="1000" b="0" i="0" u="none" baseline="0">
              <a:solidFill>
                <a:srgbClr val="000000"/>
              </a:solidFill>
              <a:latin typeface="Calibri"/>
              <a:ea typeface="Calibri"/>
              <a:cs typeface="Calibri"/>
            </a:rPr>
            <a:t>Nro. Beneficiarios Directos:</a:t>
          </a:r>
        </a:p>
      </xdr:txBody>
    </xdr:sp>
    <xdr:clientData/>
  </xdr:twoCellAnchor>
  <xdr:twoCellAnchor>
    <xdr:from>
      <xdr:col>0</xdr:col>
      <xdr:colOff>142875</xdr:colOff>
      <xdr:row>13</xdr:row>
      <xdr:rowOff>9525</xdr:rowOff>
    </xdr:from>
    <xdr:to>
      <xdr:col>4</xdr:col>
      <xdr:colOff>523875</xdr:colOff>
      <xdr:row>14</xdr:row>
      <xdr:rowOff>85725</xdr:rowOff>
    </xdr:to>
    <xdr:sp>
      <xdr:nvSpPr>
        <xdr:cNvPr id="4" name="5 CuadroTexto"/>
        <xdr:cNvSpPr txBox="1">
          <a:spLocks noChangeArrowheads="1"/>
        </xdr:cNvSpPr>
      </xdr:nvSpPr>
      <xdr:spPr>
        <a:xfrm>
          <a:off x="142875" y="2628900"/>
          <a:ext cx="6429375" cy="266700"/>
        </a:xfrm>
        <a:prstGeom prst="rect">
          <a:avLst/>
        </a:prstGeom>
        <a:noFill/>
        <a:ln w="9525" cmpd="sng">
          <a:noFill/>
        </a:ln>
      </xdr:spPr>
      <xdr:txBody>
        <a:bodyPr vertOverflow="clip" wrap="square"/>
        <a:p>
          <a:pPr algn="just">
            <a:defRPr/>
          </a:pPr>
          <a:r>
            <a:rPr lang="en-US" cap="none" sz="1100" b="0" i="0" u="none" baseline="0">
              <a:solidFill>
                <a:srgbClr val="000000"/>
              </a:solidFill>
              <a:latin typeface="Calibri"/>
              <a:ea typeface="Calibri"/>
              <a:cs typeface="Calibri"/>
            </a:rPr>
            <a:t>Alcance: </a:t>
          </a:r>
        </a:p>
      </xdr:txBody>
    </xdr:sp>
    <xdr:clientData/>
  </xdr:twoCellAnchor>
  <xdr:twoCellAnchor editAs="oneCell">
    <xdr:from>
      <xdr:col>1</xdr:col>
      <xdr:colOff>257175</xdr:colOff>
      <xdr:row>0</xdr:row>
      <xdr:rowOff>19050</xdr:rowOff>
    </xdr:from>
    <xdr:to>
      <xdr:col>4</xdr:col>
      <xdr:colOff>638175</xdr:colOff>
      <xdr:row>4</xdr:row>
      <xdr:rowOff>295275</xdr:rowOff>
    </xdr:to>
    <xdr:pic>
      <xdr:nvPicPr>
        <xdr:cNvPr id="5" name="Imagen 6"/>
        <xdr:cNvPicPr preferRelativeResize="1">
          <a:picLocks noChangeAspect="1"/>
        </xdr:cNvPicPr>
      </xdr:nvPicPr>
      <xdr:blipFill>
        <a:blip r:embed="rId1"/>
        <a:srcRect l="44132" t="36033" r="9982" b="49162"/>
        <a:stretch>
          <a:fillRect/>
        </a:stretch>
      </xdr:blipFill>
      <xdr:spPr>
        <a:xfrm>
          <a:off x="447675" y="19050"/>
          <a:ext cx="6238875" cy="10382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7</xdr:row>
      <xdr:rowOff>47625</xdr:rowOff>
    </xdr:from>
    <xdr:to>
      <xdr:col>4</xdr:col>
      <xdr:colOff>647700</xdr:colOff>
      <xdr:row>15</xdr:row>
      <xdr:rowOff>66675</xdr:rowOff>
    </xdr:to>
    <xdr:sp>
      <xdr:nvSpPr>
        <xdr:cNvPr id="1" name="2 Rectángulo redondeado"/>
        <xdr:cNvSpPr>
          <a:spLocks/>
        </xdr:cNvSpPr>
      </xdr:nvSpPr>
      <xdr:spPr>
        <a:xfrm>
          <a:off x="190500" y="1781175"/>
          <a:ext cx="6505575" cy="1543050"/>
        </a:xfrm>
        <a:prstGeom prst="roundRect">
          <a:avLst/>
        </a:prstGeom>
        <a:noFill/>
        <a:ln w="127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xdr:col>
      <xdr:colOff>466725</xdr:colOff>
      <xdr:row>6</xdr:row>
      <xdr:rowOff>123825</xdr:rowOff>
    </xdr:from>
    <xdr:to>
      <xdr:col>2</xdr:col>
      <xdr:colOff>990600</xdr:colOff>
      <xdr:row>7</xdr:row>
      <xdr:rowOff>190500</xdr:rowOff>
    </xdr:to>
    <xdr:sp>
      <xdr:nvSpPr>
        <xdr:cNvPr id="2" name="3 CuadroTexto"/>
        <xdr:cNvSpPr txBox="1">
          <a:spLocks noChangeArrowheads="1"/>
        </xdr:cNvSpPr>
      </xdr:nvSpPr>
      <xdr:spPr>
        <a:xfrm>
          <a:off x="657225" y="1666875"/>
          <a:ext cx="1181100" cy="257175"/>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Calibri"/>
              <a:ea typeface="Calibri"/>
              <a:cs typeface="Calibri"/>
            </a:rPr>
            <a:t>Datos Generales</a:t>
          </a:r>
        </a:p>
      </xdr:txBody>
    </xdr:sp>
    <xdr:clientData/>
  </xdr:twoCellAnchor>
  <xdr:twoCellAnchor>
    <xdr:from>
      <xdr:col>2</xdr:col>
      <xdr:colOff>2819400</xdr:colOff>
      <xdr:row>9</xdr:row>
      <xdr:rowOff>0</xdr:rowOff>
    </xdr:from>
    <xdr:to>
      <xdr:col>2</xdr:col>
      <xdr:colOff>4514850</xdr:colOff>
      <xdr:row>10</xdr:row>
      <xdr:rowOff>0</xdr:rowOff>
    </xdr:to>
    <xdr:sp>
      <xdr:nvSpPr>
        <xdr:cNvPr id="3" name="4 CuadroTexto"/>
        <xdr:cNvSpPr txBox="1">
          <a:spLocks noChangeArrowheads="1"/>
        </xdr:cNvSpPr>
      </xdr:nvSpPr>
      <xdr:spPr>
        <a:xfrm>
          <a:off x="3667125" y="2114550"/>
          <a:ext cx="1695450" cy="190500"/>
        </a:xfrm>
        <a:prstGeom prst="rect">
          <a:avLst/>
        </a:prstGeom>
        <a:noFill/>
        <a:ln w="9525" cmpd="sng">
          <a:noFill/>
        </a:ln>
      </xdr:spPr>
      <xdr:txBody>
        <a:bodyPr vertOverflow="clip" wrap="square" anchor="ctr"/>
        <a:p>
          <a:pPr algn="just">
            <a:defRPr/>
          </a:pPr>
          <a:r>
            <a:rPr lang="en-US" cap="none" sz="1000" b="0" i="0" u="none" baseline="0">
              <a:solidFill>
                <a:srgbClr val="000000"/>
              </a:solidFill>
              <a:latin typeface="Calibri"/>
              <a:ea typeface="Calibri"/>
              <a:cs typeface="Calibri"/>
            </a:rPr>
            <a:t>Nro. Beneficiarios Directos:</a:t>
          </a:r>
        </a:p>
      </xdr:txBody>
    </xdr:sp>
    <xdr:clientData/>
  </xdr:twoCellAnchor>
  <xdr:twoCellAnchor>
    <xdr:from>
      <xdr:col>0</xdr:col>
      <xdr:colOff>142875</xdr:colOff>
      <xdr:row>13</xdr:row>
      <xdr:rowOff>9525</xdr:rowOff>
    </xdr:from>
    <xdr:to>
      <xdr:col>4</xdr:col>
      <xdr:colOff>523875</xdr:colOff>
      <xdr:row>14</xdr:row>
      <xdr:rowOff>85725</xdr:rowOff>
    </xdr:to>
    <xdr:sp>
      <xdr:nvSpPr>
        <xdr:cNvPr id="4" name="5 CuadroTexto"/>
        <xdr:cNvSpPr txBox="1">
          <a:spLocks noChangeArrowheads="1"/>
        </xdr:cNvSpPr>
      </xdr:nvSpPr>
      <xdr:spPr>
        <a:xfrm>
          <a:off x="142875" y="2886075"/>
          <a:ext cx="6429375" cy="266700"/>
        </a:xfrm>
        <a:prstGeom prst="rect">
          <a:avLst/>
        </a:prstGeom>
        <a:noFill/>
        <a:ln w="9525" cmpd="sng">
          <a:noFill/>
        </a:ln>
      </xdr:spPr>
      <xdr:txBody>
        <a:bodyPr vertOverflow="clip" wrap="square"/>
        <a:p>
          <a:pPr algn="just">
            <a:defRPr/>
          </a:pPr>
          <a:r>
            <a:rPr lang="en-US" cap="none" sz="1100" b="0" i="0" u="none" baseline="0">
              <a:solidFill>
                <a:srgbClr val="000000"/>
              </a:solidFill>
              <a:latin typeface="Calibri"/>
              <a:ea typeface="Calibri"/>
              <a:cs typeface="Calibri"/>
            </a:rPr>
            <a:t>Alcance: </a:t>
          </a:r>
        </a:p>
      </xdr:txBody>
    </xdr:sp>
    <xdr:clientData/>
  </xdr:twoCellAnchor>
  <xdr:twoCellAnchor>
    <xdr:from>
      <xdr:col>0</xdr:col>
      <xdr:colOff>190500</xdr:colOff>
      <xdr:row>7</xdr:row>
      <xdr:rowOff>47625</xdr:rowOff>
    </xdr:from>
    <xdr:to>
      <xdr:col>4</xdr:col>
      <xdr:colOff>647700</xdr:colOff>
      <xdr:row>15</xdr:row>
      <xdr:rowOff>66675</xdr:rowOff>
    </xdr:to>
    <xdr:sp>
      <xdr:nvSpPr>
        <xdr:cNvPr id="5" name="8 Rectángulo redondeado"/>
        <xdr:cNvSpPr>
          <a:spLocks/>
        </xdr:cNvSpPr>
      </xdr:nvSpPr>
      <xdr:spPr>
        <a:xfrm>
          <a:off x="190500" y="1781175"/>
          <a:ext cx="6505575" cy="1543050"/>
        </a:xfrm>
        <a:prstGeom prst="roundRect">
          <a:avLst/>
        </a:prstGeom>
        <a:noFill/>
        <a:ln w="127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xdr:col>
      <xdr:colOff>466725</xdr:colOff>
      <xdr:row>6</xdr:row>
      <xdr:rowOff>123825</xdr:rowOff>
    </xdr:from>
    <xdr:to>
      <xdr:col>2</xdr:col>
      <xdr:colOff>990600</xdr:colOff>
      <xdr:row>7</xdr:row>
      <xdr:rowOff>190500</xdr:rowOff>
    </xdr:to>
    <xdr:sp>
      <xdr:nvSpPr>
        <xdr:cNvPr id="6" name="9 CuadroTexto"/>
        <xdr:cNvSpPr txBox="1">
          <a:spLocks noChangeArrowheads="1"/>
        </xdr:cNvSpPr>
      </xdr:nvSpPr>
      <xdr:spPr>
        <a:xfrm>
          <a:off x="657225" y="1666875"/>
          <a:ext cx="1181100" cy="257175"/>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Calibri"/>
              <a:ea typeface="Calibri"/>
              <a:cs typeface="Calibri"/>
            </a:rPr>
            <a:t>Datos Generales</a:t>
          </a:r>
        </a:p>
      </xdr:txBody>
    </xdr:sp>
    <xdr:clientData/>
  </xdr:twoCellAnchor>
  <xdr:twoCellAnchor>
    <xdr:from>
      <xdr:col>2</xdr:col>
      <xdr:colOff>2819400</xdr:colOff>
      <xdr:row>9</xdr:row>
      <xdr:rowOff>0</xdr:rowOff>
    </xdr:from>
    <xdr:to>
      <xdr:col>2</xdr:col>
      <xdr:colOff>4514850</xdr:colOff>
      <xdr:row>10</xdr:row>
      <xdr:rowOff>0</xdr:rowOff>
    </xdr:to>
    <xdr:sp>
      <xdr:nvSpPr>
        <xdr:cNvPr id="7" name="10 CuadroTexto"/>
        <xdr:cNvSpPr txBox="1">
          <a:spLocks noChangeArrowheads="1"/>
        </xdr:cNvSpPr>
      </xdr:nvSpPr>
      <xdr:spPr>
        <a:xfrm>
          <a:off x="3667125" y="2114550"/>
          <a:ext cx="1695450" cy="190500"/>
        </a:xfrm>
        <a:prstGeom prst="rect">
          <a:avLst/>
        </a:prstGeom>
        <a:noFill/>
        <a:ln w="9525" cmpd="sng">
          <a:noFill/>
        </a:ln>
      </xdr:spPr>
      <xdr:txBody>
        <a:bodyPr vertOverflow="clip" wrap="square" anchor="ctr"/>
        <a:p>
          <a:pPr algn="just">
            <a:defRPr/>
          </a:pPr>
          <a:r>
            <a:rPr lang="en-US" cap="none" sz="1000" b="0" i="0" u="none" baseline="0">
              <a:solidFill>
                <a:srgbClr val="000000"/>
              </a:solidFill>
              <a:latin typeface="Calibri"/>
              <a:ea typeface="Calibri"/>
              <a:cs typeface="Calibri"/>
            </a:rPr>
            <a:t>Nro. Beneficiarios Directos:</a:t>
          </a:r>
        </a:p>
      </xdr:txBody>
    </xdr:sp>
    <xdr:clientData/>
  </xdr:twoCellAnchor>
  <xdr:twoCellAnchor>
    <xdr:from>
      <xdr:col>0</xdr:col>
      <xdr:colOff>142875</xdr:colOff>
      <xdr:row>13</xdr:row>
      <xdr:rowOff>9525</xdr:rowOff>
    </xdr:from>
    <xdr:to>
      <xdr:col>4</xdr:col>
      <xdr:colOff>523875</xdr:colOff>
      <xdr:row>14</xdr:row>
      <xdr:rowOff>85725</xdr:rowOff>
    </xdr:to>
    <xdr:sp>
      <xdr:nvSpPr>
        <xdr:cNvPr id="8" name="11 CuadroTexto"/>
        <xdr:cNvSpPr txBox="1">
          <a:spLocks noChangeArrowheads="1"/>
        </xdr:cNvSpPr>
      </xdr:nvSpPr>
      <xdr:spPr>
        <a:xfrm>
          <a:off x="142875" y="2886075"/>
          <a:ext cx="6429375" cy="266700"/>
        </a:xfrm>
        <a:prstGeom prst="rect">
          <a:avLst/>
        </a:prstGeom>
        <a:noFill/>
        <a:ln w="9525" cmpd="sng">
          <a:noFill/>
        </a:ln>
      </xdr:spPr>
      <xdr:txBody>
        <a:bodyPr vertOverflow="clip" wrap="square"/>
        <a:p>
          <a:pPr algn="just">
            <a:defRPr/>
          </a:pPr>
          <a:r>
            <a:rPr lang="en-US" cap="none" sz="1100" b="0" i="0" u="none" baseline="0">
              <a:solidFill>
                <a:srgbClr val="000000"/>
              </a:solidFill>
              <a:latin typeface="Calibri"/>
              <a:ea typeface="Calibri"/>
              <a:cs typeface="Calibri"/>
            </a:rPr>
            <a:t>Alcance: </a:t>
          </a:r>
        </a:p>
      </xdr:txBody>
    </xdr:sp>
    <xdr:clientData/>
  </xdr:twoCellAnchor>
  <xdr:twoCellAnchor editAs="oneCell">
    <xdr:from>
      <xdr:col>1</xdr:col>
      <xdr:colOff>352425</xdr:colOff>
      <xdr:row>0</xdr:row>
      <xdr:rowOff>57150</xdr:rowOff>
    </xdr:from>
    <xdr:to>
      <xdr:col>4</xdr:col>
      <xdr:colOff>571500</xdr:colOff>
      <xdr:row>3</xdr:row>
      <xdr:rowOff>123825</xdr:rowOff>
    </xdr:to>
    <xdr:pic>
      <xdr:nvPicPr>
        <xdr:cNvPr id="9" name="Imagen 12"/>
        <xdr:cNvPicPr preferRelativeResize="1">
          <a:picLocks noChangeAspect="1"/>
        </xdr:cNvPicPr>
      </xdr:nvPicPr>
      <xdr:blipFill>
        <a:blip r:embed="rId1"/>
        <a:srcRect l="44132" t="36033" r="9982" b="49162"/>
        <a:stretch>
          <a:fillRect/>
        </a:stretch>
      </xdr:blipFill>
      <xdr:spPr>
        <a:xfrm>
          <a:off x="542925" y="57150"/>
          <a:ext cx="6076950" cy="10382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7</xdr:row>
      <xdr:rowOff>47625</xdr:rowOff>
    </xdr:from>
    <xdr:to>
      <xdr:col>4</xdr:col>
      <xdr:colOff>647700</xdr:colOff>
      <xdr:row>15</xdr:row>
      <xdr:rowOff>66675</xdr:rowOff>
    </xdr:to>
    <xdr:sp>
      <xdr:nvSpPr>
        <xdr:cNvPr id="1" name="7 Rectángulo redondeado"/>
        <xdr:cNvSpPr>
          <a:spLocks/>
        </xdr:cNvSpPr>
      </xdr:nvSpPr>
      <xdr:spPr>
        <a:xfrm>
          <a:off x="190500" y="1638300"/>
          <a:ext cx="6486525" cy="1543050"/>
        </a:xfrm>
        <a:prstGeom prst="roundRect">
          <a:avLst/>
        </a:prstGeom>
        <a:noFill/>
        <a:ln w="127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xdr:col>
      <xdr:colOff>466725</xdr:colOff>
      <xdr:row>6</xdr:row>
      <xdr:rowOff>161925</xdr:rowOff>
    </xdr:from>
    <xdr:to>
      <xdr:col>2</xdr:col>
      <xdr:colOff>990600</xdr:colOff>
      <xdr:row>7</xdr:row>
      <xdr:rowOff>190500</xdr:rowOff>
    </xdr:to>
    <xdr:sp>
      <xdr:nvSpPr>
        <xdr:cNvPr id="2" name="8 CuadroTexto"/>
        <xdr:cNvSpPr txBox="1">
          <a:spLocks noChangeArrowheads="1"/>
        </xdr:cNvSpPr>
      </xdr:nvSpPr>
      <xdr:spPr>
        <a:xfrm>
          <a:off x="657225" y="1562100"/>
          <a:ext cx="1181100" cy="219075"/>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Calibri"/>
              <a:ea typeface="Calibri"/>
              <a:cs typeface="Calibri"/>
            </a:rPr>
            <a:t>Datos Generales</a:t>
          </a:r>
        </a:p>
      </xdr:txBody>
    </xdr:sp>
    <xdr:clientData/>
  </xdr:twoCellAnchor>
  <xdr:twoCellAnchor>
    <xdr:from>
      <xdr:col>2</xdr:col>
      <xdr:colOff>2819400</xdr:colOff>
      <xdr:row>9</xdr:row>
      <xdr:rowOff>0</xdr:rowOff>
    </xdr:from>
    <xdr:to>
      <xdr:col>2</xdr:col>
      <xdr:colOff>4514850</xdr:colOff>
      <xdr:row>10</xdr:row>
      <xdr:rowOff>0</xdr:rowOff>
    </xdr:to>
    <xdr:sp>
      <xdr:nvSpPr>
        <xdr:cNvPr id="3" name="9 CuadroTexto"/>
        <xdr:cNvSpPr txBox="1">
          <a:spLocks noChangeArrowheads="1"/>
        </xdr:cNvSpPr>
      </xdr:nvSpPr>
      <xdr:spPr>
        <a:xfrm>
          <a:off x="3667125" y="1971675"/>
          <a:ext cx="1695450" cy="190500"/>
        </a:xfrm>
        <a:prstGeom prst="rect">
          <a:avLst/>
        </a:prstGeom>
        <a:noFill/>
        <a:ln w="9525" cmpd="sng">
          <a:noFill/>
        </a:ln>
      </xdr:spPr>
      <xdr:txBody>
        <a:bodyPr vertOverflow="clip" wrap="square" anchor="ctr"/>
        <a:p>
          <a:pPr algn="just">
            <a:defRPr/>
          </a:pPr>
          <a:r>
            <a:rPr lang="en-US" cap="none" sz="1000" b="0" i="0" u="none" baseline="0">
              <a:solidFill>
                <a:srgbClr val="000000"/>
              </a:solidFill>
              <a:latin typeface="Calibri"/>
              <a:ea typeface="Calibri"/>
              <a:cs typeface="Calibri"/>
            </a:rPr>
            <a:t>Nro. Beneficiarios Directos:</a:t>
          </a:r>
        </a:p>
      </xdr:txBody>
    </xdr:sp>
    <xdr:clientData/>
  </xdr:twoCellAnchor>
  <xdr:twoCellAnchor>
    <xdr:from>
      <xdr:col>0</xdr:col>
      <xdr:colOff>142875</xdr:colOff>
      <xdr:row>13</xdr:row>
      <xdr:rowOff>9525</xdr:rowOff>
    </xdr:from>
    <xdr:to>
      <xdr:col>4</xdr:col>
      <xdr:colOff>523875</xdr:colOff>
      <xdr:row>14</xdr:row>
      <xdr:rowOff>85725</xdr:rowOff>
    </xdr:to>
    <xdr:sp>
      <xdr:nvSpPr>
        <xdr:cNvPr id="4" name="10 CuadroTexto"/>
        <xdr:cNvSpPr txBox="1">
          <a:spLocks noChangeArrowheads="1"/>
        </xdr:cNvSpPr>
      </xdr:nvSpPr>
      <xdr:spPr>
        <a:xfrm>
          <a:off x="142875" y="2743200"/>
          <a:ext cx="6410325" cy="266700"/>
        </a:xfrm>
        <a:prstGeom prst="rect">
          <a:avLst/>
        </a:prstGeom>
        <a:noFill/>
        <a:ln w="9525" cmpd="sng">
          <a:noFill/>
        </a:ln>
      </xdr:spPr>
      <xdr:txBody>
        <a:bodyPr vertOverflow="clip" wrap="square"/>
        <a:p>
          <a:pPr algn="just">
            <a:defRPr/>
          </a:pPr>
          <a:r>
            <a:rPr lang="en-US" cap="none" sz="1100" b="0" i="0" u="none" baseline="0">
              <a:solidFill>
                <a:srgbClr val="000000"/>
              </a:solidFill>
              <a:latin typeface="Calibri"/>
              <a:ea typeface="Calibri"/>
              <a:cs typeface="Calibri"/>
            </a:rPr>
            <a:t>Alcance: </a:t>
          </a:r>
        </a:p>
      </xdr:txBody>
    </xdr:sp>
    <xdr:clientData/>
  </xdr:twoCellAnchor>
  <xdr:twoCellAnchor editAs="oneCell">
    <xdr:from>
      <xdr:col>1</xdr:col>
      <xdr:colOff>419100</xdr:colOff>
      <xdr:row>0</xdr:row>
      <xdr:rowOff>104775</xdr:rowOff>
    </xdr:from>
    <xdr:to>
      <xdr:col>4</xdr:col>
      <xdr:colOff>466725</xdr:colOff>
      <xdr:row>3</xdr:row>
      <xdr:rowOff>133350</xdr:rowOff>
    </xdr:to>
    <xdr:pic>
      <xdr:nvPicPr>
        <xdr:cNvPr id="5" name="Imagen 6"/>
        <xdr:cNvPicPr preferRelativeResize="1">
          <a:picLocks noChangeAspect="1"/>
        </xdr:cNvPicPr>
      </xdr:nvPicPr>
      <xdr:blipFill>
        <a:blip r:embed="rId1"/>
        <a:srcRect l="44903" t="37249" r="11805" b="50576"/>
        <a:stretch>
          <a:fillRect/>
        </a:stretch>
      </xdr:blipFill>
      <xdr:spPr>
        <a:xfrm>
          <a:off x="609600" y="104775"/>
          <a:ext cx="5886450" cy="8572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7</xdr:row>
      <xdr:rowOff>47625</xdr:rowOff>
    </xdr:from>
    <xdr:to>
      <xdr:col>4</xdr:col>
      <xdr:colOff>647700</xdr:colOff>
      <xdr:row>15</xdr:row>
      <xdr:rowOff>66675</xdr:rowOff>
    </xdr:to>
    <xdr:sp>
      <xdr:nvSpPr>
        <xdr:cNvPr id="1" name="7 Rectángulo redondeado"/>
        <xdr:cNvSpPr>
          <a:spLocks/>
        </xdr:cNvSpPr>
      </xdr:nvSpPr>
      <xdr:spPr>
        <a:xfrm>
          <a:off x="190500" y="1581150"/>
          <a:ext cx="6505575" cy="1543050"/>
        </a:xfrm>
        <a:prstGeom prst="roundRect">
          <a:avLst/>
        </a:prstGeom>
        <a:noFill/>
        <a:ln w="127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xdr:col>
      <xdr:colOff>466725</xdr:colOff>
      <xdr:row>6</xdr:row>
      <xdr:rowOff>161925</xdr:rowOff>
    </xdr:from>
    <xdr:to>
      <xdr:col>2</xdr:col>
      <xdr:colOff>981075</xdr:colOff>
      <xdr:row>7</xdr:row>
      <xdr:rowOff>190500</xdr:rowOff>
    </xdr:to>
    <xdr:sp>
      <xdr:nvSpPr>
        <xdr:cNvPr id="2" name="8 CuadroTexto"/>
        <xdr:cNvSpPr txBox="1">
          <a:spLocks noChangeArrowheads="1"/>
        </xdr:cNvSpPr>
      </xdr:nvSpPr>
      <xdr:spPr>
        <a:xfrm>
          <a:off x="657225" y="1504950"/>
          <a:ext cx="1171575" cy="219075"/>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Calibri"/>
              <a:ea typeface="Calibri"/>
              <a:cs typeface="Calibri"/>
            </a:rPr>
            <a:t>Datos Generales</a:t>
          </a:r>
        </a:p>
      </xdr:txBody>
    </xdr:sp>
    <xdr:clientData/>
  </xdr:twoCellAnchor>
  <xdr:twoCellAnchor>
    <xdr:from>
      <xdr:col>2</xdr:col>
      <xdr:colOff>2819400</xdr:colOff>
      <xdr:row>9</xdr:row>
      <xdr:rowOff>0</xdr:rowOff>
    </xdr:from>
    <xdr:to>
      <xdr:col>2</xdr:col>
      <xdr:colOff>4514850</xdr:colOff>
      <xdr:row>10</xdr:row>
      <xdr:rowOff>0</xdr:rowOff>
    </xdr:to>
    <xdr:sp>
      <xdr:nvSpPr>
        <xdr:cNvPr id="3" name="9 CuadroTexto"/>
        <xdr:cNvSpPr txBox="1">
          <a:spLocks noChangeArrowheads="1"/>
        </xdr:cNvSpPr>
      </xdr:nvSpPr>
      <xdr:spPr>
        <a:xfrm>
          <a:off x="3667125" y="1914525"/>
          <a:ext cx="1695450" cy="190500"/>
        </a:xfrm>
        <a:prstGeom prst="rect">
          <a:avLst/>
        </a:prstGeom>
        <a:noFill/>
        <a:ln w="9525" cmpd="sng">
          <a:noFill/>
        </a:ln>
      </xdr:spPr>
      <xdr:txBody>
        <a:bodyPr vertOverflow="clip" wrap="square" anchor="ctr"/>
        <a:p>
          <a:pPr algn="just">
            <a:defRPr/>
          </a:pPr>
          <a:r>
            <a:rPr lang="en-US" cap="none" sz="1000" b="0" i="0" u="none" baseline="0">
              <a:solidFill>
                <a:srgbClr val="000000"/>
              </a:solidFill>
              <a:latin typeface="Calibri"/>
              <a:ea typeface="Calibri"/>
              <a:cs typeface="Calibri"/>
            </a:rPr>
            <a:t>Nro. Beneficiarios Directos:</a:t>
          </a:r>
        </a:p>
      </xdr:txBody>
    </xdr:sp>
    <xdr:clientData/>
  </xdr:twoCellAnchor>
  <xdr:twoCellAnchor>
    <xdr:from>
      <xdr:col>0</xdr:col>
      <xdr:colOff>142875</xdr:colOff>
      <xdr:row>13</xdr:row>
      <xdr:rowOff>9525</xdr:rowOff>
    </xdr:from>
    <xdr:to>
      <xdr:col>4</xdr:col>
      <xdr:colOff>523875</xdr:colOff>
      <xdr:row>14</xdr:row>
      <xdr:rowOff>85725</xdr:rowOff>
    </xdr:to>
    <xdr:sp>
      <xdr:nvSpPr>
        <xdr:cNvPr id="4" name="10 CuadroTexto"/>
        <xdr:cNvSpPr txBox="1">
          <a:spLocks noChangeArrowheads="1"/>
        </xdr:cNvSpPr>
      </xdr:nvSpPr>
      <xdr:spPr>
        <a:xfrm>
          <a:off x="142875" y="2686050"/>
          <a:ext cx="6429375" cy="266700"/>
        </a:xfrm>
        <a:prstGeom prst="rect">
          <a:avLst/>
        </a:prstGeom>
        <a:noFill/>
        <a:ln w="9525" cmpd="sng">
          <a:noFill/>
        </a:ln>
      </xdr:spPr>
      <xdr:txBody>
        <a:bodyPr vertOverflow="clip" wrap="square"/>
        <a:p>
          <a:pPr algn="just">
            <a:defRPr/>
          </a:pPr>
          <a:r>
            <a:rPr lang="en-US" cap="none" sz="1100" b="0" i="0" u="none" baseline="0">
              <a:solidFill>
                <a:srgbClr val="000000"/>
              </a:solidFill>
              <a:latin typeface="Calibri"/>
              <a:ea typeface="Calibri"/>
              <a:cs typeface="Calibri"/>
            </a:rPr>
            <a:t>Alcance: </a:t>
          </a:r>
        </a:p>
      </xdr:txBody>
    </xdr:sp>
    <xdr:clientData/>
  </xdr:twoCellAnchor>
  <xdr:twoCellAnchor editAs="oneCell">
    <xdr:from>
      <xdr:col>1</xdr:col>
      <xdr:colOff>447675</xdr:colOff>
      <xdr:row>0</xdr:row>
      <xdr:rowOff>104775</xdr:rowOff>
    </xdr:from>
    <xdr:to>
      <xdr:col>4</xdr:col>
      <xdr:colOff>476250</xdr:colOff>
      <xdr:row>4</xdr:row>
      <xdr:rowOff>0</xdr:rowOff>
    </xdr:to>
    <xdr:pic>
      <xdr:nvPicPr>
        <xdr:cNvPr id="5" name="Imagen 6"/>
        <xdr:cNvPicPr preferRelativeResize="1">
          <a:picLocks noChangeAspect="1"/>
        </xdr:cNvPicPr>
      </xdr:nvPicPr>
      <xdr:blipFill>
        <a:blip r:embed="rId1"/>
        <a:srcRect l="44903" t="37249" r="11805" b="50576"/>
        <a:stretch>
          <a:fillRect/>
        </a:stretch>
      </xdr:blipFill>
      <xdr:spPr>
        <a:xfrm>
          <a:off x="638175" y="104775"/>
          <a:ext cx="5886450" cy="8572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7</xdr:row>
      <xdr:rowOff>47625</xdr:rowOff>
    </xdr:from>
    <xdr:to>
      <xdr:col>4</xdr:col>
      <xdr:colOff>647700</xdr:colOff>
      <xdr:row>15</xdr:row>
      <xdr:rowOff>66675</xdr:rowOff>
    </xdr:to>
    <xdr:sp>
      <xdr:nvSpPr>
        <xdr:cNvPr id="1" name="2 Rectángulo redondeado"/>
        <xdr:cNvSpPr>
          <a:spLocks/>
        </xdr:cNvSpPr>
      </xdr:nvSpPr>
      <xdr:spPr>
        <a:xfrm>
          <a:off x="190500" y="1581150"/>
          <a:ext cx="6505575" cy="1543050"/>
        </a:xfrm>
        <a:prstGeom prst="roundRect">
          <a:avLst/>
        </a:prstGeom>
        <a:noFill/>
        <a:ln w="127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xdr:col>
      <xdr:colOff>466725</xdr:colOff>
      <xdr:row>6</xdr:row>
      <xdr:rowOff>123825</xdr:rowOff>
    </xdr:from>
    <xdr:to>
      <xdr:col>2</xdr:col>
      <xdr:colOff>990600</xdr:colOff>
      <xdr:row>7</xdr:row>
      <xdr:rowOff>190500</xdr:rowOff>
    </xdr:to>
    <xdr:sp>
      <xdr:nvSpPr>
        <xdr:cNvPr id="2" name="3 CuadroTexto"/>
        <xdr:cNvSpPr txBox="1">
          <a:spLocks noChangeArrowheads="1"/>
        </xdr:cNvSpPr>
      </xdr:nvSpPr>
      <xdr:spPr>
        <a:xfrm>
          <a:off x="657225" y="1466850"/>
          <a:ext cx="1181100" cy="257175"/>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Calibri"/>
              <a:ea typeface="Calibri"/>
              <a:cs typeface="Calibri"/>
            </a:rPr>
            <a:t>Datos Generales</a:t>
          </a:r>
        </a:p>
      </xdr:txBody>
    </xdr:sp>
    <xdr:clientData/>
  </xdr:twoCellAnchor>
  <xdr:twoCellAnchor>
    <xdr:from>
      <xdr:col>2</xdr:col>
      <xdr:colOff>2819400</xdr:colOff>
      <xdr:row>9</xdr:row>
      <xdr:rowOff>0</xdr:rowOff>
    </xdr:from>
    <xdr:to>
      <xdr:col>2</xdr:col>
      <xdr:colOff>4514850</xdr:colOff>
      <xdr:row>10</xdr:row>
      <xdr:rowOff>0</xdr:rowOff>
    </xdr:to>
    <xdr:sp>
      <xdr:nvSpPr>
        <xdr:cNvPr id="3" name="4 CuadroTexto"/>
        <xdr:cNvSpPr txBox="1">
          <a:spLocks noChangeArrowheads="1"/>
        </xdr:cNvSpPr>
      </xdr:nvSpPr>
      <xdr:spPr>
        <a:xfrm>
          <a:off x="3667125" y="1914525"/>
          <a:ext cx="1695450" cy="190500"/>
        </a:xfrm>
        <a:prstGeom prst="rect">
          <a:avLst/>
        </a:prstGeom>
        <a:noFill/>
        <a:ln w="9525" cmpd="sng">
          <a:noFill/>
        </a:ln>
      </xdr:spPr>
      <xdr:txBody>
        <a:bodyPr vertOverflow="clip" wrap="square" anchor="ctr"/>
        <a:p>
          <a:pPr algn="just">
            <a:defRPr/>
          </a:pPr>
          <a:r>
            <a:rPr lang="en-US" cap="none" sz="1000" b="0" i="0" u="none" baseline="0">
              <a:solidFill>
                <a:srgbClr val="000000"/>
              </a:solidFill>
              <a:latin typeface="Calibri"/>
              <a:ea typeface="Calibri"/>
              <a:cs typeface="Calibri"/>
            </a:rPr>
            <a:t>Nro. Beneficiarios Directos:</a:t>
          </a:r>
        </a:p>
      </xdr:txBody>
    </xdr:sp>
    <xdr:clientData/>
  </xdr:twoCellAnchor>
  <xdr:twoCellAnchor>
    <xdr:from>
      <xdr:col>0</xdr:col>
      <xdr:colOff>142875</xdr:colOff>
      <xdr:row>13</xdr:row>
      <xdr:rowOff>9525</xdr:rowOff>
    </xdr:from>
    <xdr:to>
      <xdr:col>4</xdr:col>
      <xdr:colOff>523875</xdr:colOff>
      <xdr:row>14</xdr:row>
      <xdr:rowOff>85725</xdr:rowOff>
    </xdr:to>
    <xdr:sp>
      <xdr:nvSpPr>
        <xdr:cNvPr id="4" name="5 CuadroTexto"/>
        <xdr:cNvSpPr txBox="1">
          <a:spLocks noChangeArrowheads="1"/>
        </xdr:cNvSpPr>
      </xdr:nvSpPr>
      <xdr:spPr>
        <a:xfrm>
          <a:off x="142875" y="2686050"/>
          <a:ext cx="6429375" cy="266700"/>
        </a:xfrm>
        <a:prstGeom prst="rect">
          <a:avLst/>
        </a:prstGeom>
        <a:noFill/>
        <a:ln w="9525" cmpd="sng">
          <a:noFill/>
        </a:ln>
      </xdr:spPr>
      <xdr:txBody>
        <a:bodyPr vertOverflow="clip" wrap="square"/>
        <a:p>
          <a:pPr algn="just">
            <a:defRPr/>
          </a:pPr>
          <a:r>
            <a:rPr lang="en-US" cap="none" sz="1100" b="0" i="0" u="none" baseline="0">
              <a:solidFill>
                <a:srgbClr val="000000"/>
              </a:solidFill>
              <a:latin typeface="Calibri"/>
              <a:ea typeface="Calibri"/>
              <a:cs typeface="Calibri"/>
            </a:rPr>
            <a:t>Alcance: </a:t>
          </a:r>
        </a:p>
      </xdr:txBody>
    </xdr:sp>
    <xdr:clientData/>
  </xdr:twoCellAnchor>
  <xdr:twoCellAnchor editAs="oneCell">
    <xdr:from>
      <xdr:col>1</xdr:col>
      <xdr:colOff>400050</xdr:colOff>
      <xdr:row>0</xdr:row>
      <xdr:rowOff>76200</xdr:rowOff>
    </xdr:from>
    <xdr:to>
      <xdr:col>4</xdr:col>
      <xdr:colOff>428625</xdr:colOff>
      <xdr:row>3</xdr:row>
      <xdr:rowOff>161925</xdr:rowOff>
    </xdr:to>
    <xdr:pic>
      <xdr:nvPicPr>
        <xdr:cNvPr id="5" name="Imagen 6"/>
        <xdr:cNvPicPr preferRelativeResize="1">
          <a:picLocks noChangeAspect="1"/>
        </xdr:cNvPicPr>
      </xdr:nvPicPr>
      <xdr:blipFill>
        <a:blip r:embed="rId1"/>
        <a:srcRect l="44903" t="37249" r="11805" b="50576"/>
        <a:stretch>
          <a:fillRect/>
        </a:stretch>
      </xdr:blipFill>
      <xdr:spPr>
        <a:xfrm>
          <a:off x="590550" y="76200"/>
          <a:ext cx="5886450" cy="8572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7</xdr:row>
      <xdr:rowOff>47625</xdr:rowOff>
    </xdr:from>
    <xdr:to>
      <xdr:col>4</xdr:col>
      <xdr:colOff>647700</xdr:colOff>
      <xdr:row>15</xdr:row>
      <xdr:rowOff>66675</xdr:rowOff>
    </xdr:to>
    <xdr:sp>
      <xdr:nvSpPr>
        <xdr:cNvPr id="1" name="2 Rectángulo redondeado"/>
        <xdr:cNvSpPr>
          <a:spLocks/>
        </xdr:cNvSpPr>
      </xdr:nvSpPr>
      <xdr:spPr>
        <a:xfrm>
          <a:off x="190500" y="1638300"/>
          <a:ext cx="6505575" cy="1543050"/>
        </a:xfrm>
        <a:prstGeom prst="roundRect">
          <a:avLst/>
        </a:prstGeom>
        <a:noFill/>
        <a:ln w="127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xdr:col>
      <xdr:colOff>466725</xdr:colOff>
      <xdr:row>6</xdr:row>
      <xdr:rowOff>123825</xdr:rowOff>
    </xdr:from>
    <xdr:to>
      <xdr:col>2</xdr:col>
      <xdr:colOff>990600</xdr:colOff>
      <xdr:row>7</xdr:row>
      <xdr:rowOff>190500</xdr:rowOff>
    </xdr:to>
    <xdr:sp>
      <xdr:nvSpPr>
        <xdr:cNvPr id="2" name="3 CuadroTexto"/>
        <xdr:cNvSpPr txBox="1">
          <a:spLocks noChangeArrowheads="1"/>
        </xdr:cNvSpPr>
      </xdr:nvSpPr>
      <xdr:spPr>
        <a:xfrm>
          <a:off x="657225" y="1524000"/>
          <a:ext cx="1181100" cy="257175"/>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Calibri"/>
              <a:ea typeface="Calibri"/>
              <a:cs typeface="Calibri"/>
            </a:rPr>
            <a:t>Datos Generales</a:t>
          </a:r>
        </a:p>
      </xdr:txBody>
    </xdr:sp>
    <xdr:clientData/>
  </xdr:twoCellAnchor>
  <xdr:twoCellAnchor>
    <xdr:from>
      <xdr:col>2</xdr:col>
      <xdr:colOff>2819400</xdr:colOff>
      <xdr:row>9</xdr:row>
      <xdr:rowOff>0</xdr:rowOff>
    </xdr:from>
    <xdr:to>
      <xdr:col>2</xdr:col>
      <xdr:colOff>4514850</xdr:colOff>
      <xdr:row>10</xdr:row>
      <xdr:rowOff>0</xdr:rowOff>
    </xdr:to>
    <xdr:sp>
      <xdr:nvSpPr>
        <xdr:cNvPr id="3" name="4 CuadroTexto"/>
        <xdr:cNvSpPr txBox="1">
          <a:spLocks noChangeArrowheads="1"/>
        </xdr:cNvSpPr>
      </xdr:nvSpPr>
      <xdr:spPr>
        <a:xfrm>
          <a:off x="3667125" y="1971675"/>
          <a:ext cx="1695450" cy="190500"/>
        </a:xfrm>
        <a:prstGeom prst="rect">
          <a:avLst/>
        </a:prstGeom>
        <a:noFill/>
        <a:ln w="9525" cmpd="sng">
          <a:noFill/>
        </a:ln>
      </xdr:spPr>
      <xdr:txBody>
        <a:bodyPr vertOverflow="clip" wrap="square" anchor="ctr"/>
        <a:p>
          <a:pPr algn="just">
            <a:defRPr/>
          </a:pPr>
          <a:r>
            <a:rPr lang="en-US" cap="none" sz="1000" b="0" i="0" u="none" baseline="0">
              <a:solidFill>
                <a:srgbClr val="000000"/>
              </a:solidFill>
              <a:latin typeface="Calibri"/>
              <a:ea typeface="Calibri"/>
              <a:cs typeface="Calibri"/>
            </a:rPr>
            <a:t>Nro. Beneficiarios Directos:</a:t>
          </a:r>
        </a:p>
      </xdr:txBody>
    </xdr:sp>
    <xdr:clientData/>
  </xdr:twoCellAnchor>
  <xdr:twoCellAnchor>
    <xdr:from>
      <xdr:col>0</xdr:col>
      <xdr:colOff>142875</xdr:colOff>
      <xdr:row>13</xdr:row>
      <xdr:rowOff>9525</xdr:rowOff>
    </xdr:from>
    <xdr:to>
      <xdr:col>4</xdr:col>
      <xdr:colOff>523875</xdr:colOff>
      <xdr:row>14</xdr:row>
      <xdr:rowOff>85725</xdr:rowOff>
    </xdr:to>
    <xdr:sp>
      <xdr:nvSpPr>
        <xdr:cNvPr id="4" name="5 CuadroTexto"/>
        <xdr:cNvSpPr txBox="1">
          <a:spLocks noChangeArrowheads="1"/>
        </xdr:cNvSpPr>
      </xdr:nvSpPr>
      <xdr:spPr>
        <a:xfrm>
          <a:off x="142875" y="2743200"/>
          <a:ext cx="6429375" cy="266700"/>
        </a:xfrm>
        <a:prstGeom prst="rect">
          <a:avLst/>
        </a:prstGeom>
        <a:noFill/>
        <a:ln w="9525" cmpd="sng">
          <a:noFill/>
        </a:ln>
      </xdr:spPr>
      <xdr:txBody>
        <a:bodyPr vertOverflow="clip" wrap="square"/>
        <a:p>
          <a:pPr algn="just">
            <a:defRPr/>
          </a:pPr>
          <a:r>
            <a:rPr lang="en-US" cap="none" sz="1100" b="0" i="0" u="none" baseline="0">
              <a:solidFill>
                <a:srgbClr val="000000"/>
              </a:solidFill>
              <a:latin typeface="Calibri"/>
              <a:ea typeface="Calibri"/>
              <a:cs typeface="Calibri"/>
            </a:rPr>
            <a:t>Alcance: </a:t>
          </a:r>
        </a:p>
      </xdr:txBody>
    </xdr:sp>
    <xdr:clientData/>
  </xdr:twoCellAnchor>
  <xdr:twoCellAnchor editAs="oneCell">
    <xdr:from>
      <xdr:col>1</xdr:col>
      <xdr:colOff>552450</xdr:colOff>
      <xdr:row>0</xdr:row>
      <xdr:rowOff>66675</xdr:rowOff>
    </xdr:from>
    <xdr:to>
      <xdr:col>4</xdr:col>
      <xdr:colOff>581025</xdr:colOff>
      <xdr:row>3</xdr:row>
      <xdr:rowOff>161925</xdr:rowOff>
    </xdr:to>
    <xdr:pic>
      <xdr:nvPicPr>
        <xdr:cNvPr id="5" name="Imagen 6"/>
        <xdr:cNvPicPr preferRelativeResize="1">
          <a:picLocks noChangeAspect="1"/>
        </xdr:cNvPicPr>
      </xdr:nvPicPr>
      <xdr:blipFill>
        <a:blip r:embed="rId1"/>
        <a:srcRect l="44903" t="37249" r="11805" b="50576"/>
        <a:stretch>
          <a:fillRect/>
        </a:stretch>
      </xdr:blipFill>
      <xdr:spPr>
        <a:xfrm>
          <a:off x="742950" y="66675"/>
          <a:ext cx="5886450" cy="857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drawing" Target="../drawings/drawing10.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 Id="rId3" Type="http://schemas.openxmlformats.org/officeDocument/2006/relationships/drawing" Target="../drawings/drawing11.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1.vml" /><Relationship Id="rId3" Type="http://schemas.openxmlformats.org/officeDocument/2006/relationships/drawing" Target="../drawings/drawing12.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drawing" Target="../drawings/drawing9.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3:M65"/>
  <sheetViews>
    <sheetView tabSelected="1" zoomScalePageLayoutView="0" workbookViewId="0" topLeftCell="A1">
      <selection activeCell="C46" sqref="C46"/>
    </sheetView>
  </sheetViews>
  <sheetFormatPr defaultColWidth="11.421875" defaultRowHeight="15"/>
  <cols>
    <col min="1" max="1" width="3.140625" style="0" customWidth="1"/>
    <col min="2" max="2" width="7.140625" style="0" customWidth="1"/>
    <col min="3" max="3" width="68.7109375" style="0" customWidth="1"/>
    <col min="4" max="5" width="10.57421875" style="0" customWidth="1"/>
    <col min="6" max="6" width="1.7109375" style="177" customWidth="1"/>
    <col min="7" max="7" width="12.421875" style="0" customWidth="1"/>
    <col min="8" max="8" width="3.7109375" style="0" customWidth="1"/>
  </cols>
  <sheetData>
    <row r="1" ht="15"/>
    <row r="2" ht="15"/>
    <row r="3" spans="2:5" ht="12">
      <c r="B3" s="176"/>
      <c r="C3" s="176"/>
      <c r="D3" s="176"/>
      <c r="E3" s="176"/>
    </row>
    <row r="4" spans="2:5" ht="23.25" customHeight="1">
      <c r="B4" s="176"/>
      <c r="C4" s="176"/>
      <c r="D4" s="176"/>
      <c r="E4" s="176"/>
    </row>
    <row r="5" spans="2:5" ht="42.75" customHeight="1">
      <c r="B5" s="247" t="s">
        <v>1108</v>
      </c>
      <c r="C5" s="247"/>
      <c r="D5" s="247"/>
      <c r="E5" s="247"/>
    </row>
    <row r="6" spans="2:5" ht="15" customHeight="1">
      <c r="B6" s="248" t="s">
        <v>904</v>
      </c>
      <c r="C6" s="248"/>
      <c r="D6" s="248"/>
      <c r="E6" s="248"/>
    </row>
    <row r="7" spans="2:5" ht="15">
      <c r="B7" s="178"/>
      <c r="C7" s="178"/>
      <c r="D7" s="178"/>
      <c r="E7" s="245"/>
    </row>
    <row r="8" spans="2:5" ht="15">
      <c r="B8" s="179" t="s">
        <v>1</v>
      </c>
      <c r="C8" s="180"/>
      <c r="D8" s="181"/>
      <c r="E8" s="182"/>
    </row>
    <row r="9" spans="2:5" ht="15">
      <c r="B9" s="179" t="s">
        <v>2</v>
      </c>
      <c r="C9" s="181"/>
      <c r="D9" s="183"/>
      <c r="E9" s="182"/>
    </row>
    <row r="10" spans="2:5" ht="15">
      <c r="B10" s="179" t="s">
        <v>3</v>
      </c>
      <c r="C10" s="181"/>
      <c r="D10" s="181"/>
      <c r="E10" s="182"/>
    </row>
    <row r="11" spans="2:5" ht="15">
      <c r="B11" s="179" t="s">
        <v>4</v>
      </c>
      <c r="C11" s="181"/>
      <c r="D11" s="181"/>
      <c r="E11" s="182"/>
    </row>
    <row r="12" spans="2:5" ht="15">
      <c r="B12" s="179" t="s">
        <v>905</v>
      </c>
      <c r="C12" s="181"/>
      <c r="D12" s="181"/>
      <c r="E12" s="182"/>
    </row>
    <row r="13" spans="2:5" ht="45" customHeight="1">
      <c r="B13" s="184"/>
      <c r="C13" s="185"/>
      <c r="D13" s="181"/>
      <c r="E13" s="182"/>
    </row>
    <row r="14" spans="2:5" ht="15">
      <c r="B14" s="176"/>
      <c r="C14" s="176"/>
      <c r="D14" s="176"/>
      <c r="E14" s="176"/>
    </row>
    <row r="15" spans="2:5" ht="30" customHeight="1">
      <c r="B15" s="186" t="s">
        <v>6</v>
      </c>
      <c r="C15" s="187" t="s">
        <v>7</v>
      </c>
      <c r="D15" s="187" t="s">
        <v>906</v>
      </c>
      <c r="E15" s="187" t="s">
        <v>9</v>
      </c>
    </row>
    <row r="16" spans="2:5" ht="15" customHeight="1">
      <c r="B16" s="188">
        <v>1</v>
      </c>
      <c r="C16" s="189" t="s">
        <v>907</v>
      </c>
      <c r="D16" s="190" t="s">
        <v>11</v>
      </c>
      <c r="E16" s="191">
        <f>+E17+E27+E33+E41</f>
        <v>0</v>
      </c>
    </row>
    <row r="17" spans="2:5" ht="15">
      <c r="B17" s="192" t="s">
        <v>12</v>
      </c>
      <c r="C17" s="193" t="s">
        <v>908</v>
      </c>
      <c r="D17" s="194" t="s">
        <v>909</v>
      </c>
      <c r="E17" s="195">
        <f>+E18*20/5</f>
        <v>0</v>
      </c>
    </row>
    <row r="18" spans="2:5" ht="15">
      <c r="B18" s="196" t="s">
        <v>15</v>
      </c>
      <c r="C18" s="197" t="s">
        <v>910</v>
      </c>
      <c r="D18" s="198" t="s">
        <v>14</v>
      </c>
      <c r="E18" s="199">
        <f>+(SUM(E19:E26)*5/40)</f>
        <v>0</v>
      </c>
    </row>
    <row r="19" spans="2:5" ht="22.5">
      <c r="B19" s="200" t="s">
        <v>17</v>
      </c>
      <c r="C19" s="201" t="s">
        <v>911</v>
      </c>
      <c r="D19" s="202" t="s">
        <v>14</v>
      </c>
      <c r="E19" s="203"/>
    </row>
    <row r="20" spans="2:5" ht="22.5">
      <c r="B20" s="204" t="s">
        <v>912</v>
      </c>
      <c r="C20" s="201" t="s">
        <v>913</v>
      </c>
      <c r="D20" s="202" t="s">
        <v>14</v>
      </c>
      <c r="E20" s="203"/>
    </row>
    <row r="21" spans="2:5" ht="22.5">
      <c r="B21" s="200" t="s">
        <v>914</v>
      </c>
      <c r="C21" s="201" t="s">
        <v>915</v>
      </c>
      <c r="D21" s="202" t="s">
        <v>14</v>
      </c>
      <c r="E21" s="203"/>
    </row>
    <row r="22" spans="2:5" ht="22.5">
      <c r="B22" s="204" t="s">
        <v>916</v>
      </c>
      <c r="C22" s="201" t="s">
        <v>917</v>
      </c>
      <c r="D22" s="202" t="s">
        <v>14</v>
      </c>
      <c r="E22" s="203"/>
    </row>
    <row r="23" spans="2:5" ht="22.5">
      <c r="B23" s="204" t="s">
        <v>918</v>
      </c>
      <c r="C23" s="201" t="s">
        <v>919</v>
      </c>
      <c r="D23" s="202" t="s">
        <v>14</v>
      </c>
      <c r="E23" s="203"/>
    </row>
    <row r="24" spans="2:5" ht="15">
      <c r="B24" s="204" t="s">
        <v>920</v>
      </c>
      <c r="C24" s="201" t="s">
        <v>921</v>
      </c>
      <c r="D24" s="202" t="s">
        <v>14</v>
      </c>
      <c r="E24" s="203"/>
    </row>
    <row r="25" spans="2:5" ht="22.5">
      <c r="B25" s="204" t="s">
        <v>922</v>
      </c>
      <c r="C25" s="205" t="s">
        <v>923</v>
      </c>
      <c r="D25" s="202" t="s">
        <v>14</v>
      </c>
      <c r="E25" s="203"/>
    </row>
    <row r="26" spans="2:5" ht="22.5">
      <c r="B26" s="200" t="s">
        <v>924</v>
      </c>
      <c r="C26" s="201" t="s">
        <v>925</v>
      </c>
      <c r="D26" s="202" t="s">
        <v>14</v>
      </c>
      <c r="E26" s="203"/>
    </row>
    <row r="27" spans="2:5" ht="15">
      <c r="B27" s="206" t="s">
        <v>53</v>
      </c>
      <c r="C27" s="193" t="s">
        <v>926</v>
      </c>
      <c r="D27" s="194" t="s">
        <v>55</v>
      </c>
      <c r="E27" s="195">
        <f>+E28*30/5</f>
        <v>0</v>
      </c>
    </row>
    <row r="28" spans="2:5" ht="38.25" customHeight="1">
      <c r="B28" s="207" t="s">
        <v>56</v>
      </c>
      <c r="C28" s="208" t="s">
        <v>927</v>
      </c>
      <c r="D28" s="198" t="s">
        <v>14</v>
      </c>
      <c r="E28" s="199">
        <f>+(SUM(E29:E32)*5/20)</f>
        <v>0</v>
      </c>
    </row>
    <row r="29" spans="2:10" s="177" customFormat="1" ht="22.5">
      <c r="B29" s="200" t="s">
        <v>67</v>
      </c>
      <c r="C29" s="209" t="s">
        <v>928</v>
      </c>
      <c r="D29" s="202" t="s">
        <v>14</v>
      </c>
      <c r="E29" s="203"/>
      <c r="G29"/>
      <c r="H29"/>
      <c r="I29"/>
      <c r="J29"/>
    </row>
    <row r="30" spans="2:13" ht="39" customHeight="1">
      <c r="B30" s="200" t="s">
        <v>79</v>
      </c>
      <c r="C30" s="209" t="s">
        <v>1105</v>
      </c>
      <c r="D30" s="202" t="s">
        <v>14</v>
      </c>
      <c r="E30" s="210"/>
      <c r="I30" s="249"/>
      <c r="J30" s="249"/>
      <c r="K30" s="249"/>
      <c r="L30" s="249"/>
      <c r="M30" s="249"/>
    </row>
    <row r="31" spans="2:5" ht="29.25" customHeight="1">
      <c r="B31" s="200" t="s">
        <v>92</v>
      </c>
      <c r="C31" s="209" t="s">
        <v>929</v>
      </c>
      <c r="D31" s="202" t="s">
        <v>14</v>
      </c>
      <c r="E31" s="210"/>
    </row>
    <row r="32" spans="2:6" ht="22.5">
      <c r="B32" s="200" t="s">
        <v>98</v>
      </c>
      <c r="C32" s="211" t="s">
        <v>930</v>
      </c>
      <c r="D32" s="202" t="s">
        <v>14</v>
      </c>
      <c r="E32" s="203"/>
      <c r="F32" s="212"/>
    </row>
    <row r="33" spans="2:5" ht="15">
      <c r="B33" s="206" t="s">
        <v>155</v>
      </c>
      <c r="C33" s="193" t="s">
        <v>931</v>
      </c>
      <c r="D33" s="194" t="s">
        <v>909</v>
      </c>
      <c r="E33" s="195">
        <f>+E34*20/5</f>
        <v>0</v>
      </c>
    </row>
    <row r="34" spans="2:5" ht="26.25" customHeight="1">
      <c r="B34" s="196" t="s">
        <v>158</v>
      </c>
      <c r="C34" s="213" t="s">
        <v>932</v>
      </c>
      <c r="D34" s="198" t="s">
        <v>14</v>
      </c>
      <c r="E34" s="199">
        <f>+(SUM(E35:E40)*5/30)</f>
        <v>0</v>
      </c>
    </row>
    <row r="35" spans="2:5" ht="27" customHeight="1">
      <c r="B35" s="200" t="s">
        <v>933</v>
      </c>
      <c r="C35" s="211" t="s">
        <v>934</v>
      </c>
      <c r="D35" s="202" t="s">
        <v>14</v>
      </c>
      <c r="E35" s="210"/>
    </row>
    <row r="36" spans="2:5" ht="22.5">
      <c r="B36" s="200" t="s">
        <v>935</v>
      </c>
      <c r="C36" s="211" t="s">
        <v>936</v>
      </c>
      <c r="D36" s="202" t="s">
        <v>14</v>
      </c>
      <c r="E36" s="210"/>
    </row>
    <row r="37" spans="2:5" ht="24.75" customHeight="1">
      <c r="B37" s="200" t="s">
        <v>937</v>
      </c>
      <c r="C37" s="211" t="s">
        <v>938</v>
      </c>
      <c r="D37" s="202" t="s">
        <v>14</v>
      </c>
      <c r="E37" s="210"/>
    </row>
    <row r="38" spans="2:5" ht="22.5">
      <c r="B38" s="200" t="s">
        <v>939</v>
      </c>
      <c r="C38" s="214" t="s">
        <v>940</v>
      </c>
      <c r="D38" s="202" t="s">
        <v>14</v>
      </c>
      <c r="E38" s="210"/>
    </row>
    <row r="39" spans="2:5" ht="22.5">
      <c r="B39" s="200" t="s">
        <v>941</v>
      </c>
      <c r="C39" s="215" t="s">
        <v>942</v>
      </c>
      <c r="D39" s="202" t="s">
        <v>14</v>
      </c>
      <c r="E39" s="203"/>
    </row>
    <row r="40" spans="2:5" ht="22.5">
      <c r="B40" s="200" t="s">
        <v>943</v>
      </c>
      <c r="C40" s="216" t="s">
        <v>944</v>
      </c>
      <c r="D40" s="202" t="s">
        <v>14</v>
      </c>
      <c r="E40" s="210"/>
    </row>
    <row r="41" spans="2:5" ht="24.75" customHeight="1">
      <c r="B41" s="206" t="s">
        <v>298</v>
      </c>
      <c r="C41" s="193" t="s">
        <v>945</v>
      </c>
      <c r="D41" s="194" t="s">
        <v>55</v>
      </c>
      <c r="E41" s="195">
        <f>+E42*30/5</f>
        <v>0</v>
      </c>
    </row>
    <row r="42" spans="2:5" ht="22.5">
      <c r="B42" s="196" t="s">
        <v>300</v>
      </c>
      <c r="C42" s="213" t="s">
        <v>946</v>
      </c>
      <c r="D42" s="198" t="s">
        <v>14</v>
      </c>
      <c r="E42" s="199">
        <f>+(SUM(E43:E48)*5/30)</f>
        <v>0</v>
      </c>
    </row>
    <row r="43" spans="2:5" ht="25.5" customHeight="1">
      <c r="B43" s="200" t="s">
        <v>302</v>
      </c>
      <c r="C43" s="216" t="s">
        <v>947</v>
      </c>
      <c r="D43" s="202" t="s">
        <v>14</v>
      </c>
      <c r="E43" s="210"/>
    </row>
    <row r="44" spans="2:5" ht="20.25" customHeight="1">
      <c r="B44" s="200" t="s">
        <v>948</v>
      </c>
      <c r="C44" s="216" t="s">
        <v>949</v>
      </c>
      <c r="D44" s="202" t="s">
        <v>14</v>
      </c>
      <c r="E44" s="210"/>
    </row>
    <row r="45" spans="2:5" ht="18" customHeight="1">
      <c r="B45" s="200" t="s">
        <v>950</v>
      </c>
      <c r="C45" s="216" t="s">
        <v>1106</v>
      </c>
      <c r="D45" s="202" t="s">
        <v>14</v>
      </c>
      <c r="E45" s="210"/>
    </row>
    <row r="46" spans="2:5" ht="18" customHeight="1">
      <c r="B46" s="200" t="s">
        <v>951</v>
      </c>
      <c r="C46" s="216" t="s">
        <v>1107</v>
      </c>
      <c r="D46" s="202" t="s">
        <v>14</v>
      </c>
      <c r="E46" s="210"/>
    </row>
    <row r="47" spans="2:5" ht="35.25" customHeight="1">
      <c r="B47" s="200" t="s">
        <v>952</v>
      </c>
      <c r="C47" s="215" t="s">
        <v>953</v>
      </c>
      <c r="D47" s="202" t="s">
        <v>14</v>
      </c>
      <c r="E47" s="210"/>
    </row>
    <row r="48" spans="2:5" ht="22.5">
      <c r="B48" s="200" t="s">
        <v>954</v>
      </c>
      <c r="C48" s="217" t="s">
        <v>955</v>
      </c>
      <c r="D48" s="202" t="s">
        <v>14</v>
      </c>
      <c r="E48" s="210"/>
    </row>
    <row r="49" spans="2:5" ht="15">
      <c r="B49" s="250" t="s">
        <v>907</v>
      </c>
      <c r="C49" s="251"/>
      <c r="D49" s="190" t="s">
        <v>11</v>
      </c>
      <c r="E49" s="191">
        <f>+E16</f>
        <v>0</v>
      </c>
    </row>
    <row r="50" ht="15">
      <c r="C50" s="218"/>
    </row>
    <row r="51" spans="2:8" s="60" customFormat="1" ht="16.5">
      <c r="B51" s="219" t="s">
        <v>380</v>
      </c>
      <c r="C51" s="204"/>
      <c r="D51" s="58"/>
      <c r="E51" s="58"/>
      <c r="F51" s="220"/>
      <c r="G51" s="59"/>
      <c r="H51" s="59"/>
    </row>
    <row r="52" spans="2:9" s="60" customFormat="1" ht="8.25" customHeight="1">
      <c r="B52" s="62"/>
      <c r="D52" s="62"/>
      <c r="E52" s="62"/>
      <c r="F52" s="221"/>
      <c r="G52" s="62"/>
      <c r="H52" s="62"/>
      <c r="I52" s="61"/>
    </row>
    <row r="53" spans="2:10" s="60" customFormat="1" ht="16.5">
      <c r="B53" s="246" t="s">
        <v>956</v>
      </c>
      <c r="C53" s="246"/>
      <c r="D53" s="246"/>
      <c r="E53" s="246"/>
      <c r="F53" s="222"/>
      <c r="G53" s="64"/>
      <c r="H53" s="64"/>
      <c r="I53" s="61"/>
      <c r="J53" s="61"/>
    </row>
    <row r="54" spans="2:8" s="61" customFormat="1" ht="16.5">
      <c r="B54" s="246" t="s">
        <v>957</v>
      </c>
      <c r="C54" s="246"/>
      <c r="D54" s="246"/>
      <c r="E54" s="246"/>
      <c r="F54" s="222"/>
      <c r="G54" s="62"/>
      <c r="H54" s="62"/>
    </row>
    <row r="55" spans="2:9" s="60" customFormat="1" ht="16.5">
      <c r="B55" s="246" t="s">
        <v>958</v>
      </c>
      <c r="C55" s="246"/>
      <c r="D55" s="246"/>
      <c r="E55" s="246"/>
      <c r="F55" s="222"/>
      <c r="G55" s="65"/>
      <c r="H55" s="65"/>
      <c r="I55" s="61"/>
    </row>
    <row r="56" spans="2:9" s="60" customFormat="1" ht="16.5">
      <c r="B56" s="246" t="s">
        <v>959</v>
      </c>
      <c r="C56" s="246"/>
      <c r="D56" s="246"/>
      <c r="E56" s="246"/>
      <c r="F56" s="222"/>
      <c r="G56" s="66"/>
      <c r="H56" s="66"/>
      <c r="I56" s="61"/>
    </row>
    <row r="59" spans="2:5" ht="15">
      <c r="B59" s="223" t="s">
        <v>385</v>
      </c>
      <c r="C59" s="224" t="s">
        <v>386</v>
      </c>
      <c r="D59" s="225"/>
      <c r="E59" s="225"/>
    </row>
    <row r="60" spans="2:5" ht="15">
      <c r="B60" s="226" t="s">
        <v>14</v>
      </c>
      <c r="C60" s="227"/>
      <c r="D60" s="225"/>
      <c r="E60" s="225"/>
    </row>
    <row r="61" spans="2:5" ht="15">
      <c r="B61" s="228">
        <v>0</v>
      </c>
      <c r="C61" s="229" t="s">
        <v>387</v>
      </c>
      <c r="D61" s="225"/>
      <c r="E61" s="225"/>
    </row>
    <row r="62" spans="2:5" ht="15">
      <c r="B62" s="228">
        <v>1</v>
      </c>
      <c r="C62" s="230" t="s">
        <v>389</v>
      </c>
      <c r="D62" s="225"/>
      <c r="E62" s="225"/>
    </row>
    <row r="63" spans="2:5" ht="15">
      <c r="B63" s="228" t="s">
        <v>394</v>
      </c>
      <c r="C63" s="230" t="s">
        <v>391</v>
      </c>
      <c r="D63" s="225"/>
      <c r="E63" s="225"/>
    </row>
    <row r="64" spans="2:5" ht="15">
      <c r="B64" s="228" t="s">
        <v>395</v>
      </c>
      <c r="C64" s="230" t="s">
        <v>393</v>
      </c>
      <c r="D64" s="225"/>
      <c r="E64" s="225"/>
    </row>
    <row r="65" spans="3:5" ht="15">
      <c r="C65" s="225"/>
      <c r="D65" s="225"/>
      <c r="E65" s="225"/>
    </row>
  </sheetData>
  <sheetProtection/>
  <mergeCells count="8">
    <mergeCell ref="B55:E55"/>
    <mergeCell ref="B56:E56"/>
    <mergeCell ref="B5:E5"/>
    <mergeCell ref="B6:E6"/>
    <mergeCell ref="I30:M30"/>
    <mergeCell ref="B49:C49"/>
    <mergeCell ref="B53:E53"/>
    <mergeCell ref="B54:E54"/>
  </mergeCells>
  <conditionalFormatting sqref="G55:H55">
    <cfRule type="cellIs" priority="1" dxfId="12" operator="equal" stopIfTrue="1">
      <formula>0</formula>
    </cfRule>
  </conditionalFormatting>
  <printOptions/>
  <pageMargins left="0.7086614173228347" right="0.7086614173228347" top="0.7480314960629921" bottom="0.7480314960629921" header="0.31496062992125984" footer="0.31496062992125984"/>
  <pageSetup fitToWidth="2" fitToHeight="1" horizontalDpi="600" verticalDpi="600" orientation="portrait" paperSize="9" scale="59" r:id="rId2"/>
  <drawing r:id="rId1"/>
</worksheet>
</file>

<file path=xl/worksheets/sheet10.xml><?xml version="1.0" encoding="utf-8"?>
<worksheet xmlns="http://schemas.openxmlformats.org/spreadsheetml/2006/main" xmlns:r="http://schemas.openxmlformats.org/officeDocument/2006/relationships">
  <dimension ref="A5:N202"/>
  <sheetViews>
    <sheetView view="pageBreakPreview" zoomScaleSheetLayoutView="100" zoomScalePageLayoutView="0" workbookViewId="0" topLeftCell="A1">
      <selection activeCell="B1" sqref="B1"/>
    </sheetView>
  </sheetViews>
  <sheetFormatPr defaultColWidth="11.421875" defaultRowHeight="15"/>
  <cols>
    <col min="1" max="1" width="2.8515625" style="1" customWidth="1"/>
    <col min="2" max="2" width="9.8515625" style="1" customWidth="1"/>
    <col min="3" max="3" width="68.7109375" style="1" customWidth="1"/>
    <col min="4" max="4" width="9.28125" style="1" customWidth="1"/>
    <col min="5" max="5" width="10.8515625" style="1" customWidth="1"/>
    <col min="6" max="6" width="4.28125" style="1" customWidth="1"/>
    <col min="7" max="7" width="1.7109375" style="1" customWidth="1"/>
    <col min="8" max="8" width="11.421875" style="1" hidden="1" customWidth="1"/>
    <col min="9" max="10" width="0" style="1" hidden="1" customWidth="1"/>
    <col min="11" max="16384" width="11.421875" style="1" customWidth="1"/>
  </cols>
  <sheetData>
    <row r="1" ht="15"/>
    <row r="2" ht="32.25" customHeight="1"/>
    <row r="3" ht="15"/>
    <row r="4" ht="15"/>
    <row r="5" spans="2:7" ht="15">
      <c r="B5" s="253" t="s">
        <v>1108</v>
      </c>
      <c r="C5" s="253"/>
      <c r="D5" s="253"/>
      <c r="E5" s="253"/>
      <c r="F5" s="73"/>
      <c r="G5" s="73"/>
    </row>
    <row r="6" spans="2:7" ht="15">
      <c r="B6" s="248" t="s">
        <v>903</v>
      </c>
      <c r="C6" s="248"/>
      <c r="D6" s="248"/>
      <c r="E6" s="248"/>
      <c r="F6" s="74"/>
      <c r="G6" s="74"/>
    </row>
    <row r="7" spans="2:7" ht="15">
      <c r="B7" s="74"/>
      <c r="C7" s="254" t="s">
        <v>698</v>
      </c>
      <c r="D7" s="254"/>
      <c r="E7" s="74"/>
      <c r="F7" s="74"/>
      <c r="G7" s="74"/>
    </row>
    <row r="8" spans="2:7" ht="15">
      <c r="B8" s="2"/>
      <c r="C8" s="3"/>
      <c r="D8" s="3"/>
      <c r="E8" s="3"/>
      <c r="F8" s="3"/>
      <c r="G8" s="3"/>
    </row>
    <row r="9" spans="2:7" ht="15">
      <c r="B9" s="4" t="s">
        <v>1</v>
      </c>
      <c r="C9" s="75"/>
      <c r="D9" s="75"/>
      <c r="E9" s="75"/>
      <c r="F9" s="75"/>
      <c r="G9" s="75"/>
    </row>
    <row r="10" spans="2:7" ht="15">
      <c r="B10" s="4" t="s">
        <v>2</v>
      </c>
      <c r="C10" s="75"/>
      <c r="D10" s="5"/>
      <c r="E10" s="75"/>
      <c r="F10" s="75"/>
      <c r="G10" s="75"/>
    </row>
    <row r="11" spans="2:7" ht="15">
      <c r="B11" s="6" t="s">
        <v>3</v>
      </c>
      <c r="C11" s="75"/>
      <c r="D11" s="75"/>
      <c r="E11" s="75"/>
      <c r="F11" s="75"/>
      <c r="G11" s="75"/>
    </row>
    <row r="12" spans="2:7" ht="15">
      <c r="B12" s="6" t="s">
        <v>4</v>
      </c>
      <c r="C12" s="75"/>
      <c r="D12" s="75"/>
      <c r="E12" s="75"/>
      <c r="F12" s="75"/>
      <c r="G12" s="75"/>
    </row>
    <row r="13" spans="2:7" ht="15">
      <c r="B13" s="6" t="s">
        <v>5</v>
      </c>
      <c r="C13" s="75"/>
      <c r="D13" s="75"/>
      <c r="E13" s="75"/>
      <c r="F13" s="75"/>
      <c r="G13" s="75"/>
    </row>
    <row r="14" spans="2:7" ht="15">
      <c r="B14" s="7"/>
      <c r="C14" s="75"/>
      <c r="D14" s="75"/>
      <c r="E14" s="75"/>
      <c r="F14" s="75"/>
      <c r="G14" s="75"/>
    </row>
    <row r="15" spans="2:7" ht="15">
      <c r="B15" s="75"/>
      <c r="C15" s="75"/>
      <c r="D15" s="75"/>
      <c r="E15" s="75"/>
      <c r="F15" s="75"/>
      <c r="G15" s="75"/>
    </row>
    <row r="16" spans="2:7" ht="15">
      <c r="B16" s="255"/>
      <c r="C16" s="255"/>
      <c r="D16" s="255"/>
      <c r="E16" s="75"/>
      <c r="F16" s="75"/>
      <c r="G16" s="75"/>
    </row>
    <row r="17" spans="2:7" ht="15">
      <c r="B17" s="8" t="s">
        <v>6</v>
      </c>
      <c r="C17" s="8" t="s">
        <v>7</v>
      </c>
      <c r="D17" s="8" t="s">
        <v>8</v>
      </c>
      <c r="E17" s="8" t="s">
        <v>9</v>
      </c>
      <c r="F17" s="75"/>
      <c r="G17" s="75"/>
    </row>
    <row r="18" spans="2:7" s="11" customFormat="1" ht="15">
      <c r="B18" s="9">
        <v>1</v>
      </c>
      <c r="C18" s="9" t="s">
        <v>10</v>
      </c>
      <c r="D18" s="8" t="s">
        <v>11</v>
      </c>
      <c r="E18" s="10">
        <f>+E19+E34+E80+E142</f>
        <v>100</v>
      </c>
      <c r="F18" s="75"/>
      <c r="G18" s="75"/>
    </row>
    <row r="19" spans="2:7" ht="15">
      <c r="B19" s="12" t="s">
        <v>12</v>
      </c>
      <c r="C19" s="12" t="s">
        <v>13</v>
      </c>
      <c r="D19" s="13" t="s">
        <v>14</v>
      </c>
      <c r="E19" s="14">
        <f>(E20+E25+E32)*5/20</f>
        <v>5</v>
      </c>
      <c r="F19" s="75"/>
      <c r="G19" s="75"/>
    </row>
    <row r="20" spans="2:7" ht="15">
      <c r="B20" s="15" t="s">
        <v>15</v>
      </c>
      <c r="C20" s="15" t="s">
        <v>16</v>
      </c>
      <c r="D20" s="16" t="s">
        <v>14</v>
      </c>
      <c r="E20" s="16">
        <f>+E21</f>
        <v>5</v>
      </c>
      <c r="F20" s="75"/>
      <c r="G20" s="75"/>
    </row>
    <row r="21" spans="2:7" ht="21">
      <c r="B21" s="17" t="s">
        <v>17</v>
      </c>
      <c r="C21" s="18" t="s">
        <v>18</v>
      </c>
      <c r="D21" s="19" t="s">
        <v>14</v>
      </c>
      <c r="E21" s="20">
        <f>SUM(E22:E24)</f>
        <v>5</v>
      </c>
      <c r="F21" s="76"/>
      <c r="G21" s="21"/>
    </row>
    <row r="22" spans="2:7" ht="21">
      <c r="B22" s="17" t="s">
        <v>19</v>
      </c>
      <c r="C22" s="22" t="s">
        <v>402</v>
      </c>
      <c r="D22" s="23">
        <v>1</v>
      </c>
      <c r="E22" s="23"/>
      <c r="F22" s="76"/>
      <c r="G22" s="21"/>
    </row>
    <row r="23" spans="2:7" ht="21">
      <c r="B23" s="17" t="s">
        <v>21</v>
      </c>
      <c r="C23" s="22" t="s">
        <v>403</v>
      </c>
      <c r="D23" s="24" t="s">
        <v>23</v>
      </c>
      <c r="E23" s="23"/>
      <c r="F23" s="76"/>
      <c r="G23" s="21"/>
    </row>
    <row r="24" spans="2:7" ht="21">
      <c r="B24" s="17" t="s">
        <v>24</v>
      </c>
      <c r="C24" s="22" t="s">
        <v>404</v>
      </c>
      <c r="D24" s="24" t="s">
        <v>26</v>
      </c>
      <c r="E24" s="24">
        <v>5</v>
      </c>
      <c r="F24" s="76"/>
      <c r="G24" s="21"/>
    </row>
    <row r="25" spans="2:9" ht="15">
      <c r="B25" s="15" t="s">
        <v>27</v>
      </c>
      <c r="C25" s="15" t="s">
        <v>28</v>
      </c>
      <c r="D25" s="16" t="s">
        <v>29</v>
      </c>
      <c r="E25" s="16">
        <f>(E26+E29)*10/20</f>
        <v>10</v>
      </c>
      <c r="F25" s="76"/>
      <c r="G25" s="76"/>
      <c r="I25" s="25"/>
    </row>
    <row r="26" spans="2:7" ht="21">
      <c r="B26" s="17" t="s">
        <v>30</v>
      </c>
      <c r="C26" s="18" t="s">
        <v>31</v>
      </c>
      <c r="D26" s="20" t="s">
        <v>29</v>
      </c>
      <c r="E26" s="20">
        <f>SUM(E27:E28)</f>
        <v>10</v>
      </c>
      <c r="F26" s="76"/>
      <c r="G26" s="26"/>
    </row>
    <row r="27" spans="2:7" ht="21">
      <c r="B27" s="17" t="s">
        <v>32</v>
      </c>
      <c r="C27" s="33" t="s">
        <v>699</v>
      </c>
      <c r="D27" s="23" t="s">
        <v>45</v>
      </c>
      <c r="E27" s="23"/>
      <c r="F27" s="76"/>
      <c r="G27" s="26"/>
    </row>
    <row r="28" spans="2:7" ht="21">
      <c r="B28" s="17" t="s">
        <v>35</v>
      </c>
      <c r="C28" s="33" t="s">
        <v>39</v>
      </c>
      <c r="D28" s="23" t="s">
        <v>48</v>
      </c>
      <c r="E28" s="23">
        <v>10</v>
      </c>
      <c r="F28" s="72"/>
      <c r="G28" s="26"/>
    </row>
    <row r="29" spans="2:7" ht="21">
      <c r="B29" s="17" t="s">
        <v>41</v>
      </c>
      <c r="C29" s="27" t="s">
        <v>42</v>
      </c>
      <c r="D29" s="20" t="s">
        <v>29</v>
      </c>
      <c r="E29" s="20">
        <f>SUM(E30:E31)</f>
        <v>10</v>
      </c>
      <c r="F29" s="76"/>
      <c r="G29" s="26"/>
    </row>
    <row r="30" spans="2:8" ht="31.5">
      <c r="B30" s="17" t="s">
        <v>43</v>
      </c>
      <c r="C30" s="33" t="s">
        <v>700</v>
      </c>
      <c r="D30" s="23" t="s">
        <v>45</v>
      </c>
      <c r="E30" s="23"/>
      <c r="F30" s="72"/>
      <c r="G30" s="26"/>
      <c r="H30" s="28"/>
    </row>
    <row r="31" spans="2:7" ht="21">
      <c r="B31" s="17" t="s">
        <v>46</v>
      </c>
      <c r="C31" s="33" t="s">
        <v>47</v>
      </c>
      <c r="D31" s="23" t="s">
        <v>48</v>
      </c>
      <c r="E31" s="23">
        <v>10</v>
      </c>
      <c r="F31" s="72"/>
      <c r="G31" s="26"/>
    </row>
    <row r="32" spans="2:7" ht="15">
      <c r="B32" s="15" t="s">
        <v>49</v>
      </c>
      <c r="C32" s="15" t="s">
        <v>50</v>
      </c>
      <c r="D32" s="16" t="s">
        <v>14</v>
      </c>
      <c r="E32" s="16">
        <f>+E33</f>
        <v>5</v>
      </c>
      <c r="F32" s="72"/>
      <c r="G32" s="26"/>
    </row>
    <row r="33" spans="2:7" ht="42">
      <c r="B33" s="17" t="s">
        <v>51</v>
      </c>
      <c r="C33" s="18" t="s">
        <v>52</v>
      </c>
      <c r="D33" s="20" t="s">
        <v>14</v>
      </c>
      <c r="E33" s="20">
        <v>5</v>
      </c>
      <c r="F33" s="72"/>
      <c r="G33" s="26"/>
    </row>
    <row r="34" spans="2:7" ht="15">
      <c r="B34" s="12" t="s">
        <v>53</v>
      </c>
      <c r="C34" s="12" t="s">
        <v>54</v>
      </c>
      <c r="D34" s="13" t="s">
        <v>55</v>
      </c>
      <c r="E34" s="14">
        <f>(E35+E54+E68+E71)*30/40</f>
        <v>30</v>
      </c>
      <c r="F34" s="72"/>
      <c r="G34" s="26"/>
    </row>
    <row r="35" spans="2:7" ht="15">
      <c r="B35" s="15" t="s">
        <v>56</v>
      </c>
      <c r="C35" s="15" t="s">
        <v>57</v>
      </c>
      <c r="D35" s="16" t="s">
        <v>29</v>
      </c>
      <c r="E35" s="16">
        <f>+(E36+E40+E44+E49+E53)*10/45</f>
        <v>10</v>
      </c>
      <c r="F35" s="72"/>
      <c r="G35" s="26"/>
    </row>
    <row r="36" spans="2:9" s="11" customFormat="1" ht="21">
      <c r="B36" s="17" t="s">
        <v>58</v>
      </c>
      <c r="C36" s="18" t="s">
        <v>59</v>
      </c>
      <c r="D36" s="20" t="s">
        <v>29</v>
      </c>
      <c r="E36" s="20">
        <f>SUM(E37:E39)</f>
        <v>10</v>
      </c>
      <c r="F36" s="72"/>
      <c r="G36" s="26"/>
      <c r="I36" s="29"/>
    </row>
    <row r="37" spans="2:9" s="11" customFormat="1" ht="15">
      <c r="B37" s="17" t="s">
        <v>60</v>
      </c>
      <c r="C37" s="22" t="s">
        <v>61</v>
      </c>
      <c r="D37" s="23">
        <v>0</v>
      </c>
      <c r="E37" s="20"/>
      <c r="F37" s="72"/>
      <c r="G37" s="26"/>
      <c r="I37" s="29"/>
    </row>
    <row r="38" spans="2:7" s="11" customFormat="1" ht="21">
      <c r="B38" s="17" t="s">
        <v>62</v>
      </c>
      <c r="C38" s="22" t="s">
        <v>701</v>
      </c>
      <c r="D38" s="30" t="s">
        <v>76</v>
      </c>
      <c r="E38" s="23"/>
      <c r="F38" s="72"/>
      <c r="G38" s="26"/>
    </row>
    <row r="39" spans="2:7" s="11" customFormat="1" ht="31.5">
      <c r="B39" s="17" t="s">
        <v>64</v>
      </c>
      <c r="C39" s="22" t="s">
        <v>702</v>
      </c>
      <c r="D39" s="30" t="s">
        <v>40</v>
      </c>
      <c r="E39" s="23">
        <v>10</v>
      </c>
      <c r="F39" s="72"/>
      <c r="G39" s="26"/>
    </row>
    <row r="40" spans="2:7" s="11" customFormat="1" ht="15">
      <c r="B40" s="17" t="s">
        <v>67</v>
      </c>
      <c r="C40" s="18" t="s">
        <v>68</v>
      </c>
      <c r="D40" s="20" t="s">
        <v>29</v>
      </c>
      <c r="E40" s="20">
        <f>SUM(E41:E43)</f>
        <v>10</v>
      </c>
      <c r="F40" s="72"/>
      <c r="G40" s="26"/>
    </row>
    <row r="41" spans="2:7" s="11" customFormat="1" ht="15">
      <c r="B41" s="17" t="s">
        <v>69</v>
      </c>
      <c r="C41" s="33" t="s">
        <v>542</v>
      </c>
      <c r="D41" s="23">
        <v>0</v>
      </c>
      <c r="E41" s="23"/>
      <c r="F41" s="72"/>
      <c r="G41" s="26"/>
    </row>
    <row r="42" spans="2:7" s="11" customFormat="1" ht="15">
      <c r="B42" s="17" t="s">
        <v>71</v>
      </c>
      <c r="C42" s="33" t="s">
        <v>703</v>
      </c>
      <c r="D42" s="23" t="s">
        <v>85</v>
      </c>
      <c r="E42" s="23"/>
      <c r="F42" s="72"/>
      <c r="G42" s="26"/>
    </row>
    <row r="43" spans="2:10" s="11" customFormat="1" ht="21">
      <c r="B43" s="17" t="s">
        <v>74</v>
      </c>
      <c r="C43" s="33" t="s">
        <v>704</v>
      </c>
      <c r="D43" s="23" t="s">
        <v>48</v>
      </c>
      <c r="E43" s="23">
        <v>10</v>
      </c>
      <c r="F43" s="72"/>
      <c r="G43" s="26"/>
      <c r="H43" s="256"/>
      <c r="I43" s="257"/>
      <c r="J43" s="257"/>
    </row>
    <row r="44" spans="2:7" s="11" customFormat="1" ht="21">
      <c r="B44" s="17" t="s">
        <v>79</v>
      </c>
      <c r="C44" s="18" t="s">
        <v>80</v>
      </c>
      <c r="D44" s="20" t="s">
        <v>29</v>
      </c>
      <c r="E44" s="20">
        <f>SUM(E45:E48)</f>
        <v>10</v>
      </c>
      <c r="F44" s="72"/>
      <c r="G44" s="26"/>
    </row>
    <row r="45" spans="2:7" s="11" customFormat="1" ht="15">
      <c r="B45" s="17" t="s">
        <v>81</v>
      </c>
      <c r="C45" s="33" t="s">
        <v>545</v>
      </c>
      <c r="D45" s="23">
        <v>0</v>
      </c>
      <c r="E45" s="23"/>
      <c r="F45" s="72"/>
      <c r="G45" s="26"/>
    </row>
    <row r="46" spans="2:7" s="11" customFormat="1" ht="15">
      <c r="B46" s="17" t="s">
        <v>83</v>
      </c>
      <c r="C46" s="33" t="s">
        <v>546</v>
      </c>
      <c r="D46" s="23" t="s">
        <v>85</v>
      </c>
      <c r="E46" s="23"/>
      <c r="F46" s="72"/>
      <c r="G46" s="26"/>
    </row>
    <row r="47" spans="2:7" s="11" customFormat="1" ht="15">
      <c r="B47" s="17" t="s">
        <v>86</v>
      </c>
      <c r="C47" s="33" t="s">
        <v>547</v>
      </c>
      <c r="D47" s="23" t="s">
        <v>88</v>
      </c>
      <c r="E47" s="23"/>
      <c r="F47" s="72"/>
      <c r="G47" s="26"/>
    </row>
    <row r="48" spans="2:7" s="11" customFormat="1" ht="21">
      <c r="B48" s="17" t="s">
        <v>89</v>
      </c>
      <c r="C48" s="33" t="s">
        <v>548</v>
      </c>
      <c r="D48" s="23" t="s">
        <v>91</v>
      </c>
      <c r="E48" s="23">
        <v>10</v>
      </c>
      <c r="F48" s="72"/>
      <c r="G48" s="26"/>
    </row>
    <row r="49" spans="2:8" s="11" customFormat="1" ht="21">
      <c r="B49" s="17" t="s">
        <v>92</v>
      </c>
      <c r="C49" s="27" t="s">
        <v>93</v>
      </c>
      <c r="D49" s="20" t="s">
        <v>29</v>
      </c>
      <c r="E49" s="20">
        <f>SUM(E50:E52)</f>
        <v>10</v>
      </c>
      <c r="F49" s="72"/>
      <c r="G49" s="26"/>
      <c r="H49" s="11" t="s">
        <v>549</v>
      </c>
    </row>
    <row r="50" spans="2:7" s="11" customFormat="1" ht="15">
      <c r="B50" s="17" t="s">
        <v>94</v>
      </c>
      <c r="C50" s="33" t="s">
        <v>399</v>
      </c>
      <c r="D50" s="23">
        <v>0</v>
      </c>
      <c r="E50" s="23"/>
      <c r="F50" s="72"/>
      <c r="G50" s="26"/>
    </row>
    <row r="51" spans="2:7" s="11" customFormat="1" ht="15">
      <c r="B51" s="17" t="s">
        <v>95</v>
      </c>
      <c r="C51" s="80" t="s">
        <v>705</v>
      </c>
      <c r="D51" s="23" t="s">
        <v>85</v>
      </c>
      <c r="E51" s="23"/>
      <c r="F51" s="72"/>
      <c r="G51" s="26"/>
    </row>
    <row r="52" spans="2:7" s="11" customFormat="1" ht="21">
      <c r="B52" s="17" t="s">
        <v>96</v>
      </c>
      <c r="C52" s="33" t="s">
        <v>551</v>
      </c>
      <c r="D52" s="23" t="s">
        <v>48</v>
      </c>
      <c r="E52" s="23">
        <v>10</v>
      </c>
      <c r="F52" s="72"/>
      <c r="G52" s="26"/>
    </row>
    <row r="53" spans="2:8" s="11" customFormat="1" ht="15">
      <c r="B53" s="17" t="s">
        <v>98</v>
      </c>
      <c r="C53" s="27" t="s">
        <v>99</v>
      </c>
      <c r="D53" s="20" t="s">
        <v>14</v>
      </c>
      <c r="E53" s="20">
        <v>5</v>
      </c>
      <c r="F53" s="72"/>
      <c r="G53" s="26"/>
      <c r="H53" s="32"/>
    </row>
    <row r="54" spans="2:7" ht="15">
      <c r="B54" s="15" t="s">
        <v>100</v>
      </c>
      <c r="C54" s="15" t="s">
        <v>101</v>
      </c>
      <c r="D54" s="16" t="s">
        <v>29</v>
      </c>
      <c r="E54" s="16">
        <f>+(E55+E58+E63)*10/25</f>
        <v>10</v>
      </c>
      <c r="F54" s="72"/>
      <c r="G54" s="26"/>
    </row>
    <row r="55" spans="2:7" s="11" customFormat="1" ht="21">
      <c r="B55" s="17" t="s">
        <v>102</v>
      </c>
      <c r="C55" s="18" t="s">
        <v>103</v>
      </c>
      <c r="D55" s="20" t="s">
        <v>29</v>
      </c>
      <c r="E55" s="20">
        <f>SUM(E56:E57)</f>
        <v>10</v>
      </c>
      <c r="F55" s="72"/>
      <c r="G55" s="26"/>
    </row>
    <row r="56" spans="2:7" s="11" customFormat="1" ht="31.5">
      <c r="B56" s="17" t="s">
        <v>104</v>
      </c>
      <c r="C56" s="22" t="s">
        <v>105</v>
      </c>
      <c r="D56" s="23">
        <v>0</v>
      </c>
      <c r="E56" s="23"/>
      <c r="F56" s="72"/>
      <c r="G56" s="26"/>
    </row>
    <row r="57" spans="2:13" s="11" customFormat="1" ht="15">
      <c r="B57" s="17" t="s">
        <v>106</v>
      </c>
      <c r="C57" s="22" t="s">
        <v>553</v>
      </c>
      <c r="D57" s="23" t="s">
        <v>40</v>
      </c>
      <c r="E57" s="23">
        <v>10</v>
      </c>
      <c r="F57" s="72"/>
      <c r="G57" s="26"/>
      <c r="H57" s="252"/>
      <c r="I57" s="252"/>
      <c r="J57" s="252"/>
      <c r="K57" s="252"/>
      <c r="L57" s="252"/>
      <c r="M57" s="252"/>
    </row>
    <row r="58" spans="2:7" s="11" customFormat="1" ht="15">
      <c r="B58" s="17" t="s">
        <v>108</v>
      </c>
      <c r="C58" s="18" t="s">
        <v>109</v>
      </c>
      <c r="D58" s="20" t="s">
        <v>29</v>
      </c>
      <c r="E58" s="20">
        <f>SUM(E59:E62)</f>
        <v>10</v>
      </c>
      <c r="F58" s="72"/>
      <c r="G58" s="26"/>
    </row>
    <row r="59" spans="2:7" s="11" customFormat="1" ht="15">
      <c r="B59" s="17" t="s">
        <v>110</v>
      </c>
      <c r="C59" s="22" t="s">
        <v>111</v>
      </c>
      <c r="D59" s="23">
        <v>0</v>
      </c>
      <c r="E59" s="20"/>
      <c r="F59" s="72"/>
      <c r="G59" s="26"/>
    </row>
    <row r="60" spans="2:7" s="11" customFormat="1" ht="21">
      <c r="B60" s="17" t="s">
        <v>110</v>
      </c>
      <c r="C60" s="33" t="s">
        <v>113</v>
      </c>
      <c r="D60" s="23" t="s">
        <v>599</v>
      </c>
      <c r="E60" s="23"/>
      <c r="F60" s="72"/>
      <c r="G60" s="26"/>
    </row>
    <row r="61" spans="2:7" s="11" customFormat="1" ht="21">
      <c r="B61" s="17" t="s">
        <v>112</v>
      </c>
      <c r="C61" s="33" t="s">
        <v>116</v>
      </c>
      <c r="D61" s="23" t="s">
        <v>236</v>
      </c>
      <c r="E61" s="23"/>
      <c r="F61" s="72"/>
      <c r="G61" s="26"/>
    </row>
    <row r="62" spans="2:7" s="11" customFormat="1" ht="21">
      <c r="B62" s="17" t="s">
        <v>115</v>
      </c>
      <c r="C62" s="33" t="s">
        <v>119</v>
      </c>
      <c r="D62" s="23" t="s">
        <v>91</v>
      </c>
      <c r="E62" s="23">
        <v>10</v>
      </c>
      <c r="F62" s="72"/>
      <c r="G62" s="26"/>
    </row>
    <row r="63" spans="2:7" s="11" customFormat="1" ht="21">
      <c r="B63" s="17" t="s">
        <v>120</v>
      </c>
      <c r="C63" s="18" t="s">
        <v>121</v>
      </c>
      <c r="D63" s="20" t="s">
        <v>122</v>
      </c>
      <c r="E63" s="20">
        <f>SUM(E64:E67)</f>
        <v>5</v>
      </c>
      <c r="F63" s="72"/>
      <c r="G63" s="26"/>
    </row>
    <row r="64" spans="2:7" s="11" customFormat="1" ht="15">
      <c r="B64" s="17" t="s">
        <v>123</v>
      </c>
      <c r="C64" s="33" t="s">
        <v>124</v>
      </c>
      <c r="D64" s="23">
        <v>0</v>
      </c>
      <c r="E64" s="20"/>
      <c r="F64" s="72"/>
      <c r="G64" s="26"/>
    </row>
    <row r="65" spans="2:10" s="11" customFormat="1" ht="15">
      <c r="B65" s="17" t="s">
        <v>125</v>
      </c>
      <c r="C65" s="33" t="s">
        <v>126</v>
      </c>
      <c r="D65" s="23" t="s">
        <v>73</v>
      </c>
      <c r="E65" s="30"/>
      <c r="F65" s="72"/>
      <c r="G65" s="26"/>
      <c r="H65" s="34"/>
      <c r="I65" s="34"/>
      <c r="J65" s="34"/>
    </row>
    <row r="66" spans="2:10" s="11" customFormat="1" ht="21">
      <c r="B66" s="17" t="s">
        <v>127</v>
      </c>
      <c r="C66" s="33" t="s">
        <v>128</v>
      </c>
      <c r="D66" s="23" t="s">
        <v>129</v>
      </c>
      <c r="E66" s="30"/>
      <c r="F66" s="72"/>
      <c r="G66" s="26"/>
      <c r="H66" s="34"/>
      <c r="I66" s="34"/>
      <c r="J66" s="34"/>
    </row>
    <row r="67" spans="2:7" s="11" customFormat="1" ht="21">
      <c r="B67" s="17" t="s">
        <v>130</v>
      </c>
      <c r="C67" s="33" t="s">
        <v>131</v>
      </c>
      <c r="D67" s="23">
        <v>5</v>
      </c>
      <c r="E67" s="23">
        <v>5</v>
      </c>
      <c r="F67" s="72"/>
      <c r="G67" s="26"/>
    </row>
    <row r="68" spans="2:7" ht="15">
      <c r="B68" s="15" t="s">
        <v>132</v>
      </c>
      <c r="C68" s="15" t="s">
        <v>133</v>
      </c>
      <c r="D68" s="16" t="s">
        <v>29</v>
      </c>
      <c r="E68" s="16">
        <f>+(E69+E70)*10/15</f>
        <v>10</v>
      </c>
      <c r="F68" s="72"/>
      <c r="G68" s="26"/>
    </row>
    <row r="69" spans="2:7" ht="21">
      <c r="B69" s="17" t="s">
        <v>134</v>
      </c>
      <c r="C69" s="18" t="s">
        <v>135</v>
      </c>
      <c r="D69" s="20" t="s">
        <v>14</v>
      </c>
      <c r="E69" s="20">
        <v>5</v>
      </c>
      <c r="F69" s="72"/>
      <c r="G69" s="26"/>
    </row>
    <row r="70" spans="2:7" ht="21">
      <c r="B70" s="17" t="s">
        <v>136</v>
      </c>
      <c r="C70" s="18" t="s">
        <v>137</v>
      </c>
      <c r="D70" s="20" t="s">
        <v>29</v>
      </c>
      <c r="E70" s="20">
        <v>10</v>
      </c>
      <c r="F70" s="72"/>
      <c r="G70" s="26"/>
    </row>
    <row r="71" spans="2:7" ht="15">
      <c r="B71" s="15" t="s">
        <v>138</v>
      </c>
      <c r="C71" s="15" t="s">
        <v>139</v>
      </c>
      <c r="D71" s="16" t="s">
        <v>29</v>
      </c>
      <c r="E71" s="16">
        <f>+(E72+E76)*10/15</f>
        <v>10</v>
      </c>
      <c r="F71" s="72"/>
      <c r="G71" s="26"/>
    </row>
    <row r="72" spans="2:12" ht="21">
      <c r="B72" s="17" t="s">
        <v>140</v>
      </c>
      <c r="C72" s="18" t="s">
        <v>141</v>
      </c>
      <c r="D72" s="20" t="s">
        <v>29</v>
      </c>
      <c r="E72" s="20">
        <f>SUM(E73:E75)</f>
        <v>10</v>
      </c>
      <c r="F72" s="72"/>
      <c r="G72" s="26"/>
      <c r="H72" s="259"/>
      <c r="I72" s="259"/>
      <c r="J72" s="259"/>
      <c r="K72" s="259"/>
      <c r="L72" s="259"/>
    </row>
    <row r="73" spans="2:12" ht="21">
      <c r="B73" s="17" t="s">
        <v>142</v>
      </c>
      <c r="C73" s="33" t="s">
        <v>706</v>
      </c>
      <c r="D73" s="23">
        <v>0</v>
      </c>
      <c r="E73" s="23"/>
      <c r="F73" s="72"/>
      <c r="G73" s="26"/>
      <c r="H73" s="35"/>
      <c r="I73" s="36"/>
      <c r="J73" s="36"/>
      <c r="K73" s="36"/>
      <c r="L73" s="36"/>
    </row>
    <row r="74" spans="2:12" ht="21">
      <c r="B74" s="17" t="s">
        <v>144</v>
      </c>
      <c r="C74" s="22" t="s">
        <v>649</v>
      </c>
      <c r="D74" s="23" t="s">
        <v>236</v>
      </c>
      <c r="E74" s="23"/>
      <c r="F74" s="72"/>
      <c r="G74" s="26"/>
      <c r="H74" s="260" t="s">
        <v>91</v>
      </c>
      <c r="I74" s="36"/>
      <c r="J74" s="36"/>
      <c r="K74" s="36"/>
      <c r="L74" s="36"/>
    </row>
    <row r="75" spans="2:12" ht="21">
      <c r="B75" s="17" t="s">
        <v>146</v>
      </c>
      <c r="C75" s="22" t="s">
        <v>147</v>
      </c>
      <c r="D75" s="23">
        <v>10</v>
      </c>
      <c r="E75" s="23">
        <v>10</v>
      </c>
      <c r="F75" s="72"/>
      <c r="G75" s="26"/>
      <c r="H75" s="260"/>
      <c r="I75" s="36"/>
      <c r="J75" s="36"/>
      <c r="K75" s="36"/>
      <c r="L75" s="36"/>
    </row>
    <row r="76" spans="2:12" ht="21">
      <c r="B76" s="17" t="s">
        <v>148</v>
      </c>
      <c r="C76" s="18" t="s">
        <v>149</v>
      </c>
      <c r="D76" s="20" t="s">
        <v>14</v>
      </c>
      <c r="E76" s="20">
        <f>SUM(E77:E79)</f>
        <v>5</v>
      </c>
      <c r="F76" s="72"/>
      <c r="G76" s="26"/>
      <c r="H76" s="37"/>
      <c r="I76" s="37"/>
      <c r="J76" s="38"/>
      <c r="K76" s="37"/>
      <c r="L76" s="37"/>
    </row>
    <row r="77" spans="2:8" ht="21">
      <c r="B77" s="17" t="s">
        <v>150</v>
      </c>
      <c r="C77" s="33" t="s">
        <v>396</v>
      </c>
      <c r="D77" s="23" t="s">
        <v>14</v>
      </c>
      <c r="E77" s="23"/>
      <c r="F77" s="72"/>
      <c r="G77" s="26"/>
      <c r="H77" s="39" t="s">
        <v>557</v>
      </c>
    </row>
    <row r="78" spans="2:7" ht="21">
      <c r="B78" s="17" t="s">
        <v>151</v>
      </c>
      <c r="C78" s="22" t="s">
        <v>407</v>
      </c>
      <c r="D78" s="23">
        <v>0</v>
      </c>
      <c r="E78" s="23"/>
      <c r="F78" s="72"/>
      <c r="G78" s="26"/>
    </row>
    <row r="79" spans="2:7" ht="21">
      <c r="B79" s="17" t="s">
        <v>153</v>
      </c>
      <c r="C79" s="22" t="s">
        <v>154</v>
      </c>
      <c r="D79" s="23" t="s">
        <v>85</v>
      </c>
      <c r="E79" s="23">
        <v>5</v>
      </c>
      <c r="F79" s="72"/>
      <c r="G79" s="26"/>
    </row>
    <row r="80" spans="2:7" s="11" customFormat="1" ht="15">
      <c r="B80" s="12" t="s">
        <v>155</v>
      </c>
      <c r="C80" s="12" t="s">
        <v>156</v>
      </c>
      <c r="D80" s="13" t="s">
        <v>157</v>
      </c>
      <c r="E80" s="14">
        <f>(E81+E93)*35/20</f>
        <v>35</v>
      </c>
      <c r="F80" s="72"/>
      <c r="G80" s="26"/>
    </row>
    <row r="81" spans="2:14" s="11" customFormat="1" ht="27" customHeight="1">
      <c r="B81" s="15" t="s">
        <v>158</v>
      </c>
      <c r="C81" s="15" t="s">
        <v>159</v>
      </c>
      <c r="D81" s="16" t="s">
        <v>29</v>
      </c>
      <c r="E81" s="16">
        <f>+(E82+E83+E86+E89+E90)*10/45</f>
        <v>10</v>
      </c>
      <c r="F81" s="72"/>
      <c r="G81" s="26"/>
      <c r="H81" s="261"/>
      <c r="I81" s="262"/>
      <c r="J81" s="262"/>
      <c r="K81" s="262"/>
      <c r="L81" s="262"/>
      <c r="M81" s="41"/>
      <c r="N81" s="41"/>
    </row>
    <row r="82" spans="2:14" s="11" customFormat="1" ht="20.25" customHeight="1">
      <c r="B82" s="17" t="s">
        <v>160</v>
      </c>
      <c r="C82" s="18" t="s">
        <v>161</v>
      </c>
      <c r="D82" s="20" t="s">
        <v>14</v>
      </c>
      <c r="E82" s="20">
        <v>5</v>
      </c>
      <c r="F82" s="72"/>
      <c r="G82" s="26"/>
      <c r="H82" s="71"/>
      <c r="I82" s="71"/>
      <c r="J82" s="71"/>
      <c r="K82" s="71"/>
      <c r="L82" s="71"/>
      <c r="M82" s="41"/>
      <c r="N82" s="41"/>
    </row>
    <row r="83" spans="2:7" s="11" customFormat="1" ht="27.75" customHeight="1">
      <c r="B83" s="17" t="s">
        <v>162</v>
      </c>
      <c r="C83" s="18" t="s">
        <v>163</v>
      </c>
      <c r="D83" s="20" t="s">
        <v>29</v>
      </c>
      <c r="E83" s="20">
        <f>SUM(E84:E85)</f>
        <v>10</v>
      </c>
      <c r="F83" s="72"/>
      <c r="G83" s="26"/>
    </row>
    <row r="84" spans="2:7" s="11" customFormat="1" ht="28.5" customHeight="1">
      <c r="B84" s="17" t="s">
        <v>164</v>
      </c>
      <c r="C84" s="22" t="s">
        <v>558</v>
      </c>
      <c r="D84" s="23">
        <v>0</v>
      </c>
      <c r="E84" s="23"/>
      <c r="F84" s="72"/>
      <c r="G84" s="26"/>
    </row>
    <row r="85" spans="2:7" s="11" customFormat="1" ht="30" customHeight="1">
      <c r="B85" s="17" t="s">
        <v>474</v>
      </c>
      <c r="C85" s="22" t="s">
        <v>707</v>
      </c>
      <c r="D85" s="23" t="s">
        <v>168</v>
      </c>
      <c r="E85" s="23">
        <v>10</v>
      </c>
      <c r="F85" s="72"/>
      <c r="G85" s="26"/>
    </row>
    <row r="86" spans="2:8" s="11" customFormat="1" ht="17.25" customHeight="1">
      <c r="B86" s="17" t="s">
        <v>169</v>
      </c>
      <c r="C86" s="27" t="s">
        <v>170</v>
      </c>
      <c r="D86" s="20" t="s">
        <v>91</v>
      </c>
      <c r="E86" s="20">
        <f>SUM(E87:E88)</f>
        <v>10</v>
      </c>
      <c r="F86" s="72"/>
      <c r="G86" s="26"/>
      <c r="H86" s="42" t="s">
        <v>560</v>
      </c>
    </row>
    <row r="87" spans="2:8" s="11" customFormat="1" ht="17.25" customHeight="1">
      <c r="B87" s="17" t="s">
        <v>171</v>
      </c>
      <c r="C87" s="33" t="s">
        <v>708</v>
      </c>
      <c r="D87" s="23">
        <v>0</v>
      </c>
      <c r="E87" s="23"/>
      <c r="F87" s="72"/>
      <c r="G87" s="26"/>
      <c r="H87" s="42"/>
    </row>
    <row r="88" spans="2:8" s="11" customFormat="1" ht="17.25" customHeight="1">
      <c r="B88" s="17" t="s">
        <v>176</v>
      </c>
      <c r="C88" s="33" t="s">
        <v>709</v>
      </c>
      <c r="D88" s="23" t="s">
        <v>168</v>
      </c>
      <c r="E88" s="23">
        <v>10</v>
      </c>
      <c r="F88" s="72"/>
      <c r="G88" s="26"/>
      <c r="H88" s="42"/>
    </row>
    <row r="89" spans="2:7" s="11" customFormat="1" ht="27" customHeight="1">
      <c r="B89" s="17" t="s">
        <v>178</v>
      </c>
      <c r="C89" s="27" t="s">
        <v>179</v>
      </c>
      <c r="D89" s="20" t="s">
        <v>29</v>
      </c>
      <c r="E89" s="20">
        <v>10</v>
      </c>
      <c r="F89" s="72"/>
      <c r="G89" s="26"/>
    </row>
    <row r="90" spans="2:7" s="11" customFormat="1" ht="16.5" customHeight="1">
      <c r="B90" s="17" t="s">
        <v>186</v>
      </c>
      <c r="C90" s="27" t="s">
        <v>187</v>
      </c>
      <c r="D90" s="20" t="s">
        <v>29</v>
      </c>
      <c r="E90" s="20">
        <f>SUM(E91:E92)</f>
        <v>10</v>
      </c>
      <c r="F90" s="72"/>
      <c r="G90" s="26"/>
    </row>
    <row r="91" spans="2:8" s="11" customFormat="1" ht="18" customHeight="1">
      <c r="B91" s="17" t="s">
        <v>188</v>
      </c>
      <c r="C91" s="33" t="s">
        <v>710</v>
      </c>
      <c r="D91" s="30">
        <v>0</v>
      </c>
      <c r="E91" s="23"/>
      <c r="F91" s="72"/>
      <c r="G91" s="26"/>
      <c r="H91" s="44"/>
    </row>
    <row r="92" spans="2:7" s="11" customFormat="1" ht="19.5" customHeight="1">
      <c r="B92" s="17" t="s">
        <v>190</v>
      </c>
      <c r="C92" s="33" t="s">
        <v>711</v>
      </c>
      <c r="D92" s="30" t="s">
        <v>168</v>
      </c>
      <c r="E92" s="23">
        <v>10</v>
      </c>
      <c r="F92" s="72"/>
      <c r="G92" s="26"/>
    </row>
    <row r="93" spans="2:7" s="11" customFormat="1" ht="15">
      <c r="B93" s="15" t="s">
        <v>194</v>
      </c>
      <c r="C93" s="15" t="s">
        <v>195</v>
      </c>
      <c r="D93" s="16" t="s">
        <v>29</v>
      </c>
      <c r="E93" s="16">
        <f>+(E94+E98+E102+E105+E108+E111)*10/50</f>
        <v>10</v>
      </c>
      <c r="F93" s="72"/>
      <c r="G93" s="26"/>
    </row>
    <row r="94" spans="2:7" s="11" customFormat="1" ht="30.75" customHeight="1">
      <c r="B94" s="17" t="s">
        <v>196</v>
      </c>
      <c r="C94" s="18" t="s">
        <v>197</v>
      </c>
      <c r="D94" s="20" t="s">
        <v>29</v>
      </c>
      <c r="E94" s="20">
        <f>SUM(E95:E97)</f>
        <v>10</v>
      </c>
      <c r="F94" s="72"/>
      <c r="G94" s="26"/>
    </row>
    <row r="95" spans="2:7" s="11" customFormat="1" ht="17.25" customHeight="1">
      <c r="B95" s="17" t="s">
        <v>198</v>
      </c>
      <c r="C95" s="33" t="s">
        <v>562</v>
      </c>
      <c r="D95" s="23">
        <v>0</v>
      </c>
      <c r="E95" s="23"/>
      <c r="F95" s="72"/>
      <c r="G95" s="26"/>
    </row>
    <row r="96" spans="2:7" s="11" customFormat="1" ht="24" customHeight="1">
      <c r="B96" s="17" t="s">
        <v>200</v>
      </c>
      <c r="C96" s="22" t="s">
        <v>712</v>
      </c>
      <c r="D96" s="30" t="s">
        <v>117</v>
      </c>
      <c r="E96" s="23"/>
      <c r="F96" s="72"/>
      <c r="G96" s="26"/>
    </row>
    <row r="97" spans="2:7" s="11" customFormat="1" ht="17.25" customHeight="1">
      <c r="B97" s="17" t="s">
        <v>203</v>
      </c>
      <c r="C97" s="22" t="s">
        <v>713</v>
      </c>
      <c r="D97" s="30" t="s">
        <v>91</v>
      </c>
      <c r="E97" s="23">
        <v>10</v>
      </c>
      <c r="F97" s="72"/>
      <c r="G97" s="26"/>
    </row>
    <row r="98" spans="2:7" s="11" customFormat="1" ht="24" customHeight="1">
      <c r="B98" s="17" t="s">
        <v>205</v>
      </c>
      <c r="C98" s="18" t="s">
        <v>206</v>
      </c>
      <c r="D98" s="20" t="s">
        <v>29</v>
      </c>
      <c r="E98" s="20">
        <f>SUM(E99:E101)</f>
        <v>10</v>
      </c>
      <c r="F98" s="72"/>
      <c r="G98" s="26"/>
    </row>
    <row r="99" spans="2:7" s="11" customFormat="1" ht="27" customHeight="1">
      <c r="B99" s="17" t="s">
        <v>207</v>
      </c>
      <c r="C99" s="22" t="s">
        <v>563</v>
      </c>
      <c r="D99" s="23">
        <v>0</v>
      </c>
      <c r="E99" s="20"/>
      <c r="F99" s="72"/>
      <c r="G99" s="26"/>
    </row>
    <row r="100" spans="2:7" s="11" customFormat="1" ht="28.5" customHeight="1">
      <c r="B100" s="17" t="s">
        <v>209</v>
      </c>
      <c r="C100" s="22" t="s">
        <v>605</v>
      </c>
      <c r="D100" s="30" t="s">
        <v>236</v>
      </c>
      <c r="E100" s="20"/>
      <c r="F100" s="72"/>
      <c r="G100" s="26"/>
    </row>
    <row r="101" spans="2:14" s="11" customFormat="1" ht="38.25" customHeight="1">
      <c r="B101" s="17" t="s">
        <v>409</v>
      </c>
      <c r="C101" s="22" t="s">
        <v>714</v>
      </c>
      <c r="D101" s="30" t="s">
        <v>91</v>
      </c>
      <c r="E101" s="23">
        <v>10</v>
      </c>
      <c r="F101" s="72"/>
      <c r="G101" s="26"/>
      <c r="N101" s="29"/>
    </row>
    <row r="102" spans="2:7" s="11" customFormat="1" ht="26.25" customHeight="1">
      <c r="B102" s="17" t="s">
        <v>211</v>
      </c>
      <c r="C102" s="18" t="s">
        <v>212</v>
      </c>
      <c r="D102" s="20" t="s">
        <v>29</v>
      </c>
      <c r="E102" s="20">
        <f>SUM(E103:E104)</f>
        <v>10</v>
      </c>
      <c r="F102" s="72"/>
      <c r="G102" s="26"/>
    </row>
    <row r="103" spans="2:7" s="11" customFormat="1" ht="17.25" customHeight="1">
      <c r="B103" s="17" t="s">
        <v>213</v>
      </c>
      <c r="C103" s="22" t="s">
        <v>214</v>
      </c>
      <c r="D103" s="23">
        <v>0</v>
      </c>
      <c r="E103" s="23"/>
      <c r="F103" s="72"/>
      <c r="G103" s="26"/>
    </row>
    <row r="104" spans="2:7" s="11" customFormat="1" ht="20.25" customHeight="1">
      <c r="B104" s="17" t="s">
        <v>215</v>
      </c>
      <c r="C104" s="22" t="s">
        <v>607</v>
      </c>
      <c r="D104" s="30" t="s">
        <v>168</v>
      </c>
      <c r="E104" s="23">
        <v>10</v>
      </c>
      <c r="F104" s="72"/>
      <c r="G104" s="26"/>
    </row>
    <row r="105" spans="2:7" s="11" customFormat="1" ht="29.25" customHeight="1">
      <c r="B105" s="17" t="s">
        <v>217</v>
      </c>
      <c r="C105" s="27" t="s">
        <v>218</v>
      </c>
      <c r="D105" s="20" t="s">
        <v>14</v>
      </c>
      <c r="E105" s="20">
        <f>SUM(E106:E107)</f>
        <v>5</v>
      </c>
      <c r="F105" s="72"/>
      <c r="G105" s="26"/>
    </row>
    <row r="106" spans="2:7" s="11" customFormat="1" ht="27.75" customHeight="1">
      <c r="B106" s="17" t="s">
        <v>219</v>
      </c>
      <c r="C106" s="33" t="s">
        <v>565</v>
      </c>
      <c r="D106" s="23">
        <v>0</v>
      </c>
      <c r="E106" s="23"/>
      <c r="F106" s="72"/>
      <c r="G106" s="26"/>
    </row>
    <row r="107" spans="2:7" s="11" customFormat="1" ht="37.5" customHeight="1">
      <c r="B107" s="17" t="s">
        <v>221</v>
      </c>
      <c r="C107" s="33" t="s">
        <v>608</v>
      </c>
      <c r="D107" s="23" t="s">
        <v>223</v>
      </c>
      <c r="E107" s="23">
        <v>5</v>
      </c>
      <c r="F107" s="72"/>
      <c r="G107" s="26"/>
    </row>
    <row r="108" spans="2:10" s="11" customFormat="1" ht="26.25" customHeight="1">
      <c r="B108" s="17" t="s">
        <v>224</v>
      </c>
      <c r="C108" s="27" t="s">
        <v>225</v>
      </c>
      <c r="D108" s="20" t="s">
        <v>14</v>
      </c>
      <c r="E108" s="20">
        <f>SUM(E109:E110)</f>
        <v>5</v>
      </c>
      <c r="F108" s="72"/>
      <c r="G108" s="26"/>
      <c r="J108" s="45"/>
    </row>
    <row r="109" spans="2:10" s="11" customFormat="1" ht="24" customHeight="1">
      <c r="B109" s="17" t="s">
        <v>226</v>
      </c>
      <c r="C109" s="22" t="s">
        <v>609</v>
      </c>
      <c r="D109" s="23">
        <v>0</v>
      </c>
      <c r="E109" s="20"/>
      <c r="F109" s="72"/>
      <c r="G109" s="26"/>
      <c r="J109" s="45"/>
    </row>
    <row r="110" spans="2:7" s="11" customFormat="1" ht="27.75" customHeight="1">
      <c r="B110" s="17" t="s">
        <v>228</v>
      </c>
      <c r="C110" s="22" t="s">
        <v>610</v>
      </c>
      <c r="D110" s="23" t="s">
        <v>223</v>
      </c>
      <c r="E110" s="23">
        <v>5</v>
      </c>
      <c r="F110" s="72"/>
      <c r="G110" s="26"/>
    </row>
    <row r="111" spans="2:7" s="11" customFormat="1" ht="18" customHeight="1">
      <c r="B111" s="17" t="s">
        <v>230</v>
      </c>
      <c r="C111" s="27" t="s">
        <v>231</v>
      </c>
      <c r="D111" s="20" t="s">
        <v>29</v>
      </c>
      <c r="E111" s="20">
        <f>SUM(E112:E114)</f>
        <v>10</v>
      </c>
      <c r="F111" s="72"/>
      <c r="G111" s="26"/>
    </row>
    <row r="112" spans="2:7" s="11" customFormat="1" ht="17.25" customHeight="1">
      <c r="B112" s="17" t="s">
        <v>232</v>
      </c>
      <c r="C112" s="33" t="s">
        <v>569</v>
      </c>
      <c r="D112" s="23" t="s">
        <v>175</v>
      </c>
      <c r="E112" s="23"/>
      <c r="F112" s="72"/>
      <c r="G112" s="26"/>
    </row>
    <row r="113" spans="2:7" s="11" customFormat="1" ht="21">
      <c r="B113" s="17" t="s">
        <v>234</v>
      </c>
      <c r="C113" s="33" t="s">
        <v>570</v>
      </c>
      <c r="D113" s="23" t="s">
        <v>236</v>
      </c>
      <c r="E113" s="23"/>
      <c r="F113" s="72"/>
      <c r="G113" s="26"/>
    </row>
    <row r="114" spans="2:7" s="11" customFormat="1" ht="21">
      <c r="B114" s="17" t="s">
        <v>237</v>
      </c>
      <c r="C114" s="33" t="s">
        <v>571</v>
      </c>
      <c r="D114" s="23" t="s">
        <v>91</v>
      </c>
      <c r="E114" s="23">
        <v>10</v>
      </c>
      <c r="F114" s="72"/>
      <c r="G114" s="26"/>
    </row>
    <row r="115" spans="2:7" ht="15">
      <c r="B115" s="15" t="s">
        <v>239</v>
      </c>
      <c r="C115" s="15" t="s">
        <v>240</v>
      </c>
      <c r="D115" s="16" t="s">
        <v>29</v>
      </c>
      <c r="E115" s="16">
        <f>+(E116+E119+E123+E127+E131)*10/50</f>
        <v>10</v>
      </c>
      <c r="F115" s="72"/>
      <c r="G115" s="26"/>
    </row>
    <row r="116" spans="2:11" s="11" customFormat="1" ht="21">
      <c r="B116" s="17" t="s">
        <v>241</v>
      </c>
      <c r="C116" s="18" t="s">
        <v>242</v>
      </c>
      <c r="D116" s="20" t="s">
        <v>29</v>
      </c>
      <c r="E116" s="20">
        <f>SUM(E117:E118)</f>
        <v>10</v>
      </c>
      <c r="F116" s="72"/>
      <c r="G116" s="26"/>
      <c r="K116" s="45"/>
    </row>
    <row r="117" spans="2:11" s="11" customFormat="1" ht="15">
      <c r="B117" s="17" t="s">
        <v>243</v>
      </c>
      <c r="C117" s="22" t="s">
        <v>611</v>
      </c>
      <c r="D117" s="23">
        <v>0</v>
      </c>
      <c r="E117" s="23"/>
      <c r="F117" s="72"/>
      <c r="G117" s="26"/>
      <c r="K117" s="45"/>
    </row>
    <row r="118" spans="2:7" s="11" customFormat="1" ht="15">
      <c r="B118" s="17" t="s">
        <v>245</v>
      </c>
      <c r="C118" s="22" t="s">
        <v>715</v>
      </c>
      <c r="D118" s="23" t="s">
        <v>91</v>
      </c>
      <c r="E118" s="23">
        <v>10</v>
      </c>
      <c r="F118" s="72"/>
      <c r="G118" s="26"/>
    </row>
    <row r="119" spans="2:7" s="11" customFormat="1" ht="21">
      <c r="B119" s="17" t="s">
        <v>251</v>
      </c>
      <c r="C119" s="18" t="s">
        <v>252</v>
      </c>
      <c r="D119" s="20" t="s">
        <v>29</v>
      </c>
      <c r="E119" s="20">
        <f>SUM(E120:E122)</f>
        <v>10</v>
      </c>
      <c r="F119" s="72"/>
      <c r="G119" s="26"/>
    </row>
    <row r="120" spans="2:7" s="11" customFormat="1" ht="21">
      <c r="B120" s="17" t="s">
        <v>253</v>
      </c>
      <c r="C120" s="22" t="s">
        <v>614</v>
      </c>
      <c r="D120" s="23">
        <v>0</v>
      </c>
      <c r="E120" s="23"/>
      <c r="F120" s="72"/>
      <c r="G120" s="26"/>
    </row>
    <row r="121" spans="2:7" s="11" customFormat="1" ht="21">
      <c r="B121" s="17" t="s">
        <v>255</v>
      </c>
      <c r="C121" s="22" t="s">
        <v>615</v>
      </c>
      <c r="D121" s="23" t="s">
        <v>117</v>
      </c>
      <c r="E121" s="23"/>
      <c r="F121" s="72"/>
      <c r="G121" s="26"/>
    </row>
    <row r="122" spans="2:7" s="11" customFormat="1" ht="31.5">
      <c r="B122" s="17" t="s">
        <v>257</v>
      </c>
      <c r="C122" s="22" t="s">
        <v>716</v>
      </c>
      <c r="D122" s="23" t="s">
        <v>91</v>
      </c>
      <c r="E122" s="23">
        <v>10</v>
      </c>
      <c r="F122" s="72"/>
      <c r="G122" s="26"/>
    </row>
    <row r="123" spans="2:7" s="11" customFormat="1" ht="21">
      <c r="B123" s="17" t="s">
        <v>259</v>
      </c>
      <c r="C123" s="18" t="s">
        <v>260</v>
      </c>
      <c r="D123" s="20" t="s">
        <v>29</v>
      </c>
      <c r="E123" s="20">
        <f>SUM(E124:E126)</f>
        <v>10</v>
      </c>
      <c r="F123" s="72"/>
      <c r="G123" s="26"/>
    </row>
    <row r="124" spans="2:7" s="11" customFormat="1" ht="21">
      <c r="B124" s="17" t="s">
        <v>261</v>
      </c>
      <c r="C124" s="33" t="s">
        <v>717</v>
      </c>
      <c r="D124" s="23">
        <v>0</v>
      </c>
      <c r="E124" s="23"/>
      <c r="F124" s="72"/>
      <c r="G124" s="26"/>
    </row>
    <row r="125" spans="2:7" s="11" customFormat="1" ht="21">
      <c r="B125" s="17" t="s">
        <v>263</v>
      </c>
      <c r="C125" s="33" t="s">
        <v>718</v>
      </c>
      <c r="D125" s="23" t="s">
        <v>264</v>
      </c>
      <c r="E125" s="23"/>
      <c r="F125" s="72"/>
      <c r="G125" s="26"/>
    </row>
    <row r="126" spans="2:7" s="11" customFormat="1" ht="21">
      <c r="B126" s="17" t="s">
        <v>265</v>
      </c>
      <c r="C126" s="33" t="s">
        <v>719</v>
      </c>
      <c r="D126" s="23" t="s">
        <v>266</v>
      </c>
      <c r="E126" s="23">
        <v>10</v>
      </c>
      <c r="F126" s="72"/>
      <c r="G126" s="26"/>
    </row>
    <row r="127" spans="2:7" s="11" customFormat="1" ht="21">
      <c r="B127" s="17" t="s">
        <v>267</v>
      </c>
      <c r="C127" s="18" t="s">
        <v>268</v>
      </c>
      <c r="D127" s="20" t="s">
        <v>29</v>
      </c>
      <c r="E127" s="20">
        <f>SUM(E128:E130)</f>
        <v>10</v>
      </c>
      <c r="F127" s="72"/>
      <c r="G127" s="26"/>
    </row>
    <row r="128" spans="2:7" s="11" customFormat="1" ht="21">
      <c r="B128" s="17" t="s">
        <v>269</v>
      </c>
      <c r="C128" s="22" t="s">
        <v>620</v>
      </c>
      <c r="D128" s="23">
        <v>0</v>
      </c>
      <c r="E128" s="23"/>
      <c r="F128" s="72"/>
      <c r="G128" s="26"/>
    </row>
    <row r="129" spans="2:7" s="11" customFormat="1" ht="21">
      <c r="B129" s="17" t="s">
        <v>271</v>
      </c>
      <c r="C129" s="22" t="s">
        <v>576</v>
      </c>
      <c r="D129" s="23" t="s">
        <v>273</v>
      </c>
      <c r="E129" s="23"/>
      <c r="F129" s="72"/>
      <c r="G129" s="26"/>
    </row>
    <row r="130" spans="2:7" s="11" customFormat="1" ht="15">
      <c r="B130" s="17" t="s">
        <v>274</v>
      </c>
      <c r="C130" s="22" t="s">
        <v>577</v>
      </c>
      <c r="D130" s="23" t="s">
        <v>40</v>
      </c>
      <c r="E130" s="23">
        <v>10</v>
      </c>
      <c r="F130" s="72"/>
      <c r="G130" s="26"/>
    </row>
    <row r="131" spans="2:9" s="11" customFormat="1" ht="21">
      <c r="B131" s="17" t="s">
        <v>276</v>
      </c>
      <c r="C131" s="27" t="s">
        <v>277</v>
      </c>
      <c r="D131" s="20" t="s">
        <v>29</v>
      </c>
      <c r="E131" s="20">
        <f>SUM(E132:E135)</f>
        <v>10</v>
      </c>
      <c r="F131" s="72"/>
      <c r="G131" s="26"/>
      <c r="I131" s="29"/>
    </row>
    <row r="132" spans="2:7" s="11" customFormat="1" ht="21">
      <c r="B132" s="17" t="s">
        <v>278</v>
      </c>
      <c r="C132" s="22" t="s">
        <v>578</v>
      </c>
      <c r="D132" s="23" t="s">
        <v>29</v>
      </c>
      <c r="E132" s="23"/>
      <c r="F132" s="72"/>
      <c r="G132" s="26"/>
    </row>
    <row r="133" spans="2:7" s="11" customFormat="1" ht="21">
      <c r="B133" s="17" t="s">
        <v>280</v>
      </c>
      <c r="C133" s="33" t="s">
        <v>579</v>
      </c>
      <c r="D133" s="23">
        <v>0</v>
      </c>
      <c r="E133" s="23"/>
      <c r="F133" s="72"/>
      <c r="G133" s="26"/>
    </row>
    <row r="134" spans="2:7" s="11" customFormat="1" ht="21">
      <c r="B134" s="17" t="s">
        <v>282</v>
      </c>
      <c r="C134" s="33" t="s">
        <v>580</v>
      </c>
      <c r="D134" s="23" t="s">
        <v>273</v>
      </c>
      <c r="E134" s="23"/>
      <c r="F134" s="72"/>
      <c r="G134" s="26"/>
    </row>
    <row r="135" spans="2:7" s="11" customFormat="1" ht="15">
      <c r="B135" s="17" t="s">
        <v>284</v>
      </c>
      <c r="C135" s="80" t="s">
        <v>581</v>
      </c>
      <c r="D135" s="23" t="s">
        <v>40</v>
      </c>
      <c r="E135" s="23">
        <v>10</v>
      </c>
      <c r="F135" s="72"/>
      <c r="G135" s="26"/>
    </row>
    <row r="136" spans="2:7" ht="15">
      <c r="B136" s="15" t="s">
        <v>286</v>
      </c>
      <c r="C136" s="15" t="s">
        <v>287</v>
      </c>
      <c r="D136" s="16" t="s">
        <v>29</v>
      </c>
      <c r="E136" s="16">
        <f>+E137</f>
        <v>10</v>
      </c>
      <c r="F136" s="72"/>
      <c r="G136" s="26"/>
    </row>
    <row r="137" spans="2:7" s="11" customFormat="1" ht="21">
      <c r="B137" s="17" t="s">
        <v>288</v>
      </c>
      <c r="C137" s="18" t="s">
        <v>289</v>
      </c>
      <c r="D137" s="20" t="s">
        <v>29</v>
      </c>
      <c r="E137" s="20">
        <f>SUM(E138:E141)</f>
        <v>10</v>
      </c>
      <c r="F137" s="72"/>
      <c r="G137" s="26"/>
    </row>
    <row r="138" spans="2:7" s="11" customFormat="1" ht="15">
      <c r="B138" s="17" t="s">
        <v>290</v>
      </c>
      <c r="C138" s="22" t="s">
        <v>621</v>
      </c>
      <c r="D138" s="23">
        <v>0</v>
      </c>
      <c r="E138" s="20"/>
      <c r="F138" s="72"/>
      <c r="G138" s="26"/>
    </row>
    <row r="139" spans="2:7" s="11" customFormat="1" ht="15">
      <c r="B139" s="17" t="s">
        <v>292</v>
      </c>
      <c r="C139" s="22" t="s">
        <v>622</v>
      </c>
      <c r="D139" s="23" t="s">
        <v>175</v>
      </c>
      <c r="E139" s="20"/>
      <c r="F139" s="72"/>
      <c r="G139" s="26"/>
    </row>
    <row r="140" spans="2:8" s="11" customFormat="1" ht="15">
      <c r="B140" s="17" t="s">
        <v>294</v>
      </c>
      <c r="C140" s="22" t="s">
        <v>623</v>
      </c>
      <c r="D140" s="23" t="s">
        <v>236</v>
      </c>
      <c r="E140" s="20"/>
      <c r="F140" s="72"/>
      <c r="G140" s="26"/>
      <c r="H140" s="81" t="s">
        <v>583</v>
      </c>
    </row>
    <row r="141" spans="2:8" s="11" customFormat="1" ht="21">
      <c r="B141" s="17" t="s">
        <v>296</v>
      </c>
      <c r="C141" s="22" t="s">
        <v>624</v>
      </c>
      <c r="D141" s="23" t="s">
        <v>91</v>
      </c>
      <c r="E141" s="23">
        <v>10</v>
      </c>
      <c r="F141" s="72"/>
      <c r="G141" s="26"/>
      <c r="H141" s="81" t="s">
        <v>625</v>
      </c>
    </row>
    <row r="142" spans="2:8" ht="15">
      <c r="B142" s="12" t="s">
        <v>298</v>
      </c>
      <c r="C142" s="12" t="s">
        <v>299</v>
      </c>
      <c r="D142" s="13" t="s">
        <v>55</v>
      </c>
      <c r="E142" s="14">
        <f>+(E143+E152+E157+E163+E172+E177)*30/50</f>
        <v>30</v>
      </c>
      <c r="F142" s="72"/>
      <c r="G142" s="26"/>
      <c r="H142" s="47"/>
    </row>
    <row r="143" spans="2:7" ht="15">
      <c r="B143" s="15" t="s">
        <v>300</v>
      </c>
      <c r="C143" s="15" t="s">
        <v>301</v>
      </c>
      <c r="D143" s="16" t="s">
        <v>29</v>
      </c>
      <c r="E143" s="16">
        <f>+(E144+E145+E149)*10/25</f>
        <v>10</v>
      </c>
      <c r="F143" s="72"/>
      <c r="G143" s="26"/>
    </row>
    <row r="144" spans="2:7" s="11" customFormat="1" ht="21">
      <c r="B144" s="17" t="s">
        <v>302</v>
      </c>
      <c r="C144" s="18" t="s">
        <v>303</v>
      </c>
      <c r="D144" s="19" t="s">
        <v>14</v>
      </c>
      <c r="E144" s="20">
        <v>5</v>
      </c>
      <c r="F144" s="72"/>
      <c r="G144" s="26"/>
    </row>
    <row r="145" spans="2:7" s="11" customFormat="1" ht="21">
      <c r="B145" s="17" t="s">
        <v>304</v>
      </c>
      <c r="C145" s="18" t="s">
        <v>305</v>
      </c>
      <c r="D145" s="20" t="s">
        <v>29</v>
      </c>
      <c r="E145" s="20">
        <f>SUM(E146:E148)</f>
        <v>10</v>
      </c>
      <c r="F145" s="72"/>
      <c r="G145" s="26"/>
    </row>
    <row r="146" spans="2:7" s="11" customFormat="1" ht="42">
      <c r="B146" s="17" t="s">
        <v>306</v>
      </c>
      <c r="C146" s="22" t="s">
        <v>411</v>
      </c>
      <c r="D146" s="23">
        <v>0</v>
      </c>
      <c r="E146" s="23"/>
      <c r="F146" s="72"/>
      <c r="G146" s="26"/>
    </row>
    <row r="147" spans="2:7" s="11" customFormat="1" ht="31.5">
      <c r="B147" s="17" t="s">
        <v>308</v>
      </c>
      <c r="C147" s="22" t="s">
        <v>412</v>
      </c>
      <c r="D147" s="23" t="s">
        <v>202</v>
      </c>
      <c r="E147" s="23"/>
      <c r="F147" s="72"/>
      <c r="G147" s="26"/>
    </row>
    <row r="148" spans="2:13" s="11" customFormat="1" ht="31.5">
      <c r="B148" s="17" t="s">
        <v>413</v>
      </c>
      <c r="C148" s="22" t="s">
        <v>626</v>
      </c>
      <c r="D148" s="23" t="s">
        <v>91</v>
      </c>
      <c r="E148" s="23">
        <v>10</v>
      </c>
      <c r="F148" s="72"/>
      <c r="G148" s="26"/>
      <c r="M148" s="29"/>
    </row>
    <row r="149" spans="2:7" s="11" customFormat="1" ht="21">
      <c r="B149" s="17" t="s">
        <v>310</v>
      </c>
      <c r="C149" s="18" t="s">
        <v>311</v>
      </c>
      <c r="D149" s="20" t="s">
        <v>29</v>
      </c>
      <c r="E149" s="20">
        <f>SUM(E150:E151)</f>
        <v>10</v>
      </c>
      <c r="F149" s="72"/>
      <c r="G149" s="26"/>
    </row>
    <row r="150" spans="2:7" s="11" customFormat="1" ht="21">
      <c r="B150" s="17" t="s">
        <v>312</v>
      </c>
      <c r="C150" s="22" t="s">
        <v>627</v>
      </c>
      <c r="D150" s="23">
        <v>0</v>
      </c>
      <c r="E150" s="23"/>
      <c r="F150" s="72"/>
      <c r="G150" s="26"/>
    </row>
    <row r="151" spans="2:7" s="11" customFormat="1" ht="21">
      <c r="B151" s="17" t="s">
        <v>314</v>
      </c>
      <c r="C151" s="22" t="s">
        <v>628</v>
      </c>
      <c r="D151" s="23" t="s">
        <v>168</v>
      </c>
      <c r="E151" s="23">
        <v>10</v>
      </c>
      <c r="F151" s="72"/>
      <c r="G151" s="26"/>
    </row>
    <row r="152" spans="2:7" ht="15">
      <c r="B152" s="15" t="s">
        <v>316</v>
      </c>
      <c r="C152" s="15" t="s">
        <v>317</v>
      </c>
      <c r="D152" s="16" t="s">
        <v>14</v>
      </c>
      <c r="E152" s="48">
        <f>+E153</f>
        <v>5</v>
      </c>
      <c r="F152" s="72"/>
      <c r="G152" s="26"/>
    </row>
    <row r="153" spans="2:8" s="11" customFormat="1" ht="15">
      <c r="B153" s="17" t="s">
        <v>318</v>
      </c>
      <c r="C153" s="18" t="s">
        <v>525</v>
      </c>
      <c r="D153" s="20" t="s">
        <v>14</v>
      </c>
      <c r="E153" s="20">
        <f>SUM(E154:E156)</f>
        <v>5</v>
      </c>
      <c r="F153" s="72"/>
      <c r="G153" s="26"/>
      <c r="H153" s="49"/>
    </row>
    <row r="154" spans="2:7" s="11" customFormat="1" ht="21">
      <c r="B154" s="17" t="s">
        <v>320</v>
      </c>
      <c r="C154" s="22" t="s">
        <v>321</v>
      </c>
      <c r="D154" s="23">
        <v>0</v>
      </c>
      <c r="E154" s="23"/>
      <c r="F154" s="72"/>
      <c r="G154" s="26"/>
    </row>
    <row r="155" spans="2:7" s="11" customFormat="1" ht="21">
      <c r="B155" s="17" t="s">
        <v>322</v>
      </c>
      <c r="C155" s="22" t="s">
        <v>323</v>
      </c>
      <c r="D155" s="23" t="s">
        <v>129</v>
      </c>
      <c r="E155" s="23"/>
      <c r="F155" s="72"/>
      <c r="G155" s="26"/>
    </row>
    <row r="156" spans="2:7" s="11" customFormat="1" ht="31.5">
      <c r="B156" s="17" t="s">
        <v>324</v>
      </c>
      <c r="C156" s="22" t="s">
        <v>325</v>
      </c>
      <c r="D156" s="23">
        <v>5</v>
      </c>
      <c r="E156" s="23">
        <v>5</v>
      </c>
      <c r="F156" s="72"/>
      <c r="G156" s="26"/>
    </row>
    <row r="157" spans="2:7" s="11" customFormat="1" ht="15">
      <c r="B157" s="15" t="s">
        <v>326</v>
      </c>
      <c r="C157" s="15" t="s">
        <v>327</v>
      </c>
      <c r="D157" s="16" t="s">
        <v>29</v>
      </c>
      <c r="E157" s="16">
        <f>+(E158+E159+E160)*10/25</f>
        <v>10</v>
      </c>
      <c r="F157" s="72"/>
      <c r="G157" s="26"/>
    </row>
    <row r="158" spans="2:7" s="11" customFormat="1" ht="15">
      <c r="B158" s="17" t="s">
        <v>328</v>
      </c>
      <c r="C158" s="18" t="s">
        <v>329</v>
      </c>
      <c r="D158" s="20" t="s">
        <v>29</v>
      </c>
      <c r="E158" s="20">
        <v>10</v>
      </c>
      <c r="F158" s="72"/>
      <c r="G158" s="26"/>
    </row>
    <row r="159" spans="2:7" s="11" customFormat="1" ht="21">
      <c r="B159" s="17" t="s">
        <v>330</v>
      </c>
      <c r="C159" s="18" t="s">
        <v>331</v>
      </c>
      <c r="D159" s="20" t="s">
        <v>14</v>
      </c>
      <c r="E159" s="20">
        <v>5</v>
      </c>
      <c r="F159" s="72"/>
      <c r="G159" s="26"/>
    </row>
    <row r="160" spans="2:8" s="11" customFormat="1" ht="21">
      <c r="B160" s="17" t="s">
        <v>332</v>
      </c>
      <c r="C160" s="27" t="s">
        <v>333</v>
      </c>
      <c r="D160" s="20" t="s">
        <v>29</v>
      </c>
      <c r="E160" s="20">
        <f>SUM(E161:E162)</f>
        <v>10</v>
      </c>
      <c r="F160" s="72"/>
      <c r="G160" s="26"/>
      <c r="H160" s="50"/>
    </row>
    <row r="161" spans="2:14" s="11" customFormat="1" ht="28.5" customHeight="1">
      <c r="B161" s="17" t="s">
        <v>334</v>
      </c>
      <c r="C161" s="33" t="s">
        <v>633</v>
      </c>
      <c r="D161" s="30">
        <v>0</v>
      </c>
      <c r="E161" s="23"/>
      <c r="F161" s="79"/>
      <c r="G161" s="26"/>
      <c r="M161" s="29"/>
      <c r="N161" s="29"/>
    </row>
    <row r="162" spans="2:8" s="11" customFormat="1" ht="27.75" customHeight="1">
      <c r="B162" s="17" t="s">
        <v>427</v>
      </c>
      <c r="C162" s="22" t="s">
        <v>634</v>
      </c>
      <c r="D162" s="23" t="s">
        <v>91</v>
      </c>
      <c r="E162" s="23">
        <v>10</v>
      </c>
      <c r="F162" s="72"/>
      <c r="G162" s="26"/>
      <c r="H162" s="51"/>
    </row>
    <row r="163" spans="2:7" ht="15">
      <c r="B163" s="15" t="s">
        <v>338</v>
      </c>
      <c r="C163" s="15" t="s">
        <v>339</v>
      </c>
      <c r="D163" s="16" t="s">
        <v>29</v>
      </c>
      <c r="E163" s="16">
        <f>+(E164+E168)*10/20</f>
        <v>10</v>
      </c>
      <c r="F163" s="72"/>
      <c r="G163" s="26"/>
    </row>
    <row r="164" spans="2:7" ht="24" customHeight="1">
      <c r="B164" s="17" t="s">
        <v>340</v>
      </c>
      <c r="C164" s="18" t="s">
        <v>341</v>
      </c>
      <c r="D164" s="20" t="s">
        <v>29</v>
      </c>
      <c r="E164" s="20">
        <f>SUM(E165:E167)</f>
        <v>10</v>
      </c>
      <c r="F164" s="72"/>
      <c r="G164" s="26"/>
    </row>
    <row r="165" spans="2:7" ht="17.25" customHeight="1">
      <c r="B165" s="17" t="s">
        <v>342</v>
      </c>
      <c r="C165" s="22" t="s">
        <v>588</v>
      </c>
      <c r="D165" s="23">
        <v>0</v>
      </c>
      <c r="E165" s="23"/>
      <c r="F165" s="72"/>
      <c r="G165" s="26"/>
    </row>
    <row r="166" spans="2:7" ht="28.5" customHeight="1">
      <c r="B166" s="17" t="s">
        <v>344</v>
      </c>
      <c r="C166" s="22" t="s">
        <v>345</v>
      </c>
      <c r="D166" s="23" t="s">
        <v>76</v>
      </c>
      <c r="E166" s="23"/>
      <c r="F166" s="72"/>
      <c r="G166" s="26"/>
    </row>
    <row r="167" spans="2:7" ht="26.25" customHeight="1">
      <c r="B167" s="17" t="s">
        <v>346</v>
      </c>
      <c r="C167" s="22" t="s">
        <v>347</v>
      </c>
      <c r="D167" s="23" t="s">
        <v>40</v>
      </c>
      <c r="E167" s="23">
        <v>10</v>
      </c>
      <c r="F167" s="72"/>
      <c r="G167" s="26"/>
    </row>
    <row r="168" spans="2:7" ht="27" customHeight="1">
      <c r="B168" s="17" t="s">
        <v>348</v>
      </c>
      <c r="C168" s="18" t="s">
        <v>349</v>
      </c>
      <c r="D168" s="20" t="s">
        <v>29</v>
      </c>
      <c r="E168" s="20">
        <f>SUM(E169:E171)</f>
        <v>10</v>
      </c>
      <c r="F168" s="72"/>
      <c r="G168" s="26"/>
    </row>
    <row r="169" spans="2:7" ht="16.5" customHeight="1">
      <c r="B169" s="17" t="s">
        <v>350</v>
      </c>
      <c r="C169" s="22" t="s">
        <v>351</v>
      </c>
      <c r="D169" s="23">
        <v>0</v>
      </c>
      <c r="E169" s="23"/>
      <c r="F169" s="72"/>
      <c r="G169" s="26"/>
    </row>
    <row r="170" spans="2:7" ht="16.5" customHeight="1">
      <c r="B170" s="17" t="s">
        <v>352</v>
      </c>
      <c r="C170" s="22" t="s">
        <v>353</v>
      </c>
      <c r="D170" s="23" t="s">
        <v>76</v>
      </c>
      <c r="E170" s="23"/>
      <c r="F170" s="72"/>
      <c r="G170" s="26"/>
    </row>
    <row r="171" spans="2:7" ht="18.75" customHeight="1">
      <c r="B171" s="17" t="s">
        <v>354</v>
      </c>
      <c r="C171" s="22" t="s">
        <v>355</v>
      </c>
      <c r="D171" s="23" t="s">
        <v>40</v>
      </c>
      <c r="E171" s="23">
        <v>10</v>
      </c>
      <c r="F171" s="72"/>
      <c r="G171" s="26"/>
    </row>
    <row r="172" spans="2:7" ht="15">
      <c r="B172" s="15" t="s">
        <v>356</v>
      </c>
      <c r="C172" s="15" t="s">
        <v>357</v>
      </c>
      <c r="D172" s="16" t="s">
        <v>14</v>
      </c>
      <c r="E172" s="16">
        <f>+E173</f>
        <v>5</v>
      </c>
      <c r="F172" s="72"/>
      <c r="G172" s="26"/>
    </row>
    <row r="173" spans="2:7" ht="28.5" customHeight="1">
      <c r="B173" s="17" t="s">
        <v>358</v>
      </c>
      <c r="C173" s="18" t="s">
        <v>359</v>
      </c>
      <c r="D173" s="20" t="s">
        <v>14</v>
      </c>
      <c r="E173" s="20">
        <f>SUM(E174:E176)</f>
        <v>5</v>
      </c>
      <c r="F173" s="72"/>
      <c r="G173" s="26"/>
    </row>
    <row r="174" spans="2:7" ht="25.5" customHeight="1">
      <c r="B174" s="17" t="s">
        <v>360</v>
      </c>
      <c r="C174" s="22" t="s">
        <v>361</v>
      </c>
      <c r="D174" s="23">
        <v>0</v>
      </c>
      <c r="E174" s="20"/>
      <c r="F174" s="72"/>
      <c r="G174" s="26"/>
    </row>
    <row r="175" spans="2:7" ht="30" customHeight="1">
      <c r="B175" s="17" t="s">
        <v>362</v>
      </c>
      <c r="C175" s="22" t="s">
        <v>635</v>
      </c>
      <c r="D175" s="23" t="s">
        <v>23</v>
      </c>
      <c r="E175" s="23"/>
      <c r="F175" s="72"/>
      <c r="G175" s="26"/>
    </row>
    <row r="176" spans="2:7" ht="34.5" customHeight="1">
      <c r="B176" s="17" t="s">
        <v>364</v>
      </c>
      <c r="C176" s="22" t="s">
        <v>365</v>
      </c>
      <c r="D176" s="23" t="s">
        <v>26</v>
      </c>
      <c r="E176" s="23">
        <v>5</v>
      </c>
      <c r="F176" s="72"/>
      <c r="G176" s="26"/>
    </row>
    <row r="177" spans="2:7" ht="15">
      <c r="B177" s="15" t="s">
        <v>366</v>
      </c>
      <c r="C177" s="15" t="s">
        <v>367</v>
      </c>
      <c r="D177" s="16" t="s">
        <v>29</v>
      </c>
      <c r="E177" s="16">
        <f>+(E178+E179+E180+E181+E182+E183)*10/55</f>
        <v>10</v>
      </c>
      <c r="F177" s="72"/>
      <c r="G177" s="26"/>
    </row>
    <row r="178" spans="2:7" ht="21">
      <c r="B178" s="52" t="s">
        <v>368</v>
      </c>
      <c r="C178" s="18" t="s">
        <v>369</v>
      </c>
      <c r="D178" s="20" t="s">
        <v>29</v>
      </c>
      <c r="E178" s="20">
        <v>10</v>
      </c>
      <c r="F178" s="72"/>
      <c r="G178" s="26"/>
    </row>
    <row r="179" spans="2:7" ht="15">
      <c r="B179" s="52" t="s">
        <v>370</v>
      </c>
      <c r="C179" s="18" t="s">
        <v>371</v>
      </c>
      <c r="D179" s="20" t="s">
        <v>29</v>
      </c>
      <c r="E179" s="20">
        <v>10</v>
      </c>
      <c r="F179" s="72"/>
      <c r="G179" s="26"/>
    </row>
    <row r="180" spans="2:7" ht="21">
      <c r="B180" s="52" t="s">
        <v>372</v>
      </c>
      <c r="C180" s="18" t="s">
        <v>373</v>
      </c>
      <c r="D180" s="20" t="s">
        <v>29</v>
      </c>
      <c r="E180" s="20">
        <v>10</v>
      </c>
      <c r="F180" s="72"/>
      <c r="G180" s="26"/>
    </row>
    <row r="181" spans="2:7" ht="21">
      <c r="B181" s="52" t="s">
        <v>374</v>
      </c>
      <c r="C181" s="18" t="s">
        <v>375</v>
      </c>
      <c r="D181" s="20" t="s">
        <v>29</v>
      </c>
      <c r="E181" s="20">
        <v>10</v>
      </c>
      <c r="F181" s="72"/>
      <c r="G181" s="26"/>
    </row>
    <row r="182" spans="2:7" ht="21">
      <c r="B182" s="52" t="s">
        <v>376</v>
      </c>
      <c r="C182" s="18" t="s">
        <v>377</v>
      </c>
      <c r="D182" s="20" t="s">
        <v>29</v>
      </c>
      <c r="E182" s="20">
        <v>10</v>
      </c>
      <c r="F182" s="72"/>
      <c r="G182" s="26"/>
    </row>
    <row r="183" spans="2:7" ht="21">
      <c r="B183" s="52" t="s">
        <v>378</v>
      </c>
      <c r="C183" s="18" t="s">
        <v>379</v>
      </c>
      <c r="D183" s="20" t="s">
        <v>14</v>
      </c>
      <c r="E183" s="20">
        <v>5</v>
      </c>
      <c r="F183" s="72"/>
      <c r="G183" s="26"/>
    </row>
    <row r="184" spans="2:7" s="11" customFormat="1" ht="15">
      <c r="B184" s="53"/>
      <c r="C184" s="54"/>
      <c r="D184" s="55"/>
      <c r="E184" s="56">
        <f>+E18</f>
        <v>100</v>
      </c>
      <c r="F184" s="72"/>
      <c r="G184" s="26"/>
    </row>
    <row r="185" spans="2:11" s="60" customFormat="1" ht="16.5">
      <c r="B185" s="57" t="s">
        <v>380</v>
      </c>
      <c r="C185" s="58"/>
      <c r="D185" s="58"/>
      <c r="E185" s="58"/>
      <c r="F185" s="72"/>
      <c r="G185" s="26"/>
      <c r="H185" s="58"/>
      <c r="I185" s="58"/>
      <c r="J185" s="58"/>
      <c r="K185" s="59"/>
    </row>
    <row r="186" spans="1:12" s="60" customFormat="1" ht="16.5">
      <c r="A186" s="61"/>
      <c r="B186" s="62"/>
      <c r="C186" s="62"/>
      <c r="D186" s="62"/>
      <c r="E186" s="62"/>
      <c r="F186" s="62"/>
      <c r="G186" s="62"/>
      <c r="H186" s="62"/>
      <c r="I186" s="62"/>
      <c r="J186" s="62"/>
      <c r="K186" s="62"/>
      <c r="L186" s="61"/>
    </row>
    <row r="187" spans="2:13" s="60" customFormat="1" ht="16.5">
      <c r="B187" s="258" t="s">
        <v>381</v>
      </c>
      <c r="C187" s="258"/>
      <c r="D187" s="258"/>
      <c r="E187" s="258"/>
      <c r="F187" s="63"/>
      <c r="G187" s="63"/>
      <c r="H187" s="64"/>
      <c r="I187" s="64"/>
      <c r="J187" s="64"/>
      <c r="K187" s="64"/>
      <c r="L187" s="61"/>
      <c r="M187" s="61"/>
    </row>
    <row r="188" spans="2:11" s="61" customFormat="1" ht="16.5">
      <c r="B188" s="258" t="s">
        <v>382</v>
      </c>
      <c r="C188" s="258"/>
      <c r="D188" s="258"/>
      <c r="E188" s="258"/>
      <c r="F188" s="63"/>
      <c r="G188" s="63"/>
      <c r="H188" s="62"/>
      <c r="I188" s="62"/>
      <c r="J188" s="62"/>
      <c r="K188" s="62"/>
    </row>
    <row r="189" spans="2:12" s="60" customFormat="1" ht="16.5">
      <c r="B189" s="258" t="s">
        <v>383</v>
      </c>
      <c r="C189" s="258"/>
      <c r="D189" s="258"/>
      <c r="E189" s="258"/>
      <c r="F189" s="63"/>
      <c r="G189" s="63"/>
      <c r="H189" s="65"/>
      <c r="I189" s="65"/>
      <c r="J189" s="65"/>
      <c r="K189" s="65"/>
      <c r="L189" s="61"/>
    </row>
    <row r="190" spans="2:12" s="60" customFormat="1" ht="16.5">
      <c r="B190" s="258" t="s">
        <v>384</v>
      </c>
      <c r="C190" s="258"/>
      <c r="D190" s="258"/>
      <c r="E190" s="258"/>
      <c r="F190" s="63"/>
      <c r="G190" s="63"/>
      <c r="H190" s="66"/>
      <c r="I190" s="66"/>
      <c r="J190" s="66"/>
      <c r="K190" s="66"/>
      <c r="L190" s="61"/>
    </row>
    <row r="191" spans="2:12" s="60" customFormat="1" ht="16.5">
      <c r="B191" s="63"/>
      <c r="C191" s="63"/>
      <c r="D191" s="63"/>
      <c r="E191" s="63"/>
      <c r="F191" s="63"/>
      <c r="G191" s="63"/>
      <c r="H191" s="66"/>
      <c r="I191" s="66"/>
      <c r="J191" s="66"/>
      <c r="K191" s="66"/>
      <c r="L191" s="61"/>
    </row>
    <row r="192" spans="2:3" ht="15">
      <c r="B192" s="11" t="s">
        <v>385</v>
      </c>
      <c r="C192" s="11" t="s">
        <v>386</v>
      </c>
    </row>
    <row r="193" ht="15">
      <c r="B193" s="23" t="s">
        <v>29</v>
      </c>
    </row>
    <row r="194" spans="2:8" ht="15">
      <c r="B194" s="67">
        <v>0</v>
      </c>
      <c r="C194" s="68" t="s">
        <v>387</v>
      </c>
      <c r="D194" s="69"/>
      <c r="E194" s="69"/>
      <c r="F194" s="69"/>
      <c r="G194" s="69"/>
      <c r="H194" s="70"/>
    </row>
    <row r="195" spans="2:8" ht="15">
      <c r="B195" s="67" t="s">
        <v>388</v>
      </c>
      <c r="C195" s="69" t="s">
        <v>389</v>
      </c>
      <c r="D195" s="69"/>
      <c r="E195" s="69"/>
      <c r="F195" s="69"/>
      <c r="G195" s="69"/>
      <c r="H195" s="70"/>
    </row>
    <row r="196" spans="2:8" ht="15">
      <c r="B196" s="67" t="s">
        <v>390</v>
      </c>
      <c r="C196" s="69" t="s">
        <v>391</v>
      </c>
      <c r="D196" s="69"/>
      <c r="E196" s="69"/>
      <c r="F196" s="69"/>
      <c r="G196" s="69"/>
      <c r="H196" s="70"/>
    </row>
    <row r="197" spans="2:8" ht="15">
      <c r="B197" s="67" t="s">
        <v>392</v>
      </c>
      <c r="C197" s="69" t="s">
        <v>393</v>
      </c>
      <c r="D197" s="69"/>
      <c r="E197" s="69"/>
      <c r="F197" s="69"/>
      <c r="G197" s="69"/>
      <c r="H197" s="70"/>
    </row>
    <row r="198" spans="2:8" ht="15">
      <c r="B198" s="23" t="s">
        <v>14</v>
      </c>
      <c r="D198" s="11"/>
      <c r="E198" s="11"/>
      <c r="F198" s="11"/>
      <c r="G198" s="11"/>
      <c r="H198" s="11"/>
    </row>
    <row r="199" spans="2:3" ht="15">
      <c r="B199" s="67">
        <v>0</v>
      </c>
      <c r="C199" s="68" t="s">
        <v>387</v>
      </c>
    </row>
    <row r="200" spans="2:3" ht="15">
      <c r="B200" s="67">
        <v>1</v>
      </c>
      <c r="C200" s="69" t="s">
        <v>389</v>
      </c>
    </row>
    <row r="201" spans="2:3" ht="15">
      <c r="B201" s="67" t="s">
        <v>394</v>
      </c>
      <c r="C201" s="69" t="s">
        <v>391</v>
      </c>
    </row>
    <row r="202" spans="2:3" ht="15">
      <c r="B202" s="67" t="s">
        <v>395</v>
      </c>
      <c r="C202" s="69" t="s">
        <v>393</v>
      </c>
    </row>
  </sheetData>
  <sheetProtection/>
  <mergeCells count="13">
    <mergeCell ref="B190:E190"/>
    <mergeCell ref="H72:L72"/>
    <mergeCell ref="H74:H75"/>
    <mergeCell ref="H81:L81"/>
    <mergeCell ref="B187:E187"/>
    <mergeCell ref="B188:E188"/>
    <mergeCell ref="B189:E189"/>
    <mergeCell ref="H57:M57"/>
    <mergeCell ref="B5:E5"/>
    <mergeCell ref="B6:E6"/>
    <mergeCell ref="C7:D7"/>
    <mergeCell ref="B16:D16"/>
    <mergeCell ref="H43:J43"/>
  </mergeCells>
  <conditionalFormatting sqref="H189:K189">
    <cfRule type="cellIs" priority="1" dxfId="12" operator="equal" stopIfTrue="1">
      <formula>0</formula>
    </cfRule>
  </conditionalFormatting>
  <printOptions horizontalCentered="1"/>
  <pageMargins left="0.7480314960629921" right="0.31496062992125984" top="0.4330708661417323" bottom="0.9055118110236221" header="0.31496062992125984" footer="0.31496062992125984"/>
  <pageSetup horizontalDpi="600" verticalDpi="600" orientation="portrait" paperSize="9" scale="92" r:id="rId4"/>
  <drawing r:id="rId3"/>
  <legacyDrawing r:id="rId2"/>
</worksheet>
</file>

<file path=xl/worksheets/sheet11.xml><?xml version="1.0" encoding="utf-8"?>
<worksheet xmlns="http://schemas.openxmlformats.org/spreadsheetml/2006/main" xmlns:r="http://schemas.openxmlformats.org/officeDocument/2006/relationships">
  <dimension ref="A5:N212"/>
  <sheetViews>
    <sheetView view="pageBreakPreview" zoomScaleSheetLayoutView="100" zoomScalePageLayoutView="0" workbookViewId="0" topLeftCell="A1">
      <selection activeCell="C13" sqref="C13"/>
    </sheetView>
  </sheetViews>
  <sheetFormatPr defaultColWidth="11.421875" defaultRowHeight="15"/>
  <cols>
    <col min="1" max="1" width="2.8515625" style="1" customWidth="1"/>
    <col min="2" max="2" width="9.8515625" style="1" customWidth="1"/>
    <col min="3" max="3" width="68.7109375" style="1" customWidth="1"/>
    <col min="4" max="4" width="9.28125" style="1" customWidth="1"/>
    <col min="5" max="5" width="10.8515625" style="1" customWidth="1"/>
    <col min="6" max="6" width="4.28125" style="1" customWidth="1"/>
    <col min="7" max="7" width="1.7109375" style="1" customWidth="1"/>
    <col min="8" max="8" width="11.421875" style="1" customWidth="1"/>
    <col min="9" max="16384" width="11.421875" style="1" customWidth="1"/>
  </cols>
  <sheetData>
    <row r="1" ht="15"/>
    <row r="2" ht="26.25" customHeight="1"/>
    <row r="3" ht="15"/>
    <row r="4" ht="15"/>
    <row r="5" spans="2:7" ht="15">
      <c r="B5" s="253" t="s">
        <v>1108</v>
      </c>
      <c r="C5" s="253"/>
      <c r="D5" s="253"/>
      <c r="E5" s="253"/>
      <c r="F5" s="73"/>
      <c r="G5" s="73"/>
    </row>
    <row r="6" spans="2:7" ht="15">
      <c r="B6" s="248" t="s">
        <v>903</v>
      </c>
      <c r="C6" s="248"/>
      <c r="D6" s="248"/>
      <c r="E6" s="248"/>
      <c r="F6" s="74"/>
      <c r="G6" s="74"/>
    </row>
    <row r="7" spans="2:7" ht="15">
      <c r="B7" s="254" t="s">
        <v>720</v>
      </c>
      <c r="C7" s="254"/>
      <c r="D7" s="254"/>
      <c r="E7" s="254"/>
      <c r="F7" s="74"/>
      <c r="G7" s="74"/>
    </row>
    <row r="8" spans="2:7" ht="15">
      <c r="B8" s="2"/>
      <c r="C8" s="3"/>
      <c r="D8" s="3"/>
      <c r="E8" s="3"/>
      <c r="F8" s="3"/>
      <c r="G8" s="3"/>
    </row>
    <row r="9" spans="2:7" ht="15">
      <c r="B9" s="4" t="s">
        <v>1</v>
      </c>
      <c r="C9" s="75"/>
      <c r="D9" s="75"/>
      <c r="E9" s="75"/>
      <c r="F9" s="75"/>
      <c r="G9" s="75"/>
    </row>
    <row r="10" spans="2:7" ht="15">
      <c r="B10" s="4" t="s">
        <v>2</v>
      </c>
      <c r="C10" s="75"/>
      <c r="D10" s="5"/>
      <c r="E10" s="75"/>
      <c r="F10" s="75"/>
      <c r="G10" s="75"/>
    </row>
    <row r="11" spans="2:7" ht="15">
      <c r="B11" s="6" t="s">
        <v>3</v>
      </c>
      <c r="C11" s="75"/>
      <c r="D11" s="75"/>
      <c r="E11" s="75"/>
      <c r="F11" s="75"/>
      <c r="G11" s="75"/>
    </row>
    <row r="12" spans="2:7" ht="15">
      <c r="B12" s="6" t="s">
        <v>4</v>
      </c>
      <c r="C12" s="75"/>
      <c r="D12" s="75"/>
      <c r="E12" s="75"/>
      <c r="F12" s="75"/>
      <c r="G12" s="75"/>
    </row>
    <row r="13" spans="2:7" ht="15">
      <c r="B13" s="6" t="s">
        <v>5</v>
      </c>
      <c r="C13" s="75"/>
      <c r="D13" s="75"/>
      <c r="E13" s="75"/>
      <c r="F13" s="75"/>
      <c r="G13" s="75"/>
    </row>
    <row r="14" spans="2:7" ht="15">
      <c r="B14" s="7"/>
      <c r="C14" s="75"/>
      <c r="D14" s="75"/>
      <c r="E14" s="75"/>
      <c r="F14" s="75"/>
      <c r="G14" s="75"/>
    </row>
    <row r="15" spans="2:7" ht="15">
      <c r="B15" s="75"/>
      <c r="C15" s="75"/>
      <c r="D15" s="75"/>
      <c r="E15" s="75"/>
      <c r="F15" s="75"/>
      <c r="G15" s="75"/>
    </row>
    <row r="16" spans="2:7" ht="15">
      <c r="B16" s="255"/>
      <c r="C16" s="255"/>
      <c r="D16" s="255"/>
      <c r="E16" s="75"/>
      <c r="F16" s="75"/>
      <c r="G16" s="75"/>
    </row>
    <row r="17" spans="2:7" ht="15">
      <c r="B17" s="8" t="s">
        <v>6</v>
      </c>
      <c r="C17" s="8" t="s">
        <v>7</v>
      </c>
      <c r="D17" s="8" t="s">
        <v>8</v>
      </c>
      <c r="E17" s="8" t="s">
        <v>9</v>
      </c>
      <c r="F17" s="75"/>
      <c r="G17" s="75"/>
    </row>
    <row r="18" spans="2:7" s="11" customFormat="1" ht="15">
      <c r="B18" s="9">
        <v>1</v>
      </c>
      <c r="C18" s="9" t="s">
        <v>10</v>
      </c>
      <c r="D18" s="8" t="s">
        <v>11</v>
      </c>
      <c r="E18" s="10">
        <f>+E19+E34+E80+E146</f>
        <v>100</v>
      </c>
      <c r="F18" s="75"/>
      <c r="G18" s="75"/>
    </row>
    <row r="19" spans="2:7" ht="15">
      <c r="B19" s="12" t="s">
        <v>12</v>
      </c>
      <c r="C19" s="12" t="s">
        <v>13</v>
      </c>
      <c r="D19" s="13" t="s">
        <v>14</v>
      </c>
      <c r="E19" s="14">
        <f>(E20+E25+E32)*5/20</f>
        <v>5</v>
      </c>
      <c r="F19" s="75"/>
      <c r="G19" s="75"/>
    </row>
    <row r="20" spans="2:7" ht="15">
      <c r="B20" s="15" t="s">
        <v>15</v>
      </c>
      <c r="C20" s="15" t="s">
        <v>16</v>
      </c>
      <c r="D20" s="16" t="s">
        <v>14</v>
      </c>
      <c r="E20" s="16">
        <f>+E21</f>
        <v>5</v>
      </c>
      <c r="F20" s="75"/>
      <c r="G20" s="75"/>
    </row>
    <row r="21" spans="2:7" ht="21">
      <c r="B21" s="17" t="s">
        <v>17</v>
      </c>
      <c r="C21" s="18" t="s">
        <v>18</v>
      </c>
      <c r="D21" s="19" t="s">
        <v>14</v>
      </c>
      <c r="E21" s="20">
        <f>SUM(E22:E24)</f>
        <v>5</v>
      </c>
      <c r="F21" s="76"/>
      <c r="G21" s="21"/>
    </row>
    <row r="22" spans="2:7" ht="21">
      <c r="B22" s="17" t="s">
        <v>19</v>
      </c>
      <c r="C22" s="22" t="s">
        <v>402</v>
      </c>
      <c r="D22" s="23">
        <v>1</v>
      </c>
      <c r="E22" s="23"/>
      <c r="F22" s="76"/>
      <c r="G22" s="21"/>
    </row>
    <row r="23" spans="2:7" ht="21">
      <c r="B23" s="17" t="s">
        <v>21</v>
      </c>
      <c r="C23" s="22" t="s">
        <v>403</v>
      </c>
      <c r="D23" s="24" t="s">
        <v>23</v>
      </c>
      <c r="E23" s="23"/>
      <c r="F23" s="76"/>
      <c r="G23" s="21"/>
    </row>
    <row r="24" spans="2:7" ht="21">
      <c r="B24" s="17" t="s">
        <v>24</v>
      </c>
      <c r="C24" s="22" t="s">
        <v>404</v>
      </c>
      <c r="D24" s="24" t="s">
        <v>26</v>
      </c>
      <c r="E24" s="24">
        <v>5</v>
      </c>
      <c r="F24" s="76"/>
      <c r="G24" s="21"/>
    </row>
    <row r="25" spans="2:9" ht="15">
      <c r="B25" s="15" t="s">
        <v>27</v>
      </c>
      <c r="C25" s="15" t="s">
        <v>28</v>
      </c>
      <c r="D25" s="16" t="s">
        <v>29</v>
      </c>
      <c r="E25" s="16">
        <f>(E26+E29)*10/20</f>
        <v>10</v>
      </c>
      <c r="F25" s="76"/>
      <c r="G25" s="76"/>
      <c r="I25" s="25"/>
    </row>
    <row r="26" spans="2:7" ht="21">
      <c r="B26" s="17" t="s">
        <v>30</v>
      </c>
      <c r="C26" s="18" t="s">
        <v>42</v>
      </c>
      <c r="D26" s="20" t="s">
        <v>29</v>
      </c>
      <c r="E26" s="20">
        <f>SUM(E27:E28)</f>
        <v>10</v>
      </c>
      <c r="F26" s="76"/>
      <c r="G26" s="26"/>
    </row>
    <row r="27" spans="2:7" ht="15">
      <c r="B27" s="17" t="s">
        <v>32</v>
      </c>
      <c r="C27" s="22" t="s">
        <v>33</v>
      </c>
      <c r="D27" s="23" t="s">
        <v>14</v>
      </c>
      <c r="E27" s="23"/>
      <c r="F27" s="76"/>
      <c r="G27" s="26"/>
    </row>
    <row r="28" spans="2:7" ht="15">
      <c r="B28" s="17" t="s">
        <v>35</v>
      </c>
      <c r="C28" s="22" t="s">
        <v>405</v>
      </c>
      <c r="D28" s="23" t="s">
        <v>48</v>
      </c>
      <c r="E28" s="23">
        <v>10</v>
      </c>
      <c r="F28" s="72"/>
      <c r="G28" s="26"/>
    </row>
    <row r="29" spans="2:7" ht="21">
      <c r="B29" s="17" t="s">
        <v>41</v>
      </c>
      <c r="C29" s="27" t="s">
        <v>42</v>
      </c>
      <c r="D29" s="20" t="s">
        <v>29</v>
      </c>
      <c r="E29" s="20">
        <f>SUM(E30:E31)</f>
        <v>10</v>
      </c>
      <c r="F29" s="76"/>
      <c r="G29" s="26"/>
    </row>
    <row r="30" spans="2:8" ht="15">
      <c r="B30" s="17" t="s">
        <v>43</v>
      </c>
      <c r="C30" s="22" t="s">
        <v>44</v>
      </c>
      <c r="D30" s="23" t="s">
        <v>14</v>
      </c>
      <c r="E30" s="23"/>
      <c r="F30" s="72"/>
      <c r="G30" s="26"/>
      <c r="H30" s="28"/>
    </row>
    <row r="31" spans="2:7" ht="21">
      <c r="B31" s="17" t="s">
        <v>46</v>
      </c>
      <c r="C31" s="22" t="s">
        <v>434</v>
      </c>
      <c r="D31" s="23" t="s">
        <v>48</v>
      </c>
      <c r="E31" s="23">
        <v>10</v>
      </c>
      <c r="F31" s="72"/>
      <c r="G31" s="26"/>
    </row>
    <row r="32" spans="2:7" ht="15">
      <c r="B32" s="15" t="s">
        <v>49</v>
      </c>
      <c r="C32" s="15" t="s">
        <v>50</v>
      </c>
      <c r="D32" s="16" t="s">
        <v>14</v>
      </c>
      <c r="E32" s="16">
        <f>+E33</f>
        <v>5</v>
      </c>
      <c r="F32" s="72"/>
      <c r="G32" s="26"/>
    </row>
    <row r="33" spans="2:7" ht="42">
      <c r="B33" s="17" t="s">
        <v>51</v>
      </c>
      <c r="C33" s="18" t="s">
        <v>52</v>
      </c>
      <c r="D33" s="20" t="s">
        <v>14</v>
      </c>
      <c r="E33" s="20">
        <v>5</v>
      </c>
      <c r="F33" s="72"/>
      <c r="G33" s="26"/>
    </row>
    <row r="34" spans="2:7" ht="15">
      <c r="B34" s="12" t="s">
        <v>53</v>
      </c>
      <c r="C34" s="12" t="s">
        <v>54</v>
      </c>
      <c r="D34" s="13" t="s">
        <v>55</v>
      </c>
      <c r="E34" s="14">
        <f>(E35+E54+E68+E71)*30/40</f>
        <v>30</v>
      </c>
      <c r="F34" s="72"/>
      <c r="G34" s="26"/>
    </row>
    <row r="35" spans="2:7" ht="15">
      <c r="B35" s="15" t="s">
        <v>56</v>
      </c>
      <c r="C35" s="15" t="s">
        <v>57</v>
      </c>
      <c r="D35" s="16" t="s">
        <v>29</v>
      </c>
      <c r="E35" s="16">
        <f>+(E36+E40+E44+E49+E53)*10/45</f>
        <v>10</v>
      </c>
      <c r="F35" s="72"/>
      <c r="G35" s="26"/>
    </row>
    <row r="36" spans="2:7" s="11" customFormat="1" ht="21">
      <c r="B36" s="17" t="s">
        <v>58</v>
      </c>
      <c r="C36" s="18" t="s">
        <v>59</v>
      </c>
      <c r="D36" s="20" t="s">
        <v>29</v>
      </c>
      <c r="E36" s="20">
        <f>SUM(E37:E39)</f>
        <v>10</v>
      </c>
      <c r="F36" s="72"/>
      <c r="G36" s="26"/>
    </row>
    <row r="37" spans="2:7" s="11" customFormat="1" ht="15">
      <c r="B37" s="17" t="s">
        <v>60</v>
      </c>
      <c r="C37" s="22" t="s">
        <v>61</v>
      </c>
      <c r="D37" s="23">
        <v>0</v>
      </c>
      <c r="E37" s="20"/>
      <c r="F37" s="72"/>
      <c r="G37" s="26"/>
    </row>
    <row r="38" spans="2:7" s="11" customFormat="1" ht="15">
      <c r="B38" s="17" t="s">
        <v>62</v>
      </c>
      <c r="C38" s="22" t="s">
        <v>721</v>
      </c>
      <c r="D38" s="23">
        <v>3</v>
      </c>
      <c r="E38" s="23"/>
      <c r="F38" s="72"/>
      <c r="G38" s="26"/>
    </row>
    <row r="39" spans="2:7" s="11" customFormat="1" ht="31.5">
      <c r="B39" s="17" t="s">
        <v>64</v>
      </c>
      <c r="C39" s="22" t="s">
        <v>722</v>
      </c>
      <c r="D39" s="23" t="s">
        <v>168</v>
      </c>
      <c r="E39" s="23">
        <v>10</v>
      </c>
      <c r="F39" s="72"/>
      <c r="G39" s="26"/>
    </row>
    <row r="40" spans="2:7" s="11" customFormat="1" ht="15">
      <c r="B40" s="17" t="s">
        <v>67</v>
      </c>
      <c r="C40" s="18" t="s">
        <v>68</v>
      </c>
      <c r="D40" s="20" t="s">
        <v>29</v>
      </c>
      <c r="E40" s="20">
        <f>SUM(E41:E43)</f>
        <v>10</v>
      </c>
      <c r="F40" s="72"/>
      <c r="G40" s="26"/>
    </row>
    <row r="41" spans="2:7" s="11" customFormat="1" ht="15">
      <c r="B41" s="17" t="s">
        <v>69</v>
      </c>
      <c r="C41" s="22" t="s">
        <v>723</v>
      </c>
      <c r="D41" s="23">
        <v>0</v>
      </c>
      <c r="E41" s="23"/>
      <c r="F41" s="72"/>
      <c r="G41" s="26"/>
    </row>
    <row r="42" spans="2:7" s="11" customFormat="1" ht="15">
      <c r="B42" s="17" t="s">
        <v>71</v>
      </c>
      <c r="C42" s="22" t="s">
        <v>641</v>
      </c>
      <c r="D42" s="23">
        <v>5</v>
      </c>
      <c r="E42" s="23"/>
      <c r="F42" s="72"/>
      <c r="G42" s="26"/>
    </row>
    <row r="43" spans="2:10" s="11" customFormat="1" ht="15">
      <c r="B43" s="17" t="s">
        <v>74</v>
      </c>
      <c r="C43" s="22" t="s">
        <v>642</v>
      </c>
      <c r="D43" s="23" t="s">
        <v>48</v>
      </c>
      <c r="E43" s="23">
        <v>10</v>
      </c>
      <c r="F43" s="72"/>
      <c r="G43" s="26"/>
      <c r="H43" s="256"/>
      <c r="I43" s="257"/>
      <c r="J43" s="257"/>
    </row>
    <row r="44" spans="2:7" s="11" customFormat="1" ht="21">
      <c r="B44" s="17" t="s">
        <v>79</v>
      </c>
      <c r="C44" s="18" t="s">
        <v>80</v>
      </c>
      <c r="D44" s="20" t="s">
        <v>29</v>
      </c>
      <c r="E44" s="20">
        <f>SUM(E45:E48)</f>
        <v>10</v>
      </c>
      <c r="F44" s="72"/>
      <c r="G44" s="26"/>
    </row>
    <row r="45" spans="2:7" s="11" customFormat="1" ht="15">
      <c r="B45" s="17" t="s">
        <v>81</v>
      </c>
      <c r="C45" s="22" t="s">
        <v>724</v>
      </c>
      <c r="D45" s="23">
        <v>0</v>
      </c>
      <c r="E45" s="23"/>
      <c r="F45" s="72"/>
      <c r="G45" s="26"/>
    </row>
    <row r="46" spans="2:7" s="11" customFormat="1" ht="15">
      <c r="B46" s="17" t="s">
        <v>83</v>
      </c>
      <c r="C46" s="22" t="s">
        <v>725</v>
      </c>
      <c r="D46" s="23">
        <v>5</v>
      </c>
      <c r="E46" s="23"/>
      <c r="F46" s="72"/>
      <c r="G46" s="26"/>
    </row>
    <row r="47" spans="2:7" s="11" customFormat="1" ht="15">
      <c r="B47" s="17" t="s">
        <v>86</v>
      </c>
      <c r="C47" s="22" t="s">
        <v>547</v>
      </c>
      <c r="D47" s="23" t="s">
        <v>88</v>
      </c>
      <c r="E47" s="23"/>
      <c r="F47" s="72"/>
      <c r="G47" s="26"/>
    </row>
    <row r="48" spans="2:7" s="11" customFormat="1" ht="21">
      <c r="B48" s="17" t="s">
        <v>89</v>
      </c>
      <c r="C48" s="22" t="s">
        <v>726</v>
      </c>
      <c r="D48" s="23" t="s">
        <v>91</v>
      </c>
      <c r="E48" s="23">
        <v>10</v>
      </c>
      <c r="F48" s="72"/>
      <c r="G48" s="26"/>
    </row>
    <row r="49" spans="2:7" s="11" customFormat="1" ht="21">
      <c r="B49" s="17" t="s">
        <v>92</v>
      </c>
      <c r="C49" s="27" t="s">
        <v>93</v>
      </c>
      <c r="D49" s="20" t="s">
        <v>29</v>
      </c>
      <c r="E49" s="20">
        <f>SUM(E50:E52)</f>
        <v>10</v>
      </c>
      <c r="F49" s="72"/>
      <c r="G49" s="26"/>
    </row>
    <row r="50" spans="2:7" s="11" customFormat="1" ht="15">
      <c r="B50" s="17" t="s">
        <v>94</v>
      </c>
      <c r="C50" s="33" t="s">
        <v>399</v>
      </c>
      <c r="D50" s="23">
        <v>0</v>
      </c>
      <c r="E50" s="23"/>
      <c r="F50" s="72"/>
      <c r="G50" s="26"/>
    </row>
    <row r="51" spans="2:7" s="11" customFormat="1" ht="15">
      <c r="B51" s="17" t="s">
        <v>95</v>
      </c>
      <c r="C51" s="80" t="s">
        <v>550</v>
      </c>
      <c r="D51" s="23" t="s">
        <v>85</v>
      </c>
      <c r="E51" s="23"/>
      <c r="F51" s="72"/>
      <c r="G51" s="26"/>
    </row>
    <row r="52" spans="2:7" s="11" customFormat="1" ht="21">
      <c r="B52" s="17" t="s">
        <v>96</v>
      </c>
      <c r="C52" s="22" t="s">
        <v>551</v>
      </c>
      <c r="D52" s="23" t="s">
        <v>48</v>
      </c>
      <c r="E52" s="23">
        <v>10</v>
      </c>
      <c r="F52" s="72"/>
      <c r="G52" s="26"/>
    </row>
    <row r="53" spans="2:8" s="11" customFormat="1" ht="15">
      <c r="B53" s="17" t="s">
        <v>98</v>
      </c>
      <c r="C53" s="27" t="s">
        <v>99</v>
      </c>
      <c r="D53" s="20" t="s">
        <v>14</v>
      </c>
      <c r="E53" s="20">
        <v>5</v>
      </c>
      <c r="F53" s="72"/>
      <c r="G53" s="26"/>
      <c r="H53" s="32"/>
    </row>
    <row r="54" spans="2:7" ht="15">
      <c r="B54" s="15" t="s">
        <v>100</v>
      </c>
      <c r="C54" s="15" t="s">
        <v>101</v>
      </c>
      <c r="D54" s="16" t="s">
        <v>29</v>
      </c>
      <c r="E54" s="16">
        <f>+(E55+E58+E63)*10/25</f>
        <v>10</v>
      </c>
      <c r="F54" s="72"/>
      <c r="G54" s="26"/>
    </row>
    <row r="55" spans="2:7" s="11" customFormat="1" ht="21">
      <c r="B55" s="17" t="s">
        <v>102</v>
      </c>
      <c r="C55" s="18" t="s">
        <v>103</v>
      </c>
      <c r="D55" s="20" t="s">
        <v>29</v>
      </c>
      <c r="E55" s="20">
        <f>SUM(E56:E57)</f>
        <v>10</v>
      </c>
      <c r="F55" s="72"/>
      <c r="G55" s="26"/>
    </row>
    <row r="56" spans="2:7" s="11" customFormat="1" ht="31.5">
      <c r="B56" s="17" t="s">
        <v>104</v>
      </c>
      <c r="C56" s="22" t="s">
        <v>105</v>
      </c>
      <c r="D56" s="23">
        <v>0</v>
      </c>
      <c r="E56" s="23"/>
      <c r="F56" s="72"/>
      <c r="G56" s="26"/>
    </row>
    <row r="57" spans="2:13" s="11" customFormat="1" ht="15">
      <c r="B57" s="17" t="s">
        <v>106</v>
      </c>
      <c r="C57" s="22" t="s">
        <v>553</v>
      </c>
      <c r="D57" s="23" t="s">
        <v>91</v>
      </c>
      <c r="E57" s="23">
        <v>10</v>
      </c>
      <c r="F57" s="72"/>
      <c r="G57" s="26"/>
      <c r="H57" s="252"/>
      <c r="I57" s="252"/>
      <c r="J57" s="252"/>
      <c r="K57" s="252"/>
      <c r="L57" s="252"/>
      <c r="M57" s="252"/>
    </row>
    <row r="58" spans="2:7" s="11" customFormat="1" ht="15">
      <c r="B58" s="17" t="s">
        <v>108</v>
      </c>
      <c r="C58" s="18" t="s">
        <v>109</v>
      </c>
      <c r="D58" s="20" t="s">
        <v>29</v>
      </c>
      <c r="E58" s="20">
        <f>SUM(E59:E62)</f>
        <v>10</v>
      </c>
      <c r="F58" s="72"/>
      <c r="G58" s="26"/>
    </row>
    <row r="59" spans="2:7" s="11" customFormat="1" ht="15">
      <c r="B59" s="17" t="s">
        <v>110</v>
      </c>
      <c r="C59" s="22" t="s">
        <v>111</v>
      </c>
      <c r="D59" s="23">
        <v>0</v>
      </c>
      <c r="E59" s="23"/>
      <c r="F59" s="72"/>
      <c r="G59" s="26"/>
    </row>
    <row r="60" spans="2:7" s="11" customFormat="1" ht="21">
      <c r="B60" s="17" t="s">
        <v>112</v>
      </c>
      <c r="C60" s="33" t="s">
        <v>113</v>
      </c>
      <c r="D60" s="23" t="s">
        <v>114</v>
      </c>
      <c r="E60" s="23"/>
      <c r="F60" s="72"/>
      <c r="G60" s="26"/>
    </row>
    <row r="61" spans="2:7" s="11" customFormat="1" ht="21">
      <c r="B61" s="17" t="s">
        <v>115</v>
      </c>
      <c r="C61" s="33" t="s">
        <v>116</v>
      </c>
      <c r="D61" s="23" t="s">
        <v>236</v>
      </c>
      <c r="E61" s="23"/>
      <c r="F61" s="72"/>
      <c r="G61" s="26"/>
    </row>
    <row r="62" spans="2:7" s="11" customFormat="1" ht="21">
      <c r="B62" s="17" t="s">
        <v>118</v>
      </c>
      <c r="C62" s="33" t="s">
        <v>119</v>
      </c>
      <c r="D62" s="23" t="s">
        <v>91</v>
      </c>
      <c r="E62" s="23">
        <v>10</v>
      </c>
      <c r="F62" s="72"/>
      <c r="G62" s="26"/>
    </row>
    <row r="63" spans="2:7" s="11" customFormat="1" ht="21">
      <c r="B63" s="17" t="s">
        <v>120</v>
      </c>
      <c r="C63" s="18" t="s">
        <v>121</v>
      </c>
      <c r="D63" s="20" t="s">
        <v>122</v>
      </c>
      <c r="E63" s="20">
        <f>SUM(E64:E67)</f>
        <v>5</v>
      </c>
      <c r="F63" s="72"/>
      <c r="G63" s="26"/>
    </row>
    <row r="64" spans="2:7" s="11" customFormat="1" ht="15">
      <c r="B64" s="17" t="s">
        <v>123</v>
      </c>
      <c r="C64" s="33" t="s">
        <v>124</v>
      </c>
      <c r="D64" s="23">
        <v>0</v>
      </c>
      <c r="E64" s="20"/>
      <c r="F64" s="72"/>
      <c r="G64" s="26"/>
    </row>
    <row r="65" spans="2:10" s="11" customFormat="1" ht="15">
      <c r="B65" s="17" t="s">
        <v>125</v>
      </c>
      <c r="C65" s="33" t="s">
        <v>126</v>
      </c>
      <c r="D65" s="23" t="s">
        <v>73</v>
      </c>
      <c r="E65" s="30"/>
      <c r="F65" s="72"/>
      <c r="G65" s="26"/>
      <c r="H65" s="34"/>
      <c r="I65" s="34"/>
      <c r="J65" s="34"/>
    </row>
    <row r="66" spans="2:10" s="11" customFormat="1" ht="21">
      <c r="B66" s="17" t="s">
        <v>127</v>
      </c>
      <c r="C66" s="33" t="s">
        <v>646</v>
      </c>
      <c r="D66" s="23" t="s">
        <v>129</v>
      </c>
      <c r="E66" s="30"/>
      <c r="F66" s="72"/>
      <c r="G66" s="26"/>
      <c r="H66" s="34"/>
      <c r="I66" s="34"/>
      <c r="J66" s="34"/>
    </row>
    <row r="67" spans="2:7" s="11" customFormat="1" ht="21">
      <c r="B67" s="17" t="s">
        <v>130</v>
      </c>
      <c r="C67" s="33" t="s">
        <v>131</v>
      </c>
      <c r="D67" s="23">
        <v>5</v>
      </c>
      <c r="E67" s="23">
        <v>5</v>
      </c>
      <c r="F67" s="72"/>
      <c r="G67" s="26"/>
    </row>
    <row r="68" spans="2:7" ht="15">
      <c r="B68" s="15" t="s">
        <v>132</v>
      </c>
      <c r="C68" s="15" t="s">
        <v>133</v>
      </c>
      <c r="D68" s="16" t="s">
        <v>29</v>
      </c>
      <c r="E68" s="16">
        <f>+(E69+E70)*10/15</f>
        <v>10</v>
      </c>
      <c r="F68" s="72"/>
      <c r="G68" s="26"/>
    </row>
    <row r="69" spans="2:7" ht="21">
      <c r="B69" s="17" t="s">
        <v>134</v>
      </c>
      <c r="C69" s="18" t="s">
        <v>135</v>
      </c>
      <c r="D69" s="20" t="s">
        <v>14</v>
      </c>
      <c r="E69" s="20">
        <v>5</v>
      </c>
      <c r="F69" s="72"/>
      <c r="G69" s="26"/>
    </row>
    <row r="70" spans="2:7" ht="21">
      <c r="B70" s="17" t="s">
        <v>136</v>
      </c>
      <c r="C70" s="18" t="s">
        <v>137</v>
      </c>
      <c r="D70" s="20" t="s">
        <v>29</v>
      </c>
      <c r="E70" s="20">
        <v>10</v>
      </c>
      <c r="F70" s="72"/>
      <c r="G70" s="26"/>
    </row>
    <row r="71" spans="2:7" ht="15">
      <c r="B71" s="15" t="s">
        <v>138</v>
      </c>
      <c r="C71" s="15" t="s">
        <v>139</v>
      </c>
      <c r="D71" s="16" t="s">
        <v>29</v>
      </c>
      <c r="E71" s="16">
        <f>+(E72+E76)*10/15</f>
        <v>10</v>
      </c>
      <c r="F71" s="72"/>
      <c r="G71" s="26"/>
    </row>
    <row r="72" spans="2:12" ht="21">
      <c r="B72" s="17" t="s">
        <v>140</v>
      </c>
      <c r="C72" s="18" t="s">
        <v>647</v>
      </c>
      <c r="D72" s="20" t="s">
        <v>29</v>
      </c>
      <c r="E72" s="20">
        <f>SUM(E73:E75)</f>
        <v>10</v>
      </c>
      <c r="F72" s="72"/>
      <c r="G72" s="26"/>
      <c r="H72" s="259"/>
      <c r="I72" s="259"/>
      <c r="J72" s="259"/>
      <c r="K72" s="259"/>
      <c r="L72" s="259"/>
    </row>
    <row r="73" spans="2:12" ht="21">
      <c r="B73" s="17" t="s">
        <v>142</v>
      </c>
      <c r="C73" s="33" t="s">
        <v>648</v>
      </c>
      <c r="D73" s="23">
        <v>0</v>
      </c>
      <c r="E73" s="23"/>
      <c r="F73" s="72"/>
      <c r="G73" s="26"/>
      <c r="H73" s="35"/>
      <c r="I73" s="36"/>
      <c r="J73" s="36"/>
      <c r="K73" s="36"/>
      <c r="L73" s="36"/>
    </row>
    <row r="74" spans="2:12" ht="21">
      <c r="B74" s="17" t="s">
        <v>144</v>
      </c>
      <c r="C74" s="22" t="s">
        <v>649</v>
      </c>
      <c r="D74" s="23" t="s">
        <v>223</v>
      </c>
      <c r="E74" s="23"/>
      <c r="F74" s="72"/>
      <c r="G74" s="26"/>
      <c r="H74" s="260"/>
      <c r="I74" s="36"/>
      <c r="J74" s="36"/>
      <c r="K74" s="36"/>
      <c r="L74" s="36"/>
    </row>
    <row r="75" spans="2:12" ht="21">
      <c r="B75" s="17" t="s">
        <v>146</v>
      </c>
      <c r="C75" s="22" t="s">
        <v>650</v>
      </c>
      <c r="D75" s="23" t="s">
        <v>40</v>
      </c>
      <c r="E75" s="23">
        <v>10</v>
      </c>
      <c r="F75" s="72"/>
      <c r="G75" s="26"/>
      <c r="H75" s="260"/>
      <c r="I75" s="36"/>
      <c r="J75" s="36"/>
      <c r="K75" s="36"/>
      <c r="L75" s="36"/>
    </row>
    <row r="76" spans="2:12" ht="21">
      <c r="B76" s="17" t="s">
        <v>148</v>
      </c>
      <c r="C76" s="18" t="s">
        <v>149</v>
      </c>
      <c r="D76" s="20" t="s">
        <v>14</v>
      </c>
      <c r="E76" s="20">
        <f>SUM(E77:E79)</f>
        <v>5</v>
      </c>
      <c r="F76" s="72"/>
      <c r="G76" s="26"/>
      <c r="H76" s="37"/>
      <c r="I76" s="37"/>
      <c r="J76" s="38"/>
      <c r="K76" s="37"/>
      <c r="L76" s="37"/>
    </row>
    <row r="77" spans="2:8" ht="21">
      <c r="B77" s="17" t="s">
        <v>150</v>
      </c>
      <c r="C77" s="33" t="s">
        <v>396</v>
      </c>
      <c r="D77" s="23" t="s">
        <v>14</v>
      </c>
      <c r="E77" s="23"/>
      <c r="F77" s="72"/>
      <c r="G77" s="26"/>
      <c r="H77" s="39"/>
    </row>
    <row r="78" spans="2:7" ht="21">
      <c r="B78" s="17" t="s">
        <v>151</v>
      </c>
      <c r="C78" s="22" t="s">
        <v>407</v>
      </c>
      <c r="D78" s="23">
        <v>0</v>
      </c>
      <c r="E78" s="23"/>
      <c r="F78" s="72"/>
      <c r="G78" s="26"/>
    </row>
    <row r="79" spans="2:7" ht="21">
      <c r="B79" s="17" t="s">
        <v>153</v>
      </c>
      <c r="C79" s="22" t="s">
        <v>154</v>
      </c>
      <c r="D79" s="23" t="s">
        <v>85</v>
      </c>
      <c r="E79" s="23">
        <v>5</v>
      </c>
      <c r="F79" s="72"/>
      <c r="G79" s="26"/>
    </row>
    <row r="80" spans="2:7" s="11" customFormat="1" ht="15">
      <c r="B80" s="12" t="s">
        <v>155</v>
      </c>
      <c r="C80" s="12" t="s">
        <v>156</v>
      </c>
      <c r="D80" s="13" t="s">
        <v>157</v>
      </c>
      <c r="E80" s="14">
        <f>(E81+E98)*35/20</f>
        <v>35</v>
      </c>
      <c r="F80" s="72"/>
      <c r="G80" s="26"/>
    </row>
    <row r="81" spans="2:14" s="11" customFormat="1" ht="27" customHeight="1">
      <c r="B81" s="15" t="s">
        <v>158</v>
      </c>
      <c r="C81" s="15" t="s">
        <v>159</v>
      </c>
      <c r="D81" s="16" t="s">
        <v>29</v>
      </c>
      <c r="E81" s="16">
        <f>+(E82+E83+E87+E91+E94)*10/45</f>
        <v>10</v>
      </c>
      <c r="F81" s="72"/>
      <c r="G81" s="26"/>
      <c r="H81" s="261"/>
      <c r="I81" s="262"/>
      <c r="J81" s="262"/>
      <c r="K81" s="262"/>
      <c r="L81" s="262"/>
      <c r="M81" s="41"/>
      <c r="N81" s="41"/>
    </row>
    <row r="82" spans="2:14" s="11" customFormat="1" ht="20.25" customHeight="1">
      <c r="B82" s="17" t="s">
        <v>160</v>
      </c>
      <c r="C82" s="18" t="s">
        <v>161</v>
      </c>
      <c r="D82" s="20" t="s">
        <v>14</v>
      </c>
      <c r="E82" s="20">
        <v>5</v>
      </c>
      <c r="F82" s="72"/>
      <c r="G82" s="26"/>
      <c r="H82" s="71"/>
      <c r="I82" s="71"/>
      <c r="J82" s="71"/>
      <c r="K82" s="71"/>
      <c r="L82" s="71"/>
      <c r="M82" s="41"/>
      <c r="N82" s="41"/>
    </row>
    <row r="83" spans="2:7" s="11" customFormat="1" ht="27" customHeight="1">
      <c r="B83" s="17" t="s">
        <v>162</v>
      </c>
      <c r="C83" s="18" t="s">
        <v>163</v>
      </c>
      <c r="D83" s="20" t="s">
        <v>29</v>
      </c>
      <c r="E83" s="20">
        <f>SUM(E84:E86)</f>
        <v>10</v>
      </c>
      <c r="F83" s="72"/>
      <c r="G83" s="26"/>
    </row>
    <row r="84" spans="2:7" s="11" customFormat="1" ht="18.75" customHeight="1">
      <c r="B84" s="17" t="s">
        <v>164</v>
      </c>
      <c r="C84" s="22" t="s">
        <v>651</v>
      </c>
      <c r="D84" s="23">
        <v>0</v>
      </c>
      <c r="E84" s="23"/>
      <c r="F84" s="72"/>
      <c r="G84" s="26"/>
    </row>
    <row r="85" spans="2:7" s="11" customFormat="1" ht="21.75" customHeight="1">
      <c r="B85" s="17" t="s">
        <v>166</v>
      </c>
      <c r="C85" s="22" t="s">
        <v>652</v>
      </c>
      <c r="D85" s="23" t="s">
        <v>223</v>
      </c>
      <c r="E85" s="23"/>
      <c r="F85" s="72"/>
      <c r="G85" s="26"/>
    </row>
    <row r="86" spans="2:7" s="11" customFormat="1" ht="40.5" customHeight="1">
      <c r="B86" s="17" t="s">
        <v>474</v>
      </c>
      <c r="C86" s="22" t="s">
        <v>727</v>
      </c>
      <c r="D86" s="23" t="s">
        <v>48</v>
      </c>
      <c r="E86" s="23">
        <v>10</v>
      </c>
      <c r="F86" s="72"/>
      <c r="G86" s="26"/>
    </row>
    <row r="87" spans="2:8" s="11" customFormat="1" ht="16.5" customHeight="1">
      <c r="B87" s="17" t="s">
        <v>169</v>
      </c>
      <c r="C87" s="27" t="s">
        <v>170</v>
      </c>
      <c r="D87" s="20" t="s">
        <v>29</v>
      </c>
      <c r="E87" s="20">
        <f>SUM(E88:E90)</f>
        <v>10</v>
      </c>
      <c r="F87" s="72"/>
      <c r="G87" s="26"/>
      <c r="H87" s="42"/>
    </row>
    <row r="88" spans="2:8" s="11" customFormat="1" ht="19.5" customHeight="1">
      <c r="B88" s="17" t="s">
        <v>171</v>
      </c>
      <c r="C88" s="22" t="s">
        <v>728</v>
      </c>
      <c r="D88" s="23">
        <v>0</v>
      </c>
      <c r="E88" s="23"/>
      <c r="F88" s="72"/>
      <c r="G88" s="26"/>
      <c r="H88" s="42"/>
    </row>
    <row r="89" spans="2:8" s="11" customFormat="1" ht="25.5" customHeight="1">
      <c r="B89" s="17" t="s">
        <v>173</v>
      </c>
      <c r="C89" s="22" t="s">
        <v>729</v>
      </c>
      <c r="D89" s="23" t="s">
        <v>223</v>
      </c>
      <c r="E89" s="23"/>
      <c r="F89" s="72"/>
      <c r="G89" s="26"/>
      <c r="H89" s="42"/>
    </row>
    <row r="90" spans="2:8" s="11" customFormat="1" ht="18" customHeight="1">
      <c r="B90" s="17" t="s">
        <v>176</v>
      </c>
      <c r="C90" s="22" t="s">
        <v>730</v>
      </c>
      <c r="D90" s="23" t="s">
        <v>48</v>
      </c>
      <c r="E90" s="23">
        <v>10</v>
      </c>
      <c r="F90" s="72"/>
      <c r="G90" s="26"/>
      <c r="H90" s="42"/>
    </row>
    <row r="91" spans="2:7" s="11" customFormat="1" ht="27" customHeight="1">
      <c r="B91" s="17" t="s">
        <v>178</v>
      </c>
      <c r="C91" s="27" t="s">
        <v>179</v>
      </c>
      <c r="D91" s="20" t="s">
        <v>29</v>
      </c>
      <c r="E91" s="20">
        <f>SUM(E92:E93)</f>
        <v>10</v>
      </c>
      <c r="F91" s="72"/>
      <c r="G91" s="26"/>
    </row>
    <row r="92" spans="2:9" s="11" customFormat="1" ht="37.5" customHeight="1">
      <c r="B92" s="17" t="s">
        <v>180</v>
      </c>
      <c r="C92" s="33" t="s">
        <v>731</v>
      </c>
      <c r="D92" s="23" t="s">
        <v>223</v>
      </c>
      <c r="E92" s="23"/>
      <c r="F92" s="72"/>
      <c r="G92" s="26"/>
      <c r="I92" s="45"/>
    </row>
    <row r="93" spans="2:7" s="11" customFormat="1" ht="15.75" customHeight="1">
      <c r="B93" s="17" t="s">
        <v>182</v>
      </c>
      <c r="C93" s="33" t="s">
        <v>732</v>
      </c>
      <c r="D93" s="23" t="s">
        <v>48</v>
      </c>
      <c r="E93" s="23">
        <v>10</v>
      </c>
      <c r="F93" s="72"/>
      <c r="G93" s="26"/>
    </row>
    <row r="94" spans="2:7" s="11" customFormat="1" ht="21.75" customHeight="1">
      <c r="B94" s="17" t="s">
        <v>186</v>
      </c>
      <c r="C94" s="27" t="s">
        <v>187</v>
      </c>
      <c r="D94" s="20" t="s">
        <v>29</v>
      </c>
      <c r="E94" s="20">
        <f>SUM(E95:E97)</f>
        <v>10</v>
      </c>
      <c r="F94" s="72"/>
      <c r="G94" s="26"/>
    </row>
    <row r="95" spans="2:7" s="11" customFormat="1" ht="30.75" customHeight="1">
      <c r="B95" s="17" t="s">
        <v>188</v>
      </c>
      <c r="C95" s="33" t="s">
        <v>733</v>
      </c>
      <c r="D95" s="30">
        <v>0</v>
      </c>
      <c r="E95" s="23"/>
      <c r="F95" s="72"/>
      <c r="G95" s="26"/>
    </row>
    <row r="96" spans="2:8" s="11" customFormat="1" ht="28.5" customHeight="1">
      <c r="B96" s="17" t="s">
        <v>190</v>
      </c>
      <c r="C96" s="33" t="s">
        <v>734</v>
      </c>
      <c r="D96" s="30" t="s">
        <v>117</v>
      </c>
      <c r="E96" s="23"/>
      <c r="F96" s="72"/>
      <c r="G96" s="26"/>
      <c r="H96" s="44"/>
    </row>
    <row r="97" spans="2:7" s="11" customFormat="1" ht="21">
      <c r="B97" s="17" t="s">
        <v>192</v>
      </c>
      <c r="C97" s="33" t="s">
        <v>735</v>
      </c>
      <c r="D97" s="30" t="s">
        <v>91</v>
      </c>
      <c r="E97" s="23">
        <v>10</v>
      </c>
      <c r="F97" s="72"/>
      <c r="G97" s="26"/>
    </row>
    <row r="98" spans="2:7" s="11" customFormat="1" ht="15">
      <c r="B98" s="15" t="s">
        <v>194</v>
      </c>
      <c r="C98" s="15" t="s">
        <v>195</v>
      </c>
      <c r="D98" s="16" t="s">
        <v>29</v>
      </c>
      <c r="E98" s="16">
        <f>+(E99+E103+E106+E109+E112+E115)*10/50</f>
        <v>10</v>
      </c>
      <c r="F98" s="72"/>
      <c r="G98" s="26"/>
    </row>
    <row r="99" spans="2:7" s="11" customFormat="1" ht="21">
      <c r="B99" s="17" t="s">
        <v>196</v>
      </c>
      <c r="C99" s="18" t="s">
        <v>197</v>
      </c>
      <c r="D99" s="20" t="s">
        <v>29</v>
      </c>
      <c r="E99" s="20">
        <f>SUM(E100:E102)</f>
        <v>10</v>
      </c>
      <c r="F99" s="72"/>
      <c r="G99" s="26"/>
    </row>
    <row r="100" spans="2:7" s="11" customFormat="1" ht="15">
      <c r="B100" s="17" t="s">
        <v>198</v>
      </c>
      <c r="C100" s="22" t="s">
        <v>661</v>
      </c>
      <c r="D100" s="23">
        <v>0</v>
      </c>
      <c r="E100" s="20"/>
      <c r="F100" s="72"/>
      <c r="G100" s="26"/>
    </row>
    <row r="101" spans="2:9" s="11" customFormat="1" ht="21">
      <c r="B101" s="17" t="s">
        <v>200</v>
      </c>
      <c r="C101" s="22" t="s">
        <v>662</v>
      </c>
      <c r="D101" s="23" t="s">
        <v>202</v>
      </c>
      <c r="E101" s="23"/>
      <c r="F101" s="72"/>
      <c r="G101" s="26"/>
      <c r="I101" s="45"/>
    </row>
    <row r="102" spans="2:7" s="11" customFormat="1" ht="21">
      <c r="B102" s="17" t="s">
        <v>203</v>
      </c>
      <c r="C102" s="22" t="s">
        <v>736</v>
      </c>
      <c r="D102" s="23" t="s">
        <v>91</v>
      </c>
      <c r="E102" s="23">
        <v>10</v>
      </c>
      <c r="F102" s="72"/>
      <c r="G102" s="26"/>
    </row>
    <row r="103" spans="2:7" s="11" customFormat="1" ht="21">
      <c r="B103" s="17" t="s">
        <v>205</v>
      </c>
      <c r="C103" s="18" t="s">
        <v>206</v>
      </c>
      <c r="D103" s="20" t="s">
        <v>29</v>
      </c>
      <c r="E103" s="20">
        <f>SUM(E104:E105)</f>
        <v>10</v>
      </c>
      <c r="F103" s="72"/>
      <c r="G103" s="26"/>
    </row>
    <row r="104" spans="2:7" s="11" customFormat="1" ht="21">
      <c r="B104" s="17" t="s">
        <v>207</v>
      </c>
      <c r="C104" s="22" t="s">
        <v>737</v>
      </c>
      <c r="D104" s="23">
        <v>0</v>
      </c>
      <c r="E104" s="23"/>
      <c r="F104" s="72"/>
      <c r="G104" s="26"/>
    </row>
    <row r="105" spans="2:7" s="11" customFormat="1" ht="21">
      <c r="B105" s="17" t="s">
        <v>209</v>
      </c>
      <c r="C105" s="22" t="s">
        <v>738</v>
      </c>
      <c r="D105" s="23" t="s">
        <v>168</v>
      </c>
      <c r="E105" s="23">
        <v>10</v>
      </c>
      <c r="F105" s="72"/>
      <c r="G105" s="26"/>
    </row>
    <row r="106" spans="2:7" s="11" customFormat="1" ht="21">
      <c r="B106" s="17" t="s">
        <v>211</v>
      </c>
      <c r="C106" s="18" t="s">
        <v>212</v>
      </c>
      <c r="D106" s="20" t="s">
        <v>29</v>
      </c>
      <c r="E106" s="20">
        <f>SUM(E107:E108)</f>
        <v>10</v>
      </c>
      <c r="F106" s="72"/>
      <c r="G106" s="26"/>
    </row>
    <row r="107" spans="2:7" s="11" customFormat="1" ht="15">
      <c r="B107" s="17" t="s">
        <v>213</v>
      </c>
      <c r="C107" s="22" t="s">
        <v>564</v>
      </c>
      <c r="D107" s="23">
        <v>0</v>
      </c>
      <c r="E107" s="23"/>
      <c r="F107" s="72"/>
      <c r="G107" s="26"/>
    </row>
    <row r="108" spans="2:7" s="11" customFormat="1" ht="15">
      <c r="B108" s="17" t="s">
        <v>215</v>
      </c>
      <c r="C108" s="22" t="s">
        <v>739</v>
      </c>
      <c r="D108" s="23" t="s">
        <v>168</v>
      </c>
      <c r="E108" s="23">
        <v>10</v>
      </c>
      <c r="F108" s="72"/>
      <c r="G108" s="26"/>
    </row>
    <row r="109" spans="2:7" s="11" customFormat="1" ht="21">
      <c r="B109" s="17" t="s">
        <v>217</v>
      </c>
      <c r="C109" s="27" t="s">
        <v>218</v>
      </c>
      <c r="D109" s="20" t="s">
        <v>14</v>
      </c>
      <c r="E109" s="20">
        <f>SUM(E110:E111)</f>
        <v>5</v>
      </c>
      <c r="F109" s="72"/>
      <c r="G109" s="26"/>
    </row>
    <row r="110" spans="2:7" s="11" customFormat="1" ht="21">
      <c r="B110" s="17" t="s">
        <v>219</v>
      </c>
      <c r="C110" s="33" t="s">
        <v>669</v>
      </c>
      <c r="D110" s="23">
        <v>0</v>
      </c>
      <c r="E110" s="23"/>
      <c r="F110" s="72"/>
      <c r="G110" s="26"/>
    </row>
    <row r="111" spans="2:7" s="11" customFormat="1" ht="21">
      <c r="B111" s="17" t="s">
        <v>221</v>
      </c>
      <c r="C111" s="33" t="s">
        <v>566</v>
      </c>
      <c r="D111" s="23" t="s">
        <v>223</v>
      </c>
      <c r="E111" s="23">
        <v>5</v>
      </c>
      <c r="F111" s="72"/>
      <c r="G111" s="26"/>
    </row>
    <row r="112" spans="2:10" s="11" customFormat="1" ht="21">
      <c r="B112" s="17" t="s">
        <v>224</v>
      </c>
      <c r="C112" s="27" t="s">
        <v>225</v>
      </c>
      <c r="D112" s="20" t="s">
        <v>14</v>
      </c>
      <c r="E112" s="20">
        <f>SUM(E113:E114)</f>
        <v>5</v>
      </c>
      <c r="F112" s="72"/>
      <c r="G112" s="26"/>
      <c r="J112" s="45"/>
    </row>
    <row r="113" spans="2:10" s="11" customFormat="1" ht="21">
      <c r="B113" s="17" t="s">
        <v>226</v>
      </c>
      <c r="C113" s="33" t="s">
        <v>567</v>
      </c>
      <c r="D113" s="23">
        <v>0</v>
      </c>
      <c r="E113" s="23"/>
      <c r="F113" s="72"/>
      <c r="G113" s="26"/>
      <c r="J113" s="45"/>
    </row>
    <row r="114" spans="2:7" s="11" customFormat="1" ht="15">
      <c r="B114" s="17" t="s">
        <v>228</v>
      </c>
      <c r="C114" s="33" t="s">
        <v>568</v>
      </c>
      <c r="D114" s="23" t="s">
        <v>223</v>
      </c>
      <c r="E114" s="23">
        <v>5</v>
      </c>
      <c r="F114" s="72"/>
      <c r="G114" s="26"/>
    </row>
    <row r="115" spans="2:7" s="11" customFormat="1" ht="15">
      <c r="B115" s="17" t="s">
        <v>230</v>
      </c>
      <c r="C115" s="27" t="s">
        <v>231</v>
      </c>
      <c r="D115" s="20" t="s">
        <v>29</v>
      </c>
      <c r="E115" s="20">
        <f>SUM(E116:E118)</f>
        <v>10</v>
      </c>
      <c r="F115" s="72"/>
      <c r="G115" s="26"/>
    </row>
    <row r="116" spans="2:7" s="11" customFormat="1" ht="15">
      <c r="B116" s="17" t="s">
        <v>232</v>
      </c>
      <c r="C116" s="22" t="s">
        <v>670</v>
      </c>
      <c r="D116" s="23" t="s">
        <v>175</v>
      </c>
      <c r="E116" s="23"/>
      <c r="F116" s="72"/>
      <c r="G116" s="26"/>
    </row>
    <row r="117" spans="2:7" s="11" customFormat="1" ht="15">
      <c r="B117" s="17" t="s">
        <v>234</v>
      </c>
      <c r="C117" s="22" t="s">
        <v>671</v>
      </c>
      <c r="D117" s="23" t="s">
        <v>236</v>
      </c>
      <c r="E117" s="23"/>
      <c r="F117" s="72"/>
      <c r="G117" s="26"/>
    </row>
    <row r="118" spans="2:7" s="11" customFormat="1" ht="21">
      <c r="B118" s="17" t="s">
        <v>237</v>
      </c>
      <c r="C118" s="33" t="s">
        <v>571</v>
      </c>
      <c r="D118" s="23" t="s">
        <v>91</v>
      </c>
      <c r="E118" s="23">
        <v>10</v>
      </c>
      <c r="F118" s="72"/>
      <c r="G118" s="26"/>
    </row>
    <row r="119" spans="2:7" ht="15">
      <c r="B119" s="15" t="s">
        <v>239</v>
      </c>
      <c r="C119" s="15" t="s">
        <v>240</v>
      </c>
      <c r="D119" s="16" t="s">
        <v>29</v>
      </c>
      <c r="E119" s="16">
        <f>+(E120+E124+E128+E132+E136)*10/50</f>
        <v>10</v>
      </c>
      <c r="F119" s="72"/>
      <c r="G119" s="26"/>
    </row>
    <row r="120" spans="2:11" s="11" customFormat="1" ht="21">
      <c r="B120" s="17" t="s">
        <v>241</v>
      </c>
      <c r="C120" s="18" t="s">
        <v>242</v>
      </c>
      <c r="D120" s="20" t="s">
        <v>29</v>
      </c>
      <c r="E120" s="20">
        <f>SUM(E121:E123)</f>
        <v>10</v>
      </c>
      <c r="F120" s="72"/>
      <c r="G120" s="26"/>
      <c r="K120" s="45"/>
    </row>
    <row r="121" spans="2:11" s="11" customFormat="1" ht="15">
      <c r="B121" s="17" t="s">
        <v>243</v>
      </c>
      <c r="C121" s="33" t="s">
        <v>672</v>
      </c>
      <c r="D121" s="23">
        <v>0</v>
      </c>
      <c r="E121" s="20"/>
      <c r="F121" s="72"/>
      <c r="G121" s="26"/>
      <c r="K121" s="45"/>
    </row>
    <row r="122" spans="2:7" s="11" customFormat="1" ht="31.5">
      <c r="B122" s="17" t="s">
        <v>245</v>
      </c>
      <c r="C122" s="22" t="s">
        <v>673</v>
      </c>
      <c r="D122" s="23" t="s">
        <v>37</v>
      </c>
      <c r="E122" s="23"/>
      <c r="F122" s="72"/>
      <c r="G122" s="26"/>
    </row>
    <row r="123" spans="2:7" s="11" customFormat="1" ht="21">
      <c r="B123" s="17" t="s">
        <v>247</v>
      </c>
      <c r="C123" s="33" t="s">
        <v>674</v>
      </c>
      <c r="D123" s="23" t="s">
        <v>40</v>
      </c>
      <c r="E123" s="23">
        <v>10</v>
      </c>
      <c r="F123" s="72"/>
      <c r="G123" s="26"/>
    </row>
    <row r="124" spans="2:7" s="11" customFormat="1" ht="21">
      <c r="B124" s="17" t="s">
        <v>251</v>
      </c>
      <c r="C124" s="18" t="s">
        <v>252</v>
      </c>
      <c r="D124" s="20" t="s">
        <v>29</v>
      </c>
      <c r="E124" s="20">
        <f>SUM(E125:E127)</f>
        <v>10</v>
      </c>
      <c r="F124" s="72"/>
      <c r="G124" s="26"/>
    </row>
    <row r="125" spans="2:7" s="11" customFormat="1" ht="21">
      <c r="B125" s="17" t="s">
        <v>253</v>
      </c>
      <c r="C125" s="22" t="s">
        <v>573</v>
      </c>
      <c r="D125" s="23">
        <v>0</v>
      </c>
      <c r="E125" s="20"/>
      <c r="F125" s="72"/>
      <c r="G125" s="26"/>
    </row>
    <row r="126" spans="2:7" s="11" customFormat="1" ht="31.5">
      <c r="B126" s="17" t="s">
        <v>255</v>
      </c>
      <c r="C126" s="22" t="s">
        <v>740</v>
      </c>
      <c r="D126" s="23" t="s">
        <v>76</v>
      </c>
      <c r="E126" s="23"/>
      <c r="F126" s="72"/>
      <c r="G126" s="26"/>
    </row>
    <row r="127" spans="2:7" s="11" customFormat="1" ht="21">
      <c r="B127" s="17" t="s">
        <v>257</v>
      </c>
      <c r="C127" s="22" t="s">
        <v>676</v>
      </c>
      <c r="D127" s="23" t="s">
        <v>40</v>
      </c>
      <c r="E127" s="23">
        <v>10</v>
      </c>
      <c r="F127" s="72"/>
      <c r="G127" s="26"/>
    </row>
    <row r="128" spans="2:7" s="11" customFormat="1" ht="21">
      <c r="B128" s="17" t="s">
        <v>259</v>
      </c>
      <c r="C128" s="18" t="s">
        <v>260</v>
      </c>
      <c r="D128" s="20" t="s">
        <v>29</v>
      </c>
      <c r="E128" s="20">
        <f>SUM(E129:E131)</f>
        <v>10</v>
      </c>
      <c r="F128" s="72"/>
      <c r="G128" s="26"/>
    </row>
    <row r="129" spans="2:7" s="11" customFormat="1" ht="21">
      <c r="B129" s="17" t="s">
        <v>261</v>
      </c>
      <c r="C129" s="33" t="s">
        <v>262</v>
      </c>
      <c r="D129" s="23">
        <v>0</v>
      </c>
      <c r="E129" s="23"/>
      <c r="F129" s="72"/>
      <c r="G129" s="26"/>
    </row>
    <row r="130" spans="2:7" s="11" customFormat="1" ht="21">
      <c r="B130" s="17" t="s">
        <v>263</v>
      </c>
      <c r="C130" s="33" t="s">
        <v>397</v>
      </c>
      <c r="D130" s="23" t="s">
        <v>264</v>
      </c>
      <c r="E130" s="23"/>
      <c r="F130" s="72"/>
      <c r="G130" s="26"/>
    </row>
    <row r="131" spans="2:7" s="11" customFormat="1" ht="21">
      <c r="B131" s="17" t="s">
        <v>265</v>
      </c>
      <c r="C131" s="33" t="s">
        <v>574</v>
      </c>
      <c r="D131" s="23" t="s">
        <v>266</v>
      </c>
      <c r="E131" s="23">
        <v>10</v>
      </c>
      <c r="F131" s="72"/>
      <c r="G131" s="26"/>
    </row>
    <row r="132" spans="2:7" s="11" customFormat="1" ht="21">
      <c r="B132" s="17" t="s">
        <v>267</v>
      </c>
      <c r="C132" s="18" t="s">
        <v>268</v>
      </c>
      <c r="D132" s="20" t="s">
        <v>29</v>
      </c>
      <c r="E132" s="20">
        <f>SUM(E133:E135)</f>
        <v>10</v>
      </c>
      <c r="F132" s="72"/>
      <c r="G132" s="26"/>
    </row>
    <row r="133" spans="2:7" s="11" customFormat="1" ht="15">
      <c r="B133" s="17" t="s">
        <v>269</v>
      </c>
      <c r="C133" s="22" t="s">
        <v>741</v>
      </c>
      <c r="D133" s="23">
        <v>0</v>
      </c>
      <c r="E133" s="23"/>
      <c r="F133" s="72"/>
      <c r="G133" s="26"/>
    </row>
    <row r="134" spans="2:7" s="11" customFormat="1" ht="21">
      <c r="B134" s="17" t="s">
        <v>271</v>
      </c>
      <c r="C134" s="22" t="s">
        <v>677</v>
      </c>
      <c r="D134" s="23" t="s">
        <v>273</v>
      </c>
      <c r="E134" s="23"/>
      <c r="F134" s="72"/>
      <c r="G134" s="26"/>
    </row>
    <row r="135" spans="2:7" s="11" customFormat="1" ht="21">
      <c r="B135" s="17" t="s">
        <v>274</v>
      </c>
      <c r="C135" s="22" t="s">
        <v>742</v>
      </c>
      <c r="D135" s="23" t="s">
        <v>40</v>
      </c>
      <c r="E135" s="23">
        <v>10</v>
      </c>
      <c r="F135" s="72"/>
      <c r="G135" s="26"/>
    </row>
    <row r="136" spans="2:7" s="11" customFormat="1" ht="21">
      <c r="B136" s="17" t="s">
        <v>276</v>
      </c>
      <c r="C136" s="27" t="s">
        <v>277</v>
      </c>
      <c r="D136" s="20" t="s">
        <v>29</v>
      </c>
      <c r="E136" s="20">
        <f>SUM(E137:E140)</f>
        <v>10</v>
      </c>
      <c r="F136" s="72"/>
      <c r="G136" s="26"/>
    </row>
    <row r="137" spans="2:7" s="11" customFormat="1" ht="21">
      <c r="B137" s="17" t="s">
        <v>278</v>
      </c>
      <c r="C137" s="33" t="s">
        <v>578</v>
      </c>
      <c r="D137" s="23" t="s">
        <v>29</v>
      </c>
      <c r="E137" s="23"/>
      <c r="F137" s="72"/>
      <c r="G137" s="26"/>
    </row>
    <row r="138" spans="2:7" s="11" customFormat="1" ht="21">
      <c r="B138" s="17" t="s">
        <v>280</v>
      </c>
      <c r="C138" s="33" t="s">
        <v>678</v>
      </c>
      <c r="D138" s="23">
        <v>0</v>
      </c>
      <c r="E138" s="23"/>
      <c r="F138" s="72"/>
      <c r="G138" s="26"/>
    </row>
    <row r="139" spans="2:7" s="11" customFormat="1" ht="21">
      <c r="B139" s="17" t="s">
        <v>282</v>
      </c>
      <c r="C139" s="33" t="s">
        <v>679</v>
      </c>
      <c r="D139" s="23" t="s">
        <v>273</v>
      </c>
      <c r="E139" s="23"/>
      <c r="F139" s="72"/>
      <c r="G139" s="26"/>
    </row>
    <row r="140" spans="2:7" s="11" customFormat="1" ht="21">
      <c r="B140" s="17" t="s">
        <v>284</v>
      </c>
      <c r="C140" s="33" t="s">
        <v>743</v>
      </c>
      <c r="D140" s="23" t="s">
        <v>40</v>
      </c>
      <c r="E140" s="23">
        <v>10</v>
      </c>
      <c r="F140" s="72"/>
      <c r="G140" s="26"/>
    </row>
    <row r="141" spans="2:7" ht="15">
      <c r="B141" s="15" t="s">
        <v>286</v>
      </c>
      <c r="C141" s="15" t="s">
        <v>287</v>
      </c>
      <c r="D141" s="16" t="s">
        <v>29</v>
      </c>
      <c r="E141" s="16">
        <f>+E142</f>
        <v>10</v>
      </c>
      <c r="F141" s="72"/>
      <c r="G141" s="26"/>
    </row>
    <row r="142" spans="2:7" s="11" customFormat="1" ht="21">
      <c r="B142" s="17" t="s">
        <v>288</v>
      </c>
      <c r="C142" s="27" t="s">
        <v>289</v>
      </c>
      <c r="D142" s="20" t="s">
        <v>29</v>
      </c>
      <c r="E142" s="20">
        <f>SUM(E143:E145)</f>
        <v>10</v>
      </c>
      <c r="F142" s="72"/>
      <c r="G142" s="26"/>
    </row>
    <row r="143" spans="2:7" s="11" customFormat="1" ht="15">
      <c r="B143" s="17" t="s">
        <v>290</v>
      </c>
      <c r="C143" s="22" t="s">
        <v>744</v>
      </c>
      <c r="D143" s="23">
        <v>0</v>
      </c>
      <c r="E143" s="23"/>
      <c r="F143" s="72"/>
      <c r="G143" s="26"/>
    </row>
    <row r="144" spans="2:7" s="11" customFormat="1" ht="15">
      <c r="B144" s="17" t="s">
        <v>292</v>
      </c>
      <c r="C144" s="22" t="s">
        <v>582</v>
      </c>
      <c r="D144" s="23" t="s">
        <v>37</v>
      </c>
      <c r="E144" s="23"/>
      <c r="F144" s="72"/>
      <c r="G144" s="26"/>
    </row>
    <row r="145" spans="2:7" s="11" customFormat="1" ht="21">
      <c r="B145" s="17" t="s">
        <v>294</v>
      </c>
      <c r="C145" s="22" t="s">
        <v>745</v>
      </c>
      <c r="D145" s="23" t="s">
        <v>40</v>
      </c>
      <c r="E145" s="23">
        <v>10</v>
      </c>
      <c r="F145" s="96"/>
      <c r="G145" s="26"/>
    </row>
    <row r="146" spans="2:8" ht="15">
      <c r="B146" s="12" t="s">
        <v>298</v>
      </c>
      <c r="C146" s="12" t="s">
        <v>299</v>
      </c>
      <c r="D146" s="13" t="s">
        <v>55</v>
      </c>
      <c r="E146" s="14">
        <f>+(E147+E155+E160+E166+E175+E180)*30/50</f>
        <v>30</v>
      </c>
      <c r="F146" s="72"/>
      <c r="G146" s="26"/>
      <c r="H146" s="47"/>
    </row>
    <row r="147" spans="2:7" ht="15">
      <c r="B147" s="15" t="s">
        <v>300</v>
      </c>
      <c r="C147" s="15" t="s">
        <v>301</v>
      </c>
      <c r="D147" s="16" t="s">
        <v>29</v>
      </c>
      <c r="E147" s="16">
        <f>+(E148+E149+E152)*10/25</f>
        <v>10</v>
      </c>
      <c r="F147" s="72"/>
      <c r="G147" s="26"/>
    </row>
    <row r="148" spans="2:7" s="11" customFormat="1" ht="21">
      <c r="B148" s="17" t="s">
        <v>302</v>
      </c>
      <c r="C148" s="18" t="s">
        <v>303</v>
      </c>
      <c r="D148" s="20" t="s">
        <v>14</v>
      </c>
      <c r="E148" s="20">
        <v>5</v>
      </c>
      <c r="F148" s="72"/>
      <c r="G148" s="26"/>
    </row>
    <row r="149" spans="2:7" s="11" customFormat="1" ht="21">
      <c r="B149" s="17" t="s">
        <v>304</v>
      </c>
      <c r="C149" s="18" t="s">
        <v>305</v>
      </c>
      <c r="D149" s="20" t="s">
        <v>29</v>
      </c>
      <c r="E149" s="20">
        <f>SUM(E150:E151)</f>
        <v>10</v>
      </c>
      <c r="F149" s="72"/>
      <c r="G149" s="26"/>
    </row>
    <row r="150" spans="2:7" s="11" customFormat="1" ht="42">
      <c r="B150" s="17" t="s">
        <v>306</v>
      </c>
      <c r="C150" s="22" t="s">
        <v>411</v>
      </c>
      <c r="D150" s="23">
        <v>0</v>
      </c>
      <c r="E150" s="23"/>
      <c r="F150" s="72"/>
      <c r="G150" s="26"/>
    </row>
    <row r="151" spans="2:7" s="11" customFormat="1" ht="31.5">
      <c r="B151" s="17" t="s">
        <v>308</v>
      </c>
      <c r="C151" s="22" t="s">
        <v>684</v>
      </c>
      <c r="D151" s="23" t="s">
        <v>48</v>
      </c>
      <c r="E151" s="23">
        <v>10</v>
      </c>
      <c r="F151" s="72"/>
      <c r="G151" s="26"/>
    </row>
    <row r="152" spans="2:7" s="11" customFormat="1" ht="21">
      <c r="B152" s="17" t="s">
        <v>310</v>
      </c>
      <c r="C152" s="18" t="s">
        <v>311</v>
      </c>
      <c r="D152" s="20" t="s">
        <v>29</v>
      </c>
      <c r="E152" s="20">
        <f>SUM(E153:E154)</f>
        <v>10</v>
      </c>
      <c r="F152" s="72"/>
      <c r="G152" s="26"/>
    </row>
    <row r="153" spans="2:7" s="11" customFormat="1" ht="21">
      <c r="B153" s="17" t="s">
        <v>312</v>
      </c>
      <c r="C153" s="97" t="s">
        <v>746</v>
      </c>
      <c r="D153" s="23">
        <v>0</v>
      </c>
      <c r="E153" s="23"/>
      <c r="F153" s="72"/>
      <c r="G153" s="26"/>
    </row>
    <row r="154" spans="2:7" s="11" customFormat="1" ht="21">
      <c r="B154" s="17" t="s">
        <v>314</v>
      </c>
      <c r="C154" s="97" t="s">
        <v>747</v>
      </c>
      <c r="D154" s="23" t="s">
        <v>168</v>
      </c>
      <c r="E154" s="23">
        <v>10</v>
      </c>
      <c r="F154" s="72"/>
      <c r="G154" s="26"/>
    </row>
    <row r="155" spans="2:7" ht="15">
      <c r="B155" s="15" t="s">
        <v>316</v>
      </c>
      <c r="C155" s="15" t="s">
        <v>317</v>
      </c>
      <c r="D155" s="16" t="s">
        <v>14</v>
      </c>
      <c r="E155" s="48">
        <f>+E156</f>
        <v>5</v>
      </c>
      <c r="F155" s="72"/>
      <c r="G155" s="26"/>
    </row>
    <row r="156" spans="2:8" s="11" customFormat="1" ht="15">
      <c r="B156" s="17" t="s">
        <v>318</v>
      </c>
      <c r="C156" s="18" t="s">
        <v>592</v>
      </c>
      <c r="D156" s="20" t="s">
        <v>14</v>
      </c>
      <c r="E156" s="20">
        <f>SUM(E157:E159)</f>
        <v>5</v>
      </c>
      <c r="F156" s="72"/>
      <c r="G156" s="26"/>
      <c r="H156" s="49"/>
    </row>
    <row r="157" spans="2:7" s="11" customFormat="1" ht="21">
      <c r="B157" s="17" t="s">
        <v>320</v>
      </c>
      <c r="C157" s="22" t="s">
        <v>584</v>
      </c>
      <c r="D157" s="23">
        <v>0</v>
      </c>
      <c r="E157" s="23"/>
      <c r="F157" s="72"/>
      <c r="G157" s="26"/>
    </row>
    <row r="158" spans="2:7" s="11" customFormat="1" ht="21">
      <c r="B158" s="17" t="s">
        <v>322</v>
      </c>
      <c r="C158" s="22" t="s">
        <v>585</v>
      </c>
      <c r="D158" s="23" t="s">
        <v>23</v>
      </c>
      <c r="E158" s="23"/>
      <c r="F158" s="72"/>
      <c r="G158" s="26"/>
    </row>
    <row r="159" spans="2:7" s="11" customFormat="1" ht="31.5">
      <c r="B159" s="17" t="s">
        <v>324</v>
      </c>
      <c r="C159" s="22" t="s">
        <v>325</v>
      </c>
      <c r="D159" s="23" t="s">
        <v>26</v>
      </c>
      <c r="E159" s="23">
        <v>5</v>
      </c>
      <c r="F159" s="72"/>
      <c r="G159" s="26"/>
    </row>
    <row r="160" spans="2:7" s="11" customFormat="1" ht="15">
      <c r="B160" s="15" t="s">
        <v>326</v>
      </c>
      <c r="C160" s="15" t="s">
        <v>327</v>
      </c>
      <c r="D160" s="16" t="s">
        <v>29</v>
      </c>
      <c r="E160" s="16">
        <f>+(E161+E162+E163)*10/25</f>
        <v>10</v>
      </c>
      <c r="F160" s="72"/>
      <c r="G160" s="26"/>
    </row>
    <row r="161" spans="2:7" s="11" customFormat="1" ht="15">
      <c r="B161" s="17" t="s">
        <v>328</v>
      </c>
      <c r="C161" s="18" t="s">
        <v>329</v>
      </c>
      <c r="D161" s="20" t="s">
        <v>29</v>
      </c>
      <c r="E161" s="20">
        <v>10</v>
      </c>
      <c r="F161" s="72"/>
      <c r="G161" s="26"/>
    </row>
    <row r="162" spans="2:7" s="11" customFormat="1" ht="21">
      <c r="B162" s="17" t="s">
        <v>330</v>
      </c>
      <c r="C162" s="18" t="s">
        <v>331</v>
      </c>
      <c r="D162" s="20" t="s">
        <v>14</v>
      </c>
      <c r="E162" s="20">
        <v>5</v>
      </c>
      <c r="F162" s="72"/>
      <c r="G162" s="26"/>
    </row>
    <row r="163" spans="2:8" s="11" customFormat="1" ht="21">
      <c r="B163" s="17" t="s">
        <v>332</v>
      </c>
      <c r="C163" s="27" t="s">
        <v>333</v>
      </c>
      <c r="D163" s="20" t="s">
        <v>29</v>
      </c>
      <c r="E163" s="20">
        <f>SUM(E164:E165)</f>
        <v>10</v>
      </c>
      <c r="F163" s="72"/>
      <c r="G163" s="26"/>
      <c r="H163" s="50"/>
    </row>
    <row r="164" spans="2:7" s="11" customFormat="1" ht="15">
      <c r="B164" s="17" t="s">
        <v>334</v>
      </c>
      <c r="C164" s="22" t="s">
        <v>748</v>
      </c>
      <c r="D164" s="23">
        <v>0</v>
      </c>
      <c r="E164" s="23"/>
      <c r="F164" s="72"/>
      <c r="G164" s="26"/>
    </row>
    <row r="165" spans="2:7" s="11" customFormat="1" ht="31.5">
      <c r="B165" s="17" t="s">
        <v>336</v>
      </c>
      <c r="C165" s="22" t="s">
        <v>749</v>
      </c>
      <c r="D165" s="23" t="s">
        <v>66</v>
      </c>
      <c r="E165" s="23">
        <v>10</v>
      </c>
      <c r="F165" s="72"/>
      <c r="G165" s="26"/>
    </row>
    <row r="166" spans="2:7" ht="15">
      <c r="B166" s="15" t="s">
        <v>338</v>
      </c>
      <c r="C166" s="15" t="s">
        <v>339</v>
      </c>
      <c r="D166" s="16" t="s">
        <v>29</v>
      </c>
      <c r="E166" s="16">
        <f>+(E167+E171)*10/20</f>
        <v>10</v>
      </c>
      <c r="F166" s="72"/>
      <c r="G166" s="26"/>
    </row>
    <row r="167" spans="2:7" ht="21">
      <c r="B167" s="17" t="s">
        <v>340</v>
      </c>
      <c r="C167" s="18" t="s">
        <v>341</v>
      </c>
      <c r="D167" s="20" t="s">
        <v>29</v>
      </c>
      <c r="E167" s="20">
        <f>SUM(E168:E170)</f>
        <v>10</v>
      </c>
      <c r="F167" s="72"/>
      <c r="G167" s="26"/>
    </row>
    <row r="168" spans="2:7" ht="15">
      <c r="B168" s="17" t="s">
        <v>342</v>
      </c>
      <c r="C168" s="22" t="s">
        <v>694</v>
      </c>
      <c r="D168" s="23">
        <v>0</v>
      </c>
      <c r="E168" s="23"/>
      <c r="F168" s="72"/>
      <c r="G168" s="26"/>
    </row>
    <row r="169" spans="2:7" ht="21">
      <c r="B169" s="17" t="s">
        <v>344</v>
      </c>
      <c r="C169" s="22" t="s">
        <v>695</v>
      </c>
      <c r="D169" s="23" t="s">
        <v>76</v>
      </c>
      <c r="E169" s="23"/>
      <c r="F169" s="72"/>
      <c r="G169" s="26"/>
    </row>
    <row r="170" spans="2:7" ht="21">
      <c r="B170" s="17" t="s">
        <v>346</v>
      </c>
      <c r="C170" s="22" t="s">
        <v>750</v>
      </c>
      <c r="D170" s="23" t="s">
        <v>40</v>
      </c>
      <c r="E170" s="23">
        <v>10</v>
      </c>
      <c r="F170" s="72"/>
      <c r="G170" s="26"/>
    </row>
    <row r="171" spans="2:7" ht="21">
      <c r="B171" s="17" t="s">
        <v>348</v>
      </c>
      <c r="C171" s="18" t="s">
        <v>349</v>
      </c>
      <c r="D171" s="20" t="s">
        <v>29</v>
      </c>
      <c r="E171" s="20">
        <f>SUM(E172:E174)</f>
        <v>10</v>
      </c>
      <c r="F171" s="72"/>
      <c r="G171" s="26"/>
    </row>
    <row r="172" spans="2:7" ht="15">
      <c r="B172" s="17" t="s">
        <v>350</v>
      </c>
      <c r="C172" s="22" t="s">
        <v>351</v>
      </c>
      <c r="D172" s="23">
        <v>0</v>
      </c>
      <c r="E172" s="23"/>
      <c r="F172" s="72"/>
      <c r="G172" s="26"/>
    </row>
    <row r="173" spans="2:7" ht="15">
      <c r="B173" s="17" t="s">
        <v>352</v>
      </c>
      <c r="C173" s="22" t="s">
        <v>353</v>
      </c>
      <c r="D173" s="23" t="s">
        <v>76</v>
      </c>
      <c r="E173" s="23"/>
      <c r="F173" s="72"/>
      <c r="G173" s="26"/>
    </row>
    <row r="174" spans="2:7" ht="15">
      <c r="B174" s="17" t="s">
        <v>354</v>
      </c>
      <c r="C174" s="22" t="s">
        <v>355</v>
      </c>
      <c r="D174" s="23" t="s">
        <v>40</v>
      </c>
      <c r="E174" s="23">
        <v>10</v>
      </c>
      <c r="F174" s="72"/>
      <c r="G174" s="26"/>
    </row>
    <row r="175" spans="2:7" ht="15">
      <c r="B175" s="15" t="s">
        <v>356</v>
      </c>
      <c r="C175" s="15" t="s">
        <v>357</v>
      </c>
      <c r="D175" s="16" t="s">
        <v>14</v>
      </c>
      <c r="E175" s="16">
        <f>+E176</f>
        <v>5</v>
      </c>
      <c r="F175" s="72"/>
      <c r="G175" s="26"/>
    </row>
    <row r="176" spans="2:7" ht="21">
      <c r="B176" s="17" t="s">
        <v>358</v>
      </c>
      <c r="C176" s="18" t="s">
        <v>359</v>
      </c>
      <c r="D176" s="20" t="s">
        <v>14</v>
      </c>
      <c r="E176" s="20">
        <f>SUM(E177:E179)</f>
        <v>5</v>
      </c>
      <c r="F176" s="72"/>
      <c r="G176" s="26"/>
    </row>
    <row r="177" spans="2:7" ht="21">
      <c r="B177" s="17" t="s">
        <v>360</v>
      </c>
      <c r="C177" s="22" t="s">
        <v>361</v>
      </c>
      <c r="D177" s="23">
        <v>0</v>
      </c>
      <c r="E177" s="23"/>
      <c r="F177" s="72"/>
      <c r="G177" s="26"/>
    </row>
    <row r="178" spans="2:7" ht="21">
      <c r="B178" s="17" t="s">
        <v>362</v>
      </c>
      <c r="C178" s="22" t="s">
        <v>363</v>
      </c>
      <c r="D178" s="23" t="s">
        <v>175</v>
      </c>
      <c r="E178" s="23"/>
      <c r="F178" s="72"/>
      <c r="G178" s="26"/>
    </row>
    <row r="179" spans="2:7" ht="31.5">
      <c r="B179" s="17" t="s">
        <v>364</v>
      </c>
      <c r="C179" s="22" t="s">
        <v>697</v>
      </c>
      <c r="D179" s="23">
        <v>5</v>
      </c>
      <c r="E179" s="23">
        <v>5</v>
      </c>
      <c r="F179" s="72"/>
      <c r="G179" s="26"/>
    </row>
    <row r="180" spans="2:7" ht="15">
      <c r="B180" s="15" t="s">
        <v>366</v>
      </c>
      <c r="C180" s="15" t="s">
        <v>367</v>
      </c>
      <c r="D180" s="16" t="s">
        <v>29</v>
      </c>
      <c r="E180" s="16">
        <f>+(E181+E182+E183+E184+E185+E186)*10/55</f>
        <v>10</v>
      </c>
      <c r="F180" s="72"/>
      <c r="G180" s="26"/>
    </row>
    <row r="181" spans="2:7" ht="21">
      <c r="B181" s="52" t="s">
        <v>368</v>
      </c>
      <c r="C181" s="18" t="s">
        <v>369</v>
      </c>
      <c r="D181" s="20" t="s">
        <v>29</v>
      </c>
      <c r="E181" s="20">
        <v>10</v>
      </c>
      <c r="F181" s="72"/>
      <c r="G181" s="26"/>
    </row>
    <row r="182" spans="2:7" ht="15">
      <c r="B182" s="52" t="s">
        <v>370</v>
      </c>
      <c r="C182" s="18" t="s">
        <v>371</v>
      </c>
      <c r="D182" s="20" t="s">
        <v>29</v>
      </c>
      <c r="E182" s="20">
        <v>10</v>
      </c>
      <c r="F182" s="72"/>
      <c r="G182" s="26"/>
    </row>
    <row r="183" spans="2:7" ht="21">
      <c r="B183" s="52" t="s">
        <v>372</v>
      </c>
      <c r="C183" s="18" t="s">
        <v>373</v>
      </c>
      <c r="D183" s="20" t="s">
        <v>29</v>
      </c>
      <c r="E183" s="20">
        <v>10</v>
      </c>
      <c r="F183" s="72"/>
      <c r="G183" s="26"/>
    </row>
    <row r="184" spans="2:7" ht="21">
      <c r="B184" s="52" t="s">
        <v>374</v>
      </c>
      <c r="C184" s="18" t="s">
        <v>375</v>
      </c>
      <c r="D184" s="20" t="s">
        <v>29</v>
      </c>
      <c r="E184" s="20">
        <v>10</v>
      </c>
      <c r="F184" s="72"/>
      <c r="G184" s="26"/>
    </row>
    <row r="185" spans="2:7" ht="21">
      <c r="B185" s="52" t="s">
        <v>376</v>
      </c>
      <c r="C185" s="18" t="s">
        <v>377</v>
      </c>
      <c r="D185" s="20" t="s">
        <v>29</v>
      </c>
      <c r="E185" s="20">
        <v>10</v>
      </c>
      <c r="F185" s="72"/>
      <c r="G185" s="26"/>
    </row>
    <row r="186" spans="2:7" ht="21">
      <c r="B186" s="52" t="s">
        <v>378</v>
      </c>
      <c r="C186" s="18" t="s">
        <v>379</v>
      </c>
      <c r="D186" s="20" t="s">
        <v>14</v>
      </c>
      <c r="E186" s="20">
        <v>5</v>
      </c>
      <c r="F186" s="72"/>
      <c r="G186" s="26"/>
    </row>
    <row r="187" spans="2:7" s="11" customFormat="1" ht="15">
      <c r="B187" s="53"/>
      <c r="C187" s="54"/>
      <c r="D187" s="55"/>
      <c r="E187" s="56">
        <f>+E18</f>
        <v>100</v>
      </c>
      <c r="F187" s="72"/>
      <c r="G187" s="26"/>
    </row>
    <row r="188" spans="2:11" s="60" customFormat="1" ht="16.5">
      <c r="B188" s="57" t="s">
        <v>380</v>
      </c>
      <c r="C188" s="58"/>
      <c r="D188" s="58"/>
      <c r="E188" s="58"/>
      <c r="F188" s="72"/>
      <c r="G188" s="26"/>
      <c r="H188" s="58"/>
      <c r="I188" s="58"/>
      <c r="J188" s="58"/>
      <c r="K188" s="59"/>
    </row>
    <row r="189" spans="1:12" s="60" customFormat="1" ht="16.5">
      <c r="A189" s="61"/>
      <c r="B189" s="62"/>
      <c r="C189" s="62"/>
      <c r="D189" s="62"/>
      <c r="E189" s="62"/>
      <c r="F189" s="62"/>
      <c r="G189" s="62"/>
      <c r="H189" s="62"/>
      <c r="I189" s="62"/>
      <c r="J189" s="62"/>
      <c r="K189" s="62"/>
      <c r="L189" s="61"/>
    </row>
    <row r="190" spans="2:13" s="60" customFormat="1" ht="16.5">
      <c r="B190" s="258" t="s">
        <v>381</v>
      </c>
      <c r="C190" s="258"/>
      <c r="D190" s="258"/>
      <c r="E190" s="258"/>
      <c r="F190" s="63"/>
      <c r="G190" s="63"/>
      <c r="H190" s="64"/>
      <c r="I190" s="64"/>
      <c r="J190" s="64"/>
      <c r="K190" s="64"/>
      <c r="L190" s="61"/>
      <c r="M190" s="61"/>
    </row>
    <row r="191" spans="2:11" s="61" customFormat="1" ht="16.5">
      <c r="B191" s="258" t="s">
        <v>382</v>
      </c>
      <c r="C191" s="258"/>
      <c r="D191" s="258"/>
      <c r="E191" s="258"/>
      <c r="F191" s="63"/>
      <c r="G191" s="63"/>
      <c r="H191" s="62"/>
      <c r="I191" s="62"/>
      <c r="J191" s="62"/>
      <c r="K191" s="62"/>
    </row>
    <row r="192" spans="2:12" s="60" customFormat="1" ht="16.5">
      <c r="B192" s="258" t="s">
        <v>383</v>
      </c>
      <c r="C192" s="258"/>
      <c r="D192" s="258"/>
      <c r="E192" s="258"/>
      <c r="F192" s="63"/>
      <c r="G192" s="63"/>
      <c r="H192" s="65"/>
      <c r="I192" s="65"/>
      <c r="J192" s="65"/>
      <c r="K192" s="65"/>
      <c r="L192" s="61"/>
    </row>
    <row r="193" spans="2:12" s="60" customFormat="1" ht="16.5">
      <c r="B193" s="258" t="s">
        <v>384</v>
      </c>
      <c r="C193" s="258"/>
      <c r="D193" s="258"/>
      <c r="E193" s="258"/>
      <c r="F193" s="63"/>
      <c r="G193" s="63"/>
      <c r="H193" s="66"/>
      <c r="I193" s="66"/>
      <c r="J193" s="66"/>
      <c r="K193" s="66"/>
      <c r="L193" s="61"/>
    </row>
    <row r="194" spans="2:13" s="87" customFormat="1" ht="15">
      <c r="B194" s="88"/>
      <c r="C194" s="89"/>
      <c r="D194" s="89"/>
      <c r="E194" s="89"/>
      <c r="F194" s="89"/>
      <c r="G194" s="89"/>
      <c r="H194" s="90"/>
      <c r="I194" s="275"/>
      <c r="J194" s="276"/>
      <c r="K194" s="276"/>
      <c r="L194" s="276"/>
      <c r="M194" s="276"/>
    </row>
    <row r="195" spans="2:12" s="87" customFormat="1" ht="15">
      <c r="B195" s="11" t="s">
        <v>385</v>
      </c>
      <c r="C195" s="11" t="s">
        <v>386</v>
      </c>
      <c r="D195" s="91"/>
      <c r="E195" s="91"/>
      <c r="F195" s="91"/>
      <c r="G195" s="91"/>
      <c r="H195" s="91"/>
      <c r="I195" s="91"/>
      <c r="J195" s="91"/>
      <c r="K195" s="92"/>
      <c r="L195" s="93"/>
    </row>
    <row r="196" spans="2:7" s="11" customFormat="1" ht="15">
      <c r="B196" s="23" t="s">
        <v>29</v>
      </c>
      <c r="C196" s="1"/>
      <c r="D196" s="55"/>
      <c r="E196" s="94"/>
      <c r="F196" s="94"/>
      <c r="G196" s="94"/>
    </row>
    <row r="197" spans="2:3" ht="15">
      <c r="B197" s="67">
        <v>0</v>
      </c>
      <c r="C197" s="68" t="s">
        <v>387</v>
      </c>
    </row>
    <row r="198" spans="2:3" ht="15">
      <c r="B198" s="67" t="s">
        <v>388</v>
      </c>
      <c r="C198" s="69" t="s">
        <v>389</v>
      </c>
    </row>
    <row r="199" spans="2:3" ht="15">
      <c r="B199" s="67" t="s">
        <v>390</v>
      </c>
      <c r="C199" s="69" t="s">
        <v>391</v>
      </c>
    </row>
    <row r="200" spans="2:3" ht="15">
      <c r="B200" s="67" t="s">
        <v>392</v>
      </c>
      <c r="C200" s="69" t="s">
        <v>393</v>
      </c>
    </row>
    <row r="201" ht="15">
      <c r="B201" s="23" t="s">
        <v>14</v>
      </c>
    </row>
    <row r="202" spans="1:3" ht="15">
      <c r="A202" s="95"/>
      <c r="B202" s="67">
        <v>0</v>
      </c>
      <c r="C202" s="68" t="s">
        <v>387</v>
      </c>
    </row>
    <row r="203" spans="1:3" ht="15">
      <c r="A203" s="95"/>
      <c r="B203" s="67">
        <v>1</v>
      </c>
      <c r="C203" s="69" t="s">
        <v>389</v>
      </c>
    </row>
    <row r="204" spans="1:3" ht="15">
      <c r="A204" s="95"/>
      <c r="B204" s="67" t="s">
        <v>394</v>
      </c>
      <c r="C204" s="69" t="s">
        <v>391</v>
      </c>
    </row>
    <row r="205" spans="2:3" ht="15">
      <c r="B205" s="67" t="s">
        <v>395</v>
      </c>
      <c r="C205" s="69" t="s">
        <v>393</v>
      </c>
    </row>
    <row r="207" ht="15">
      <c r="C207" s="3"/>
    </row>
    <row r="209" ht="15">
      <c r="C209" s="3"/>
    </row>
    <row r="212" ht="15">
      <c r="C212" s="3"/>
    </row>
  </sheetData>
  <sheetProtection/>
  <mergeCells count="14">
    <mergeCell ref="B193:E193"/>
    <mergeCell ref="I194:M194"/>
    <mergeCell ref="H72:L72"/>
    <mergeCell ref="H74:H75"/>
    <mergeCell ref="H81:L81"/>
    <mergeCell ref="B190:E190"/>
    <mergeCell ref="B191:E191"/>
    <mergeCell ref="B192:E192"/>
    <mergeCell ref="H57:M57"/>
    <mergeCell ref="B5:E5"/>
    <mergeCell ref="B6:E6"/>
    <mergeCell ref="B7:E7"/>
    <mergeCell ref="B16:D16"/>
    <mergeCell ref="H43:J43"/>
  </mergeCells>
  <conditionalFormatting sqref="H192:K192 J194:K194 B194:G194">
    <cfRule type="cellIs" priority="1" dxfId="12" operator="equal" stopIfTrue="1">
      <formula>0</formula>
    </cfRule>
  </conditionalFormatting>
  <printOptions horizontalCentered="1"/>
  <pageMargins left="0.7480314960629921" right="0.31496062992125984" top="0.4330708661417323" bottom="0.9055118110236221" header="0.31496062992125984" footer="0.31496062992125984"/>
  <pageSetup horizontalDpi="600" verticalDpi="600" orientation="portrait" paperSize="9" scale="92" r:id="rId4"/>
  <drawing r:id="rId3"/>
  <legacyDrawing r:id="rId2"/>
</worksheet>
</file>

<file path=xl/worksheets/sheet12.xml><?xml version="1.0" encoding="utf-8"?>
<worksheet xmlns="http://schemas.openxmlformats.org/spreadsheetml/2006/main" xmlns:r="http://schemas.openxmlformats.org/officeDocument/2006/relationships">
  <dimension ref="A5:R223"/>
  <sheetViews>
    <sheetView view="pageBreakPreview" zoomScaleSheetLayoutView="100" zoomScalePageLayoutView="0" workbookViewId="0" topLeftCell="F19">
      <selection activeCell="L14" sqref="L14"/>
    </sheetView>
  </sheetViews>
  <sheetFormatPr defaultColWidth="11.421875" defaultRowHeight="15"/>
  <cols>
    <col min="1" max="4" width="2.8515625" style="1" hidden="1" customWidth="1"/>
    <col min="5" max="5" width="2.7109375" style="1" hidden="1" customWidth="1"/>
    <col min="6" max="6" width="9.8515625" style="1" customWidth="1"/>
    <col min="7" max="7" width="68.7109375" style="1" customWidth="1"/>
    <col min="8" max="8" width="9.28125" style="1" customWidth="1"/>
    <col min="9" max="9" width="10.8515625" style="1" customWidth="1"/>
    <col min="10" max="10" width="4.28125" style="1" customWidth="1"/>
    <col min="11" max="11" width="1.7109375" style="1" customWidth="1"/>
    <col min="12" max="12" width="11.421875" style="1" customWidth="1"/>
    <col min="13" max="16384" width="11.421875" style="1" customWidth="1"/>
  </cols>
  <sheetData>
    <row r="1" ht="15"/>
    <row r="2" ht="34.5" customHeight="1"/>
    <row r="3" ht="15"/>
    <row r="4" ht="15"/>
    <row r="5" spans="6:11" ht="15">
      <c r="F5" s="253" t="s">
        <v>1108</v>
      </c>
      <c r="G5" s="253"/>
      <c r="H5" s="253"/>
      <c r="I5" s="253"/>
      <c r="J5" s="73"/>
      <c r="K5" s="73"/>
    </row>
    <row r="6" spans="6:11" ht="15">
      <c r="F6" s="248" t="s">
        <v>960</v>
      </c>
      <c r="G6" s="248"/>
      <c r="H6" s="248"/>
      <c r="I6" s="248"/>
      <c r="J6" s="231"/>
      <c r="K6" s="231"/>
    </row>
    <row r="7" spans="6:11" ht="15">
      <c r="F7" s="231"/>
      <c r="G7" s="248" t="s">
        <v>961</v>
      </c>
      <c r="H7" s="248"/>
      <c r="I7" s="231"/>
      <c r="J7" s="231"/>
      <c r="K7" s="231"/>
    </row>
    <row r="8" spans="6:11" ht="15">
      <c r="F8" s="2"/>
      <c r="G8" s="3"/>
      <c r="H8" s="3"/>
      <c r="I8" s="3"/>
      <c r="J8" s="3"/>
      <c r="K8" s="3"/>
    </row>
    <row r="9" spans="6:11" ht="15">
      <c r="F9" s="4" t="s">
        <v>1</v>
      </c>
      <c r="G9" s="75"/>
      <c r="H9" s="75"/>
      <c r="I9" s="75"/>
      <c r="J9" s="75"/>
      <c r="K9" s="75"/>
    </row>
    <row r="10" spans="6:11" ht="15">
      <c r="F10" s="4" t="s">
        <v>2</v>
      </c>
      <c r="G10" s="75"/>
      <c r="H10" s="5"/>
      <c r="I10" s="75"/>
      <c r="J10" s="75"/>
      <c r="K10" s="75"/>
    </row>
    <row r="11" spans="6:11" ht="15">
      <c r="F11" s="6" t="s">
        <v>3</v>
      </c>
      <c r="G11" s="75"/>
      <c r="H11" s="75"/>
      <c r="I11" s="75"/>
      <c r="J11" s="75"/>
      <c r="K11" s="75"/>
    </row>
    <row r="12" spans="6:11" ht="15">
      <c r="F12" s="6" t="s">
        <v>4</v>
      </c>
      <c r="G12" s="75"/>
      <c r="H12" s="75"/>
      <c r="I12" s="75"/>
      <c r="J12" s="75"/>
      <c r="K12" s="75"/>
    </row>
    <row r="13" spans="6:11" ht="15">
      <c r="F13" s="6" t="s">
        <v>5</v>
      </c>
      <c r="G13" s="75"/>
      <c r="H13" s="75"/>
      <c r="I13" s="75"/>
      <c r="J13" s="75"/>
      <c r="K13" s="75"/>
    </row>
    <row r="14" spans="6:11" ht="15">
      <c r="F14" s="7"/>
      <c r="G14" s="75"/>
      <c r="H14" s="75"/>
      <c r="I14" s="75"/>
      <c r="J14" s="75"/>
      <c r="K14" s="75"/>
    </row>
    <row r="15" spans="6:11" ht="51.75" customHeight="1">
      <c r="F15" s="75"/>
      <c r="G15" s="75"/>
      <c r="H15" s="75"/>
      <c r="I15" s="75"/>
      <c r="J15" s="75"/>
      <c r="K15" s="75"/>
    </row>
    <row r="16" spans="6:11" ht="15">
      <c r="F16" s="255"/>
      <c r="G16" s="255"/>
      <c r="H16" s="255"/>
      <c r="I16" s="75"/>
      <c r="J16" s="75"/>
      <c r="K16" s="75"/>
    </row>
    <row r="17" spans="6:11" ht="15">
      <c r="F17" s="8" t="s">
        <v>6</v>
      </c>
      <c r="G17" s="8" t="s">
        <v>7</v>
      </c>
      <c r="H17" s="8" t="s">
        <v>8</v>
      </c>
      <c r="I17" s="8" t="s">
        <v>9</v>
      </c>
      <c r="J17" s="75"/>
      <c r="K17" s="75"/>
    </row>
    <row r="18" spans="6:11" s="11" customFormat="1" ht="15">
      <c r="F18" s="9">
        <v>1</v>
      </c>
      <c r="G18" s="9" t="s">
        <v>10</v>
      </c>
      <c r="H18" s="8" t="s">
        <v>11</v>
      </c>
      <c r="I18" s="10">
        <f>+I19+I34+I86+I152</f>
        <v>100</v>
      </c>
      <c r="J18" s="75"/>
      <c r="K18" s="75"/>
    </row>
    <row r="19" spans="6:11" ht="15">
      <c r="F19" s="12" t="s">
        <v>12</v>
      </c>
      <c r="G19" s="12" t="s">
        <v>13</v>
      </c>
      <c r="H19" s="13" t="s">
        <v>14</v>
      </c>
      <c r="I19" s="14">
        <f>(I20+I25+I32)*5/20</f>
        <v>5</v>
      </c>
      <c r="J19" s="75"/>
      <c r="K19" s="75"/>
    </row>
    <row r="20" spans="6:11" ht="15">
      <c r="F20" s="15" t="s">
        <v>15</v>
      </c>
      <c r="G20" s="15" t="s">
        <v>16</v>
      </c>
      <c r="H20" s="16" t="s">
        <v>14</v>
      </c>
      <c r="I20" s="16">
        <f>+I21</f>
        <v>5</v>
      </c>
      <c r="J20" s="75"/>
      <c r="K20" s="75"/>
    </row>
    <row r="21" spans="6:11" ht="21">
      <c r="F21" s="17" t="s">
        <v>17</v>
      </c>
      <c r="G21" s="18" t="s">
        <v>962</v>
      </c>
      <c r="H21" s="19" t="s">
        <v>14</v>
      </c>
      <c r="I21" s="20">
        <f>SUM(I22:I24)</f>
        <v>5</v>
      </c>
      <c r="J21" s="232"/>
      <c r="K21" s="21"/>
    </row>
    <row r="22" spans="6:11" ht="21">
      <c r="F22" s="17" t="s">
        <v>19</v>
      </c>
      <c r="G22" s="236" t="s">
        <v>963</v>
      </c>
      <c r="H22" s="23">
        <v>1</v>
      </c>
      <c r="I22" s="23"/>
      <c r="J22" s="232"/>
      <c r="K22" s="21"/>
    </row>
    <row r="23" spans="6:11" ht="26.25" customHeight="1">
      <c r="F23" s="17" t="s">
        <v>21</v>
      </c>
      <c r="G23" s="236" t="s">
        <v>964</v>
      </c>
      <c r="H23" s="24" t="s">
        <v>23</v>
      </c>
      <c r="I23" s="23"/>
      <c r="J23" s="232"/>
      <c r="K23" s="21"/>
    </row>
    <row r="24" spans="6:11" ht="21">
      <c r="F24" s="17" t="s">
        <v>24</v>
      </c>
      <c r="G24" s="236" t="s">
        <v>965</v>
      </c>
      <c r="H24" s="24" t="s">
        <v>26</v>
      </c>
      <c r="I24" s="24">
        <v>5</v>
      </c>
      <c r="J24" s="232"/>
      <c r="K24" s="21"/>
    </row>
    <row r="25" spans="6:13" ht="15">
      <c r="F25" s="15" t="s">
        <v>27</v>
      </c>
      <c r="G25" s="15" t="s">
        <v>28</v>
      </c>
      <c r="H25" s="16" t="s">
        <v>29</v>
      </c>
      <c r="I25" s="16">
        <f>(I26+I29)*10/20</f>
        <v>10</v>
      </c>
      <c r="J25" s="232"/>
      <c r="K25" s="232"/>
      <c r="M25" s="25"/>
    </row>
    <row r="26" spans="6:11" ht="21">
      <c r="F26" s="17" t="s">
        <v>30</v>
      </c>
      <c r="G26" s="18" t="s">
        <v>31</v>
      </c>
      <c r="H26" s="20" t="s">
        <v>29</v>
      </c>
      <c r="I26" s="20">
        <f>SUM(I27:I28)</f>
        <v>10</v>
      </c>
      <c r="J26" s="232"/>
      <c r="K26" s="26"/>
    </row>
    <row r="27" spans="6:11" ht="15">
      <c r="F27" s="17" t="s">
        <v>32</v>
      </c>
      <c r="G27" s="236" t="s">
        <v>33</v>
      </c>
      <c r="H27" s="23" t="s">
        <v>14</v>
      </c>
      <c r="I27" s="23"/>
      <c r="J27" s="232"/>
      <c r="K27" s="26"/>
    </row>
    <row r="28" spans="6:11" ht="31.5">
      <c r="F28" s="17" t="s">
        <v>35</v>
      </c>
      <c r="G28" s="97" t="s">
        <v>966</v>
      </c>
      <c r="H28" s="23" t="s">
        <v>48</v>
      </c>
      <c r="I28" s="23">
        <v>10</v>
      </c>
      <c r="J28" s="234"/>
      <c r="K28" s="26"/>
    </row>
    <row r="29" spans="6:11" ht="21">
      <c r="F29" s="17" t="s">
        <v>41</v>
      </c>
      <c r="G29" s="27" t="s">
        <v>42</v>
      </c>
      <c r="H29" s="20" t="s">
        <v>29</v>
      </c>
      <c r="I29" s="20">
        <f>SUM(I30:I31)</f>
        <v>10</v>
      </c>
      <c r="J29" s="232"/>
      <c r="K29" s="26"/>
    </row>
    <row r="30" spans="6:12" ht="21">
      <c r="F30" s="17" t="s">
        <v>43</v>
      </c>
      <c r="G30" s="97" t="s">
        <v>967</v>
      </c>
      <c r="H30" s="23" t="s">
        <v>14</v>
      </c>
      <c r="I30" s="23"/>
      <c r="J30" s="234"/>
      <c r="K30" s="26"/>
      <c r="L30" s="28"/>
    </row>
    <row r="31" spans="6:11" ht="31.5">
      <c r="F31" s="17" t="s">
        <v>46</v>
      </c>
      <c r="G31" s="97" t="s">
        <v>968</v>
      </c>
      <c r="H31" s="23" t="s">
        <v>48</v>
      </c>
      <c r="I31" s="23">
        <v>10</v>
      </c>
      <c r="J31" s="234"/>
      <c r="K31" s="26"/>
    </row>
    <row r="32" spans="6:11" ht="15">
      <c r="F32" s="15" t="s">
        <v>49</v>
      </c>
      <c r="G32" s="15" t="s">
        <v>50</v>
      </c>
      <c r="H32" s="16" t="s">
        <v>14</v>
      </c>
      <c r="I32" s="16">
        <f>+I33</f>
        <v>5</v>
      </c>
      <c r="J32" s="234"/>
      <c r="K32" s="26"/>
    </row>
    <row r="33" spans="6:11" ht="42">
      <c r="F33" s="17" t="s">
        <v>51</v>
      </c>
      <c r="G33" s="18" t="s">
        <v>969</v>
      </c>
      <c r="H33" s="20" t="s">
        <v>14</v>
      </c>
      <c r="I33" s="20">
        <v>5</v>
      </c>
      <c r="J33" s="234"/>
      <c r="K33" s="26"/>
    </row>
    <row r="34" spans="6:11" ht="15">
      <c r="F34" s="12" t="s">
        <v>53</v>
      </c>
      <c r="G34" s="12" t="s">
        <v>54</v>
      </c>
      <c r="H34" s="13" t="s">
        <v>55</v>
      </c>
      <c r="I34" s="14">
        <f>(I35+I57+I72+I77)*30/40</f>
        <v>30</v>
      </c>
      <c r="J34" s="234"/>
      <c r="K34" s="26"/>
    </row>
    <row r="35" spans="6:11" ht="15">
      <c r="F35" s="15" t="s">
        <v>56</v>
      </c>
      <c r="G35" s="15" t="s">
        <v>57</v>
      </c>
      <c r="H35" s="16" t="s">
        <v>29</v>
      </c>
      <c r="I35" s="16">
        <f>+(I36+I41+I45+I50+I55)*10/45</f>
        <v>10</v>
      </c>
      <c r="J35" s="234"/>
      <c r="K35" s="26"/>
    </row>
    <row r="36" spans="6:11" s="11" customFormat="1" ht="21">
      <c r="F36" s="17" t="s">
        <v>58</v>
      </c>
      <c r="G36" s="18" t="s">
        <v>59</v>
      </c>
      <c r="H36" s="20" t="s">
        <v>29</v>
      </c>
      <c r="I36" s="20">
        <f>SUM(I37:I40)</f>
        <v>10</v>
      </c>
      <c r="J36" s="234"/>
      <c r="K36" s="26"/>
    </row>
    <row r="37" spans="6:11" s="11" customFormat="1" ht="15">
      <c r="F37" s="17" t="s">
        <v>60</v>
      </c>
      <c r="G37" s="97" t="s">
        <v>970</v>
      </c>
      <c r="H37" s="23">
        <v>0</v>
      </c>
      <c r="I37" s="20"/>
      <c r="J37" s="234"/>
      <c r="K37" s="26"/>
    </row>
    <row r="38" spans="6:11" s="11" customFormat="1" ht="15">
      <c r="F38" s="17" t="s">
        <v>62</v>
      </c>
      <c r="G38" s="97" t="s">
        <v>971</v>
      </c>
      <c r="H38" s="23">
        <v>3</v>
      </c>
      <c r="I38" s="23"/>
      <c r="J38" s="234"/>
      <c r="K38" s="26"/>
    </row>
    <row r="39" spans="6:11" s="11" customFormat="1" ht="21">
      <c r="F39" s="52" t="s">
        <v>64</v>
      </c>
      <c r="G39" s="97" t="s">
        <v>972</v>
      </c>
      <c r="H39" s="23" t="s">
        <v>236</v>
      </c>
      <c r="I39" s="23"/>
      <c r="J39" s="234"/>
      <c r="K39" s="26"/>
    </row>
    <row r="40" spans="6:11" s="11" customFormat="1" ht="32.25" customHeight="1">
      <c r="F40" s="52" t="s">
        <v>638</v>
      </c>
      <c r="G40" s="97" t="s">
        <v>973</v>
      </c>
      <c r="H40" s="23" t="s">
        <v>91</v>
      </c>
      <c r="I40" s="23">
        <v>10</v>
      </c>
      <c r="J40" s="234"/>
      <c r="K40" s="26"/>
    </row>
    <row r="41" spans="6:11" s="11" customFormat="1" ht="15">
      <c r="F41" s="17" t="s">
        <v>67</v>
      </c>
      <c r="G41" s="18" t="s">
        <v>68</v>
      </c>
      <c r="H41" s="20" t="s">
        <v>29</v>
      </c>
      <c r="I41" s="20">
        <f>SUM(I42:I44)</f>
        <v>10</v>
      </c>
      <c r="J41" s="234"/>
      <c r="K41" s="26"/>
    </row>
    <row r="42" spans="6:11" s="11" customFormat="1" ht="15">
      <c r="F42" s="17" t="s">
        <v>69</v>
      </c>
      <c r="G42" s="97" t="s">
        <v>974</v>
      </c>
      <c r="H42" s="23">
        <v>0</v>
      </c>
      <c r="I42" s="23"/>
      <c r="J42" s="234"/>
      <c r="K42" s="26"/>
    </row>
    <row r="43" spans="6:11" s="11" customFormat="1" ht="15">
      <c r="F43" s="17" t="s">
        <v>71</v>
      </c>
      <c r="G43" s="97" t="s">
        <v>975</v>
      </c>
      <c r="H43" s="23">
        <v>5</v>
      </c>
      <c r="I43" s="23"/>
      <c r="J43" s="234"/>
      <c r="K43" s="26"/>
    </row>
    <row r="44" spans="6:14" s="11" customFormat="1" ht="21">
      <c r="F44" s="17" t="s">
        <v>74</v>
      </c>
      <c r="G44" s="97" t="s">
        <v>976</v>
      </c>
      <c r="H44" s="23" t="s">
        <v>48</v>
      </c>
      <c r="I44" s="23">
        <v>10</v>
      </c>
      <c r="J44" s="234"/>
      <c r="K44" s="26"/>
      <c r="L44" s="256"/>
      <c r="M44" s="257"/>
      <c r="N44" s="257"/>
    </row>
    <row r="45" spans="6:11" s="11" customFormat="1" ht="21">
      <c r="F45" s="17" t="s">
        <v>79</v>
      </c>
      <c r="G45" s="18" t="s">
        <v>80</v>
      </c>
      <c r="H45" s="20" t="s">
        <v>29</v>
      </c>
      <c r="I45" s="20">
        <f>SUM(I46:I49)</f>
        <v>10</v>
      </c>
      <c r="J45" s="234"/>
      <c r="K45" s="26"/>
    </row>
    <row r="46" spans="6:11" s="11" customFormat="1" ht="15">
      <c r="F46" s="17" t="s">
        <v>81</v>
      </c>
      <c r="G46" s="97" t="s">
        <v>977</v>
      </c>
      <c r="H46" s="23">
        <v>0</v>
      </c>
      <c r="I46" s="23"/>
      <c r="J46" s="234"/>
      <c r="K46" s="26"/>
    </row>
    <row r="47" spans="6:11" s="11" customFormat="1" ht="15">
      <c r="F47" s="17" t="s">
        <v>83</v>
      </c>
      <c r="G47" s="97" t="s">
        <v>978</v>
      </c>
      <c r="H47" s="23">
        <v>5</v>
      </c>
      <c r="I47" s="23"/>
      <c r="J47" s="234"/>
      <c r="K47" s="26"/>
    </row>
    <row r="48" spans="6:11" s="11" customFormat="1" ht="21">
      <c r="F48" s="17" t="s">
        <v>86</v>
      </c>
      <c r="G48" s="97" t="s">
        <v>979</v>
      </c>
      <c r="H48" s="23" t="s">
        <v>88</v>
      </c>
      <c r="I48" s="23"/>
      <c r="J48" s="234"/>
      <c r="K48" s="26"/>
    </row>
    <row r="49" spans="6:11" s="11" customFormat="1" ht="25.5" customHeight="1">
      <c r="F49" s="17" t="s">
        <v>89</v>
      </c>
      <c r="G49" s="97" t="s">
        <v>980</v>
      </c>
      <c r="H49" s="23" t="s">
        <v>91</v>
      </c>
      <c r="I49" s="23">
        <v>10</v>
      </c>
      <c r="J49" s="234"/>
      <c r="K49" s="26"/>
    </row>
    <row r="50" spans="6:11" s="11" customFormat="1" ht="21">
      <c r="F50" s="52" t="s">
        <v>92</v>
      </c>
      <c r="G50" s="27" t="s">
        <v>93</v>
      </c>
      <c r="H50" s="20" t="s">
        <v>29</v>
      </c>
      <c r="I50" s="20">
        <f>SUM(I51:I54)</f>
        <v>10</v>
      </c>
      <c r="J50" s="234"/>
      <c r="K50" s="26"/>
    </row>
    <row r="51" spans="6:11" s="11" customFormat="1" ht="15">
      <c r="F51" s="17" t="s">
        <v>94</v>
      </c>
      <c r="G51" s="237" t="s">
        <v>981</v>
      </c>
      <c r="H51" s="23">
        <v>0</v>
      </c>
      <c r="I51" s="23"/>
      <c r="J51" s="234"/>
      <c r="K51" s="26"/>
    </row>
    <row r="52" spans="6:11" s="11" customFormat="1" ht="21">
      <c r="F52" s="17" t="s">
        <v>95</v>
      </c>
      <c r="G52" s="238" t="s">
        <v>982</v>
      </c>
      <c r="H52" s="23" t="s">
        <v>85</v>
      </c>
      <c r="I52" s="23"/>
      <c r="J52" s="234"/>
      <c r="K52" s="26"/>
    </row>
    <row r="53" spans="6:11" s="11" customFormat="1" ht="21">
      <c r="F53" s="52" t="s">
        <v>96</v>
      </c>
      <c r="G53" s="237" t="s">
        <v>983</v>
      </c>
      <c r="H53" s="23" t="s">
        <v>984</v>
      </c>
      <c r="I53" s="23"/>
      <c r="J53" s="234"/>
      <c r="K53" s="26"/>
    </row>
    <row r="54" spans="6:11" s="11" customFormat="1" ht="31.5">
      <c r="F54" s="17" t="s">
        <v>985</v>
      </c>
      <c r="G54" s="237" t="s">
        <v>986</v>
      </c>
      <c r="H54" s="23" t="s">
        <v>266</v>
      </c>
      <c r="I54" s="23">
        <v>10</v>
      </c>
      <c r="J54" s="234"/>
      <c r="K54" s="26"/>
    </row>
    <row r="55" spans="6:12" s="11" customFormat="1" ht="15">
      <c r="F55" s="17" t="s">
        <v>98</v>
      </c>
      <c r="G55" s="27" t="s">
        <v>99</v>
      </c>
      <c r="H55" s="20" t="s">
        <v>14</v>
      </c>
      <c r="I55" s="20">
        <f>SUM(I56)</f>
        <v>5</v>
      </c>
      <c r="J55" s="234"/>
      <c r="K55" s="26"/>
      <c r="L55" s="32"/>
    </row>
    <row r="56" spans="6:12" s="11" customFormat="1" ht="15">
      <c r="F56" s="17" t="s">
        <v>447</v>
      </c>
      <c r="G56" s="22" t="s">
        <v>987</v>
      </c>
      <c r="H56" s="23" t="s">
        <v>14</v>
      </c>
      <c r="I56" s="23">
        <v>5</v>
      </c>
      <c r="J56" s="234"/>
      <c r="K56" s="26"/>
      <c r="L56" s="32"/>
    </row>
    <row r="57" spans="6:11" ht="15">
      <c r="F57" s="15" t="s">
        <v>100</v>
      </c>
      <c r="G57" s="15" t="s">
        <v>101</v>
      </c>
      <c r="H57" s="16" t="s">
        <v>29</v>
      </c>
      <c r="I57" s="16">
        <f>+(I58+I62+I67)*10/25</f>
        <v>10</v>
      </c>
      <c r="J57" s="234"/>
      <c r="K57" s="26"/>
    </row>
    <row r="58" spans="6:11" s="11" customFormat="1" ht="21">
      <c r="F58" s="17" t="s">
        <v>102</v>
      </c>
      <c r="G58" s="18" t="s">
        <v>103</v>
      </c>
      <c r="H58" s="20" t="s">
        <v>29</v>
      </c>
      <c r="I58" s="20">
        <f>SUM(I59:I61)</f>
        <v>10</v>
      </c>
      <c r="J58" s="234"/>
      <c r="K58" s="26"/>
    </row>
    <row r="59" spans="6:11" s="11" customFormat="1" ht="31.5">
      <c r="F59" s="17" t="s">
        <v>104</v>
      </c>
      <c r="G59" s="97" t="s">
        <v>988</v>
      </c>
      <c r="H59" s="23">
        <v>0</v>
      </c>
      <c r="I59" s="23"/>
      <c r="J59" s="234"/>
      <c r="K59" s="26"/>
    </row>
    <row r="60" spans="6:11" s="11" customFormat="1" ht="15">
      <c r="F60" s="17" t="s">
        <v>106</v>
      </c>
      <c r="G60" s="239" t="s">
        <v>989</v>
      </c>
      <c r="H60" s="23" t="s">
        <v>990</v>
      </c>
      <c r="I60" s="23"/>
      <c r="J60" s="234"/>
      <c r="K60" s="26"/>
    </row>
    <row r="61" spans="6:17" s="11" customFormat="1" ht="21">
      <c r="F61" s="17" t="s">
        <v>455</v>
      </c>
      <c r="G61" s="97" t="s">
        <v>991</v>
      </c>
      <c r="H61" s="23" t="s">
        <v>40</v>
      </c>
      <c r="I61" s="23">
        <v>10</v>
      </c>
      <c r="J61" s="234"/>
      <c r="K61" s="26"/>
      <c r="L61" s="252"/>
      <c r="M61" s="252"/>
      <c r="N61" s="252"/>
      <c r="O61" s="252"/>
      <c r="P61" s="252"/>
      <c r="Q61" s="252"/>
    </row>
    <row r="62" spans="6:11" s="11" customFormat="1" ht="15">
      <c r="F62" s="17" t="s">
        <v>108</v>
      </c>
      <c r="G62" s="18" t="s">
        <v>109</v>
      </c>
      <c r="H62" s="20" t="s">
        <v>29</v>
      </c>
      <c r="I62" s="20">
        <f>SUM(I63:I66)</f>
        <v>10</v>
      </c>
      <c r="J62" s="234"/>
      <c r="K62" s="26"/>
    </row>
    <row r="63" spans="6:11" s="11" customFormat="1" ht="15">
      <c r="F63" s="17" t="s">
        <v>110</v>
      </c>
      <c r="G63" s="97" t="s">
        <v>992</v>
      </c>
      <c r="H63" s="23">
        <v>0</v>
      </c>
      <c r="I63" s="20"/>
      <c r="J63" s="234"/>
      <c r="K63" s="26"/>
    </row>
    <row r="64" spans="6:11" s="11" customFormat="1" ht="21">
      <c r="F64" s="17" t="s">
        <v>112</v>
      </c>
      <c r="G64" s="237" t="s">
        <v>993</v>
      </c>
      <c r="H64" s="23" t="s">
        <v>114</v>
      </c>
      <c r="I64" s="23"/>
      <c r="J64" s="234"/>
      <c r="K64" s="26"/>
    </row>
    <row r="65" spans="6:11" s="11" customFormat="1" ht="21">
      <c r="F65" s="17" t="s">
        <v>115</v>
      </c>
      <c r="G65" s="237" t="s">
        <v>994</v>
      </c>
      <c r="H65" s="23" t="s">
        <v>117</v>
      </c>
      <c r="I65" s="23"/>
      <c r="J65" s="234"/>
      <c r="K65" s="26"/>
    </row>
    <row r="66" spans="6:11" s="11" customFormat="1" ht="31.5">
      <c r="F66" s="17" t="s">
        <v>118</v>
      </c>
      <c r="G66" s="237" t="s">
        <v>995</v>
      </c>
      <c r="H66" s="23" t="s">
        <v>91</v>
      </c>
      <c r="I66" s="85">
        <v>10</v>
      </c>
      <c r="J66" s="234"/>
      <c r="K66" s="26"/>
    </row>
    <row r="67" spans="6:11" s="11" customFormat="1" ht="21">
      <c r="F67" s="17" t="s">
        <v>120</v>
      </c>
      <c r="G67" s="27" t="s">
        <v>121</v>
      </c>
      <c r="H67" s="20" t="s">
        <v>122</v>
      </c>
      <c r="I67" s="20">
        <f>SUM(I68:I71)</f>
        <v>5</v>
      </c>
      <c r="J67" s="234"/>
      <c r="K67" s="26"/>
    </row>
    <row r="68" spans="6:11" s="11" customFormat="1" ht="15">
      <c r="F68" s="17" t="s">
        <v>123</v>
      </c>
      <c r="G68" s="237" t="s">
        <v>996</v>
      </c>
      <c r="H68" s="23">
        <v>0</v>
      </c>
      <c r="I68" s="20"/>
      <c r="J68" s="234"/>
      <c r="K68" s="26"/>
    </row>
    <row r="69" spans="6:14" s="11" customFormat="1" ht="15">
      <c r="F69" s="17" t="s">
        <v>125</v>
      </c>
      <c r="G69" s="237" t="s">
        <v>997</v>
      </c>
      <c r="H69" s="23" t="s">
        <v>73</v>
      </c>
      <c r="I69" s="30"/>
      <c r="J69" s="234"/>
      <c r="K69" s="26"/>
      <c r="L69" s="34"/>
      <c r="M69" s="34"/>
      <c r="N69" s="34"/>
    </row>
    <row r="70" spans="6:14" s="11" customFormat="1" ht="21">
      <c r="F70" s="17" t="s">
        <v>127</v>
      </c>
      <c r="G70" s="237" t="s">
        <v>998</v>
      </c>
      <c r="H70" s="23" t="s">
        <v>129</v>
      </c>
      <c r="I70" s="30"/>
      <c r="J70" s="234"/>
      <c r="K70" s="26"/>
      <c r="L70" s="34"/>
      <c r="M70" s="34"/>
      <c r="N70" s="34"/>
    </row>
    <row r="71" spans="6:11" s="11" customFormat="1" ht="21">
      <c r="F71" s="17" t="s">
        <v>130</v>
      </c>
      <c r="G71" s="237" t="s">
        <v>999</v>
      </c>
      <c r="H71" s="23">
        <v>5</v>
      </c>
      <c r="I71" s="23">
        <v>5</v>
      </c>
      <c r="J71" s="234"/>
      <c r="K71" s="26"/>
    </row>
    <row r="72" spans="6:11" ht="15">
      <c r="F72" s="15" t="s">
        <v>132</v>
      </c>
      <c r="G72" s="15" t="s">
        <v>133</v>
      </c>
      <c r="H72" s="16" t="s">
        <v>29</v>
      </c>
      <c r="I72" s="16">
        <f>+(I73+I76)*10/15</f>
        <v>10</v>
      </c>
      <c r="J72" s="234"/>
      <c r="K72" s="26"/>
    </row>
    <row r="73" spans="6:11" ht="21">
      <c r="F73" s="17" t="s">
        <v>134</v>
      </c>
      <c r="G73" s="18" t="s">
        <v>135</v>
      </c>
      <c r="H73" s="20" t="s">
        <v>14</v>
      </c>
      <c r="I73" s="20">
        <f>SUM(I74:I75)</f>
        <v>5</v>
      </c>
      <c r="J73" s="234"/>
      <c r="K73" s="26"/>
    </row>
    <row r="74" spans="6:11" ht="15">
      <c r="F74" s="17" t="s">
        <v>1000</v>
      </c>
      <c r="G74" s="239" t="s">
        <v>1001</v>
      </c>
      <c r="H74" s="240">
        <v>0</v>
      </c>
      <c r="I74" s="20"/>
      <c r="J74" s="234"/>
      <c r="K74" s="26"/>
    </row>
    <row r="75" spans="6:11" ht="15">
      <c r="F75" s="17" t="s">
        <v>1002</v>
      </c>
      <c r="G75" s="239" t="s">
        <v>1003</v>
      </c>
      <c r="H75" s="23" t="s">
        <v>45</v>
      </c>
      <c r="I75" s="20">
        <v>5</v>
      </c>
      <c r="J75" s="234"/>
      <c r="K75" s="26"/>
    </row>
    <row r="76" spans="6:11" ht="21">
      <c r="F76" s="17" t="s">
        <v>136</v>
      </c>
      <c r="G76" s="18" t="s">
        <v>137</v>
      </c>
      <c r="H76" s="20" t="s">
        <v>29</v>
      </c>
      <c r="I76" s="20">
        <v>10</v>
      </c>
      <c r="J76" s="234"/>
      <c r="K76" s="26"/>
    </row>
    <row r="77" spans="6:11" ht="15">
      <c r="F77" s="15" t="s">
        <v>138</v>
      </c>
      <c r="G77" s="15" t="s">
        <v>139</v>
      </c>
      <c r="H77" s="16" t="s">
        <v>29</v>
      </c>
      <c r="I77" s="16">
        <f>+(I78+I82)*10/15</f>
        <v>10</v>
      </c>
      <c r="J77" s="234"/>
      <c r="K77" s="26"/>
    </row>
    <row r="78" spans="6:16" ht="21">
      <c r="F78" s="17" t="s">
        <v>140</v>
      </c>
      <c r="G78" s="18" t="s">
        <v>647</v>
      </c>
      <c r="H78" s="20" t="s">
        <v>29</v>
      </c>
      <c r="I78" s="20">
        <f>SUM(I79:I81)</f>
        <v>10</v>
      </c>
      <c r="J78" s="234"/>
      <c r="K78" s="26"/>
      <c r="L78" s="259"/>
      <c r="M78" s="259"/>
      <c r="N78" s="259"/>
      <c r="O78" s="259"/>
      <c r="P78" s="259"/>
    </row>
    <row r="79" spans="6:16" ht="21">
      <c r="F79" s="17" t="s">
        <v>142</v>
      </c>
      <c r="G79" s="237" t="s">
        <v>648</v>
      </c>
      <c r="H79" s="23">
        <v>0</v>
      </c>
      <c r="I79" s="23"/>
      <c r="J79" s="234"/>
      <c r="K79" s="26"/>
      <c r="L79" s="35"/>
      <c r="M79" s="235"/>
      <c r="N79" s="235"/>
      <c r="O79" s="235"/>
      <c r="P79" s="235"/>
    </row>
    <row r="80" spans="6:16" ht="21">
      <c r="F80" s="17" t="s">
        <v>144</v>
      </c>
      <c r="G80" s="97" t="s">
        <v>649</v>
      </c>
      <c r="H80" s="23" t="s">
        <v>223</v>
      </c>
      <c r="I80" s="23"/>
      <c r="J80" s="234"/>
      <c r="K80" s="26"/>
      <c r="L80" s="260"/>
      <c r="M80" s="235"/>
      <c r="N80" s="235"/>
      <c r="O80" s="235"/>
      <c r="P80" s="235"/>
    </row>
    <row r="81" spans="6:16" ht="21">
      <c r="F81" s="17" t="s">
        <v>146</v>
      </c>
      <c r="G81" s="97" t="s">
        <v>650</v>
      </c>
      <c r="H81" s="23" t="s">
        <v>40</v>
      </c>
      <c r="I81" s="23">
        <v>10</v>
      </c>
      <c r="J81" s="234"/>
      <c r="K81" s="26"/>
      <c r="L81" s="260"/>
      <c r="M81" s="235"/>
      <c r="N81" s="235"/>
      <c r="O81" s="235"/>
      <c r="P81" s="235"/>
    </row>
    <row r="82" spans="6:16" ht="21">
      <c r="F82" s="17" t="s">
        <v>148</v>
      </c>
      <c r="G82" s="18" t="s">
        <v>149</v>
      </c>
      <c r="H82" s="20" t="s">
        <v>14</v>
      </c>
      <c r="I82" s="20">
        <f>SUM(I83:I85)</f>
        <v>5</v>
      </c>
      <c r="J82" s="234"/>
      <c r="K82" s="26"/>
      <c r="L82" s="37"/>
      <c r="M82" s="37"/>
      <c r="N82" s="38"/>
      <c r="O82" s="37"/>
      <c r="P82" s="37"/>
    </row>
    <row r="83" spans="6:12" ht="21">
      <c r="F83" s="17" t="s">
        <v>150</v>
      </c>
      <c r="G83" s="237" t="s">
        <v>396</v>
      </c>
      <c r="H83" s="23" t="s">
        <v>14</v>
      </c>
      <c r="I83" s="23"/>
      <c r="J83" s="234"/>
      <c r="K83" s="26"/>
      <c r="L83" s="39"/>
    </row>
    <row r="84" spans="6:11" ht="21">
      <c r="F84" s="17" t="s">
        <v>151</v>
      </c>
      <c r="G84" s="97" t="s">
        <v>407</v>
      </c>
      <c r="H84" s="23">
        <v>0</v>
      </c>
      <c r="I84" s="23"/>
      <c r="J84" s="234"/>
      <c r="K84" s="26"/>
    </row>
    <row r="85" spans="6:11" ht="27" customHeight="1">
      <c r="F85" s="17" t="s">
        <v>153</v>
      </c>
      <c r="G85" s="97" t="s">
        <v>154</v>
      </c>
      <c r="H85" s="23" t="s">
        <v>85</v>
      </c>
      <c r="I85" s="23">
        <v>5</v>
      </c>
      <c r="J85" s="234"/>
      <c r="K85" s="26"/>
    </row>
    <row r="86" spans="6:11" s="11" customFormat="1" ht="15">
      <c r="F86" s="12" t="s">
        <v>155</v>
      </c>
      <c r="G86" s="12" t="s">
        <v>156</v>
      </c>
      <c r="H86" s="13" t="s">
        <v>157</v>
      </c>
      <c r="I86" s="14">
        <f>(I87+I103)*35/20</f>
        <v>35</v>
      </c>
      <c r="J86" s="234"/>
      <c r="K86" s="26"/>
    </row>
    <row r="87" spans="6:18" s="11" customFormat="1" ht="27" customHeight="1">
      <c r="F87" s="15" t="s">
        <v>158</v>
      </c>
      <c r="G87" s="15" t="s">
        <v>159</v>
      </c>
      <c r="H87" s="16" t="s">
        <v>29</v>
      </c>
      <c r="I87" s="16">
        <f>+(I88+I89+I93+I97+I100)*10/45</f>
        <v>10</v>
      </c>
      <c r="J87" s="234"/>
      <c r="K87" s="26"/>
      <c r="L87" s="261"/>
      <c r="M87" s="262"/>
      <c r="N87" s="262"/>
      <c r="O87" s="262"/>
      <c r="P87" s="262"/>
      <c r="Q87" s="41"/>
      <c r="R87" s="41"/>
    </row>
    <row r="88" spans="6:18" s="11" customFormat="1" ht="20.25" customHeight="1">
      <c r="F88" s="17" t="s">
        <v>160</v>
      </c>
      <c r="G88" s="18" t="s">
        <v>161</v>
      </c>
      <c r="H88" s="20" t="s">
        <v>14</v>
      </c>
      <c r="I88" s="20">
        <v>5</v>
      </c>
      <c r="J88" s="234"/>
      <c r="K88" s="26"/>
      <c r="L88" s="233"/>
      <c r="M88" s="233"/>
      <c r="N88" s="233"/>
      <c r="O88" s="233"/>
      <c r="P88" s="233"/>
      <c r="Q88" s="41"/>
      <c r="R88" s="41"/>
    </row>
    <row r="89" spans="6:11" s="11" customFormat="1" ht="31.5" customHeight="1">
      <c r="F89" s="17" t="s">
        <v>162</v>
      </c>
      <c r="G89" s="18" t="s">
        <v>163</v>
      </c>
      <c r="H89" s="20" t="s">
        <v>29</v>
      </c>
      <c r="I89" s="20">
        <f>SUM(I90:I92)</f>
        <v>10</v>
      </c>
      <c r="J89" s="234"/>
      <c r="K89" s="26"/>
    </row>
    <row r="90" spans="6:11" s="11" customFormat="1" ht="18" customHeight="1">
      <c r="F90" s="17" t="s">
        <v>164</v>
      </c>
      <c r="G90" s="97" t="s">
        <v>1004</v>
      </c>
      <c r="H90" s="23">
        <v>0</v>
      </c>
      <c r="I90" s="23"/>
      <c r="J90" s="234"/>
      <c r="K90" s="26"/>
    </row>
    <row r="91" spans="6:11" s="11" customFormat="1" ht="17.25" customHeight="1">
      <c r="F91" s="17" t="s">
        <v>166</v>
      </c>
      <c r="G91" s="97" t="s">
        <v>1005</v>
      </c>
      <c r="H91" s="23" t="s">
        <v>223</v>
      </c>
      <c r="I91" s="23"/>
      <c r="J91" s="234"/>
      <c r="K91" s="26"/>
    </row>
    <row r="92" spans="6:11" s="11" customFormat="1" ht="36" customHeight="1">
      <c r="F92" s="17" t="s">
        <v>474</v>
      </c>
      <c r="G92" s="97" t="s">
        <v>1006</v>
      </c>
      <c r="H92" s="23" t="s">
        <v>48</v>
      </c>
      <c r="I92" s="23">
        <v>10</v>
      </c>
      <c r="J92" s="234"/>
      <c r="K92" s="26"/>
    </row>
    <row r="93" spans="6:12" s="11" customFormat="1" ht="17.25" customHeight="1">
      <c r="F93" s="17" t="s">
        <v>169</v>
      </c>
      <c r="G93" s="27" t="s">
        <v>170</v>
      </c>
      <c r="H93" s="20" t="s">
        <v>29</v>
      </c>
      <c r="I93" s="20">
        <f>SUM(I94:I96)</f>
        <v>10</v>
      </c>
      <c r="J93" s="234"/>
      <c r="K93" s="26"/>
      <c r="L93" s="42"/>
    </row>
    <row r="94" spans="6:12" s="11" customFormat="1" ht="16.5" customHeight="1">
      <c r="F94" s="17" t="s">
        <v>171</v>
      </c>
      <c r="G94" s="97" t="s">
        <v>1007</v>
      </c>
      <c r="H94" s="23">
        <v>0</v>
      </c>
      <c r="I94" s="23"/>
      <c r="J94" s="234"/>
      <c r="K94" s="26"/>
      <c r="L94" s="42"/>
    </row>
    <row r="95" spans="6:12" s="11" customFormat="1" ht="28.5" customHeight="1">
      <c r="F95" s="17" t="s">
        <v>173</v>
      </c>
      <c r="G95" s="97" t="s">
        <v>1008</v>
      </c>
      <c r="H95" s="23" t="s">
        <v>223</v>
      </c>
      <c r="I95" s="23"/>
      <c r="J95" s="234"/>
      <c r="K95" s="26"/>
      <c r="L95" s="42"/>
    </row>
    <row r="96" spans="6:12" s="11" customFormat="1" ht="16.5" customHeight="1">
      <c r="F96" s="17" t="s">
        <v>176</v>
      </c>
      <c r="G96" s="97" t="s">
        <v>1009</v>
      </c>
      <c r="H96" s="23" t="s">
        <v>48</v>
      </c>
      <c r="I96" s="23">
        <v>10</v>
      </c>
      <c r="J96" s="234"/>
      <c r="K96" s="26"/>
      <c r="L96" s="42"/>
    </row>
    <row r="97" spans="6:11" s="11" customFormat="1" ht="27" customHeight="1">
      <c r="F97" s="17" t="s">
        <v>178</v>
      </c>
      <c r="G97" s="27" t="s">
        <v>179</v>
      </c>
      <c r="H97" s="20" t="s">
        <v>29</v>
      </c>
      <c r="I97" s="20">
        <f>SUM(I98:I99)</f>
        <v>10</v>
      </c>
      <c r="J97" s="234"/>
      <c r="K97" s="26"/>
    </row>
    <row r="98" spans="6:13" s="11" customFormat="1" ht="27" customHeight="1">
      <c r="F98" s="17" t="s">
        <v>180</v>
      </c>
      <c r="G98" s="237" t="s">
        <v>1010</v>
      </c>
      <c r="H98" s="23" t="s">
        <v>223</v>
      </c>
      <c r="I98" s="23"/>
      <c r="J98" s="234"/>
      <c r="K98" s="26"/>
      <c r="M98" s="45"/>
    </row>
    <row r="99" spans="6:11" s="11" customFormat="1" ht="27" customHeight="1">
      <c r="F99" s="17" t="s">
        <v>182</v>
      </c>
      <c r="G99" s="237" t="s">
        <v>1011</v>
      </c>
      <c r="H99" s="23" t="s">
        <v>48</v>
      </c>
      <c r="I99" s="23">
        <v>10</v>
      </c>
      <c r="J99" s="234"/>
      <c r="K99" s="26"/>
    </row>
    <row r="100" spans="6:11" s="11" customFormat="1" ht="16.5" customHeight="1">
      <c r="F100" s="17" t="s">
        <v>186</v>
      </c>
      <c r="G100" s="27" t="s">
        <v>187</v>
      </c>
      <c r="H100" s="20" t="s">
        <v>29</v>
      </c>
      <c r="I100" s="20">
        <f>SUM(I101:I102)</f>
        <v>10</v>
      </c>
      <c r="J100" s="234"/>
      <c r="K100" s="26"/>
    </row>
    <row r="101" spans="6:12" s="11" customFormat="1" ht="21">
      <c r="F101" s="17" t="s">
        <v>188</v>
      </c>
      <c r="G101" s="237" t="s">
        <v>1012</v>
      </c>
      <c r="H101" s="23">
        <v>0</v>
      </c>
      <c r="I101" s="23"/>
      <c r="J101" s="234"/>
      <c r="K101" s="26"/>
      <c r="L101" s="44"/>
    </row>
    <row r="102" spans="6:11" s="11" customFormat="1" ht="15">
      <c r="F102" s="17" t="s">
        <v>192</v>
      </c>
      <c r="G102" s="237" t="s">
        <v>1013</v>
      </c>
      <c r="H102" s="23" t="s">
        <v>48</v>
      </c>
      <c r="I102" s="23">
        <v>10</v>
      </c>
      <c r="J102" s="234"/>
      <c r="K102" s="26"/>
    </row>
    <row r="103" spans="6:11" s="11" customFormat="1" ht="15">
      <c r="F103" s="15" t="s">
        <v>194</v>
      </c>
      <c r="G103" s="15" t="s">
        <v>195</v>
      </c>
      <c r="H103" s="16" t="s">
        <v>29</v>
      </c>
      <c r="I103" s="16">
        <f>+(I104+I108+I112+I115+I118+I121)*10/50</f>
        <v>10</v>
      </c>
      <c r="J103" s="234"/>
      <c r="K103" s="26"/>
    </row>
    <row r="104" spans="6:11" s="11" customFormat="1" ht="21">
      <c r="F104" s="17" t="s">
        <v>196</v>
      </c>
      <c r="G104" s="18" t="s">
        <v>197</v>
      </c>
      <c r="H104" s="20" t="s">
        <v>29</v>
      </c>
      <c r="I104" s="20">
        <f>SUM(I105:I107)</f>
        <v>10</v>
      </c>
      <c r="J104" s="234"/>
      <c r="K104" s="26"/>
    </row>
    <row r="105" spans="6:11" s="11" customFormat="1" ht="15">
      <c r="F105" s="17" t="s">
        <v>198</v>
      </c>
      <c r="G105" s="97" t="s">
        <v>1014</v>
      </c>
      <c r="H105" s="23">
        <v>0</v>
      </c>
      <c r="I105" s="20"/>
      <c r="J105" s="234"/>
      <c r="K105" s="26"/>
    </row>
    <row r="106" spans="6:13" s="11" customFormat="1" ht="21">
      <c r="F106" s="17" t="s">
        <v>200</v>
      </c>
      <c r="G106" s="97" t="s">
        <v>1015</v>
      </c>
      <c r="H106" s="23" t="s">
        <v>202</v>
      </c>
      <c r="I106" s="23"/>
      <c r="J106" s="234"/>
      <c r="K106" s="26"/>
      <c r="M106" s="45"/>
    </row>
    <row r="107" spans="6:11" s="11" customFormat="1" ht="21">
      <c r="F107" s="17" t="s">
        <v>203</v>
      </c>
      <c r="G107" s="97" t="s">
        <v>1016</v>
      </c>
      <c r="H107" s="23" t="s">
        <v>91</v>
      </c>
      <c r="I107" s="23">
        <v>10</v>
      </c>
      <c r="J107" s="234"/>
      <c r="K107" s="26"/>
    </row>
    <row r="108" spans="6:11" s="11" customFormat="1" ht="21">
      <c r="F108" s="17" t="s">
        <v>205</v>
      </c>
      <c r="G108" s="18" t="s">
        <v>206</v>
      </c>
      <c r="H108" s="20" t="s">
        <v>29</v>
      </c>
      <c r="I108" s="20">
        <f>SUM(I109:I111)</f>
        <v>10</v>
      </c>
      <c r="J108" s="234"/>
      <c r="K108" s="26"/>
    </row>
    <row r="109" spans="6:11" s="11" customFormat="1" ht="15">
      <c r="F109" s="17" t="s">
        <v>207</v>
      </c>
      <c r="G109" s="97" t="s">
        <v>1017</v>
      </c>
      <c r="H109" s="23">
        <v>0</v>
      </c>
      <c r="I109" s="23"/>
      <c r="J109" s="234"/>
      <c r="K109" s="26"/>
    </row>
    <row r="110" spans="6:11" s="11" customFormat="1" ht="27" customHeight="1">
      <c r="F110" s="17" t="s">
        <v>209</v>
      </c>
      <c r="G110" s="97" t="s">
        <v>1018</v>
      </c>
      <c r="H110" s="23" t="s">
        <v>76</v>
      </c>
      <c r="I110" s="23"/>
      <c r="J110" s="234"/>
      <c r="K110" s="26"/>
    </row>
    <row r="111" spans="6:11" s="11" customFormat="1" ht="31.5">
      <c r="F111" s="17" t="s">
        <v>409</v>
      </c>
      <c r="G111" s="97" t="s">
        <v>1019</v>
      </c>
      <c r="H111" s="23" t="s">
        <v>40</v>
      </c>
      <c r="I111" s="23">
        <v>10</v>
      </c>
      <c r="J111" s="234"/>
      <c r="K111" s="26"/>
    </row>
    <row r="112" spans="6:11" s="11" customFormat="1" ht="21">
      <c r="F112" s="17" t="s">
        <v>211</v>
      </c>
      <c r="G112" s="18" t="s">
        <v>212</v>
      </c>
      <c r="H112" s="20" t="s">
        <v>29</v>
      </c>
      <c r="I112" s="20">
        <f>SUM(I113:I114)</f>
        <v>10</v>
      </c>
      <c r="J112" s="234"/>
      <c r="K112" s="26"/>
    </row>
    <row r="113" spans="6:11" s="11" customFormat="1" ht="15">
      <c r="F113" s="17" t="s">
        <v>213</v>
      </c>
      <c r="G113" s="97" t="s">
        <v>1020</v>
      </c>
      <c r="H113" s="23">
        <v>0</v>
      </c>
      <c r="I113" s="23"/>
      <c r="J113" s="234"/>
      <c r="K113" s="26"/>
    </row>
    <row r="114" spans="6:11" s="11" customFormat="1" ht="21">
      <c r="F114" s="17" t="s">
        <v>215</v>
      </c>
      <c r="G114" s="97" t="s">
        <v>1021</v>
      </c>
      <c r="H114" s="23" t="s">
        <v>668</v>
      </c>
      <c r="I114" s="23">
        <v>10</v>
      </c>
      <c r="J114" s="234"/>
      <c r="K114" s="26"/>
    </row>
    <row r="115" spans="6:11" s="11" customFormat="1" ht="21">
      <c r="F115" s="17" t="s">
        <v>217</v>
      </c>
      <c r="G115" s="27" t="s">
        <v>218</v>
      </c>
      <c r="H115" s="20" t="s">
        <v>14</v>
      </c>
      <c r="I115" s="20">
        <f>SUM(I116:I117)</f>
        <v>5</v>
      </c>
      <c r="J115" s="234"/>
      <c r="K115" s="26"/>
    </row>
    <row r="116" spans="6:11" s="11" customFormat="1" ht="21">
      <c r="F116" s="17" t="s">
        <v>219</v>
      </c>
      <c r="G116" s="237" t="s">
        <v>1022</v>
      </c>
      <c r="H116" s="23">
        <v>0</v>
      </c>
      <c r="I116" s="23"/>
      <c r="J116" s="234"/>
      <c r="K116" s="26"/>
    </row>
    <row r="117" spans="6:11" s="11" customFormat="1" ht="21">
      <c r="F117" s="17" t="s">
        <v>221</v>
      </c>
      <c r="G117" s="237" t="s">
        <v>1023</v>
      </c>
      <c r="H117" s="23" t="s">
        <v>223</v>
      </c>
      <c r="I117" s="23">
        <v>5</v>
      </c>
      <c r="J117" s="234"/>
      <c r="K117" s="26"/>
    </row>
    <row r="118" spans="6:14" s="11" customFormat="1" ht="21">
      <c r="F118" s="17" t="s">
        <v>224</v>
      </c>
      <c r="G118" s="27" t="s">
        <v>225</v>
      </c>
      <c r="H118" s="20" t="s">
        <v>14</v>
      </c>
      <c r="I118" s="20">
        <f>SUM(I119:I120)</f>
        <v>5</v>
      </c>
      <c r="J118" s="234"/>
      <c r="K118" s="26"/>
      <c r="N118" s="45"/>
    </row>
    <row r="119" spans="6:14" s="11" customFormat="1" ht="21">
      <c r="F119" s="17" t="s">
        <v>226</v>
      </c>
      <c r="G119" s="237" t="s">
        <v>1024</v>
      </c>
      <c r="H119" s="23">
        <v>0</v>
      </c>
      <c r="I119" s="23"/>
      <c r="J119" s="234"/>
      <c r="K119" s="26"/>
      <c r="N119" s="45"/>
    </row>
    <row r="120" spans="6:11" s="11" customFormat="1" ht="15">
      <c r="F120" s="17" t="s">
        <v>228</v>
      </c>
      <c r="G120" s="237" t="s">
        <v>1025</v>
      </c>
      <c r="H120" s="23" t="s">
        <v>223</v>
      </c>
      <c r="I120" s="23">
        <v>5</v>
      </c>
      <c r="J120" s="234"/>
      <c r="K120" s="26"/>
    </row>
    <row r="121" spans="6:11" s="11" customFormat="1" ht="15">
      <c r="F121" s="17" t="s">
        <v>230</v>
      </c>
      <c r="G121" s="27" t="s">
        <v>231</v>
      </c>
      <c r="H121" s="20" t="s">
        <v>29</v>
      </c>
      <c r="I121" s="20">
        <f>SUM(I122:I124)</f>
        <v>10</v>
      </c>
      <c r="J121" s="234"/>
      <c r="K121" s="26"/>
    </row>
    <row r="122" spans="6:11" s="11" customFormat="1" ht="15">
      <c r="F122" s="17" t="s">
        <v>232</v>
      </c>
      <c r="G122" s="97" t="s">
        <v>1026</v>
      </c>
      <c r="H122" s="23" t="s">
        <v>175</v>
      </c>
      <c r="I122" s="23"/>
      <c r="J122" s="234"/>
      <c r="K122" s="26"/>
    </row>
    <row r="123" spans="6:11" s="11" customFormat="1" ht="15">
      <c r="F123" s="17" t="s">
        <v>234</v>
      </c>
      <c r="G123" s="97" t="s">
        <v>1027</v>
      </c>
      <c r="H123" s="23" t="s">
        <v>236</v>
      </c>
      <c r="I123" s="23"/>
      <c r="J123" s="234"/>
      <c r="K123" s="26"/>
    </row>
    <row r="124" spans="6:11" s="11" customFormat="1" ht="31.5">
      <c r="F124" s="17" t="s">
        <v>237</v>
      </c>
      <c r="G124" s="237" t="s">
        <v>1028</v>
      </c>
      <c r="H124" s="23" t="s">
        <v>91</v>
      </c>
      <c r="I124" s="23">
        <v>10</v>
      </c>
      <c r="J124" s="234"/>
      <c r="K124" s="26"/>
    </row>
    <row r="125" spans="6:11" ht="15">
      <c r="F125" s="15" t="s">
        <v>239</v>
      </c>
      <c r="G125" s="15" t="s">
        <v>240</v>
      </c>
      <c r="H125" s="16" t="s">
        <v>29</v>
      </c>
      <c r="I125" s="16">
        <f>+(I126+I130+I134+I138+I142)*10/50</f>
        <v>10</v>
      </c>
      <c r="J125" s="234"/>
      <c r="K125" s="26"/>
    </row>
    <row r="126" spans="6:15" s="11" customFormat="1" ht="21">
      <c r="F126" s="17" t="s">
        <v>241</v>
      </c>
      <c r="G126" s="18" t="s">
        <v>242</v>
      </c>
      <c r="H126" s="20" t="s">
        <v>29</v>
      </c>
      <c r="I126" s="20">
        <f>SUM(I127:I129)</f>
        <v>10</v>
      </c>
      <c r="J126" s="234"/>
      <c r="K126" s="26"/>
      <c r="O126" s="45"/>
    </row>
    <row r="127" spans="6:15" s="11" customFormat="1" ht="15">
      <c r="F127" s="17" t="s">
        <v>243</v>
      </c>
      <c r="G127" s="237" t="s">
        <v>1029</v>
      </c>
      <c r="H127" s="23">
        <v>0</v>
      </c>
      <c r="I127" s="20"/>
      <c r="J127" s="234"/>
      <c r="K127" s="26"/>
      <c r="O127" s="45"/>
    </row>
    <row r="128" spans="6:11" s="11" customFormat="1" ht="31.5">
      <c r="F128" s="17" t="s">
        <v>245</v>
      </c>
      <c r="G128" s="97" t="s">
        <v>673</v>
      </c>
      <c r="H128" s="23" t="s">
        <v>37</v>
      </c>
      <c r="I128" s="23"/>
      <c r="J128" s="234"/>
      <c r="K128" s="26"/>
    </row>
    <row r="129" spans="6:11" s="11" customFormat="1" ht="29.25" customHeight="1">
      <c r="F129" s="17" t="s">
        <v>247</v>
      </c>
      <c r="G129" s="237" t="s">
        <v>1030</v>
      </c>
      <c r="H129" s="23" t="s">
        <v>40</v>
      </c>
      <c r="I129" s="23">
        <v>10</v>
      </c>
      <c r="J129" s="234"/>
      <c r="K129" s="26"/>
    </row>
    <row r="130" spans="6:11" s="11" customFormat="1" ht="21">
      <c r="F130" s="17" t="s">
        <v>251</v>
      </c>
      <c r="G130" s="18" t="s">
        <v>252</v>
      </c>
      <c r="H130" s="20" t="s">
        <v>29</v>
      </c>
      <c r="I130" s="20">
        <f>SUM(I131:I133)</f>
        <v>10</v>
      </c>
      <c r="J130" s="234"/>
      <c r="K130" s="26"/>
    </row>
    <row r="131" spans="6:11" s="11" customFormat="1" ht="21">
      <c r="F131" s="17" t="s">
        <v>253</v>
      </c>
      <c r="G131" s="97" t="s">
        <v>1031</v>
      </c>
      <c r="H131" s="23">
        <v>0</v>
      </c>
      <c r="I131" s="20"/>
      <c r="J131" s="234"/>
      <c r="K131" s="26"/>
    </row>
    <row r="132" spans="6:11" s="11" customFormat="1" ht="31.5">
      <c r="F132" s="17" t="s">
        <v>255</v>
      </c>
      <c r="G132" s="97" t="s">
        <v>675</v>
      </c>
      <c r="H132" s="23" t="s">
        <v>76</v>
      </c>
      <c r="I132" s="23"/>
      <c r="J132" s="234"/>
      <c r="K132" s="26"/>
    </row>
    <row r="133" spans="6:11" s="11" customFormat="1" ht="21">
      <c r="F133" s="17" t="s">
        <v>257</v>
      </c>
      <c r="G133" s="97" t="s">
        <v>1032</v>
      </c>
      <c r="H133" s="23" t="s">
        <v>40</v>
      </c>
      <c r="I133" s="23">
        <v>10</v>
      </c>
      <c r="J133" s="234"/>
      <c r="K133" s="26"/>
    </row>
    <row r="134" spans="6:11" s="11" customFormat="1" ht="21">
      <c r="F134" s="17" t="s">
        <v>259</v>
      </c>
      <c r="G134" s="18" t="s">
        <v>260</v>
      </c>
      <c r="H134" s="20" t="s">
        <v>29</v>
      </c>
      <c r="I134" s="20">
        <f>SUM(I135:I137)</f>
        <v>10</v>
      </c>
      <c r="J134" s="234"/>
      <c r="K134" s="26"/>
    </row>
    <row r="135" spans="6:11" s="11" customFormat="1" ht="21">
      <c r="F135" s="17" t="s">
        <v>261</v>
      </c>
      <c r="G135" s="237" t="s">
        <v>1033</v>
      </c>
      <c r="H135" s="23">
        <v>0</v>
      </c>
      <c r="I135" s="23"/>
      <c r="J135" s="234"/>
      <c r="K135" s="26"/>
    </row>
    <row r="136" spans="6:11" s="11" customFormat="1" ht="21">
      <c r="F136" s="17" t="s">
        <v>263</v>
      </c>
      <c r="G136" s="237" t="s">
        <v>1034</v>
      </c>
      <c r="H136" s="23" t="s">
        <v>264</v>
      </c>
      <c r="I136" s="23"/>
      <c r="J136" s="234"/>
      <c r="K136" s="26"/>
    </row>
    <row r="137" spans="6:11" s="11" customFormat="1" ht="21">
      <c r="F137" s="17" t="s">
        <v>265</v>
      </c>
      <c r="G137" s="237" t="s">
        <v>1035</v>
      </c>
      <c r="H137" s="23" t="s">
        <v>266</v>
      </c>
      <c r="I137" s="23">
        <v>10</v>
      </c>
      <c r="J137" s="234"/>
      <c r="K137" s="26"/>
    </row>
    <row r="138" spans="6:11" s="11" customFormat="1" ht="21">
      <c r="F138" s="17" t="s">
        <v>267</v>
      </c>
      <c r="G138" s="18" t="s">
        <v>268</v>
      </c>
      <c r="H138" s="20" t="s">
        <v>29</v>
      </c>
      <c r="I138" s="20">
        <f>SUM(I139:I141)</f>
        <v>10</v>
      </c>
      <c r="J138" s="234"/>
      <c r="K138" s="26"/>
    </row>
    <row r="139" spans="6:11" s="11" customFormat="1" ht="21">
      <c r="F139" s="17" t="s">
        <v>269</v>
      </c>
      <c r="G139" s="97" t="s">
        <v>1036</v>
      </c>
      <c r="H139" s="23">
        <v>0</v>
      </c>
      <c r="I139" s="23"/>
      <c r="J139" s="234"/>
      <c r="K139" s="26"/>
    </row>
    <row r="140" spans="6:11" s="11" customFormat="1" ht="21">
      <c r="F140" s="17" t="s">
        <v>271</v>
      </c>
      <c r="G140" s="97" t="s">
        <v>1037</v>
      </c>
      <c r="H140" s="23" t="s">
        <v>273</v>
      </c>
      <c r="I140" s="23"/>
      <c r="J140" s="234"/>
      <c r="K140" s="26"/>
    </row>
    <row r="141" spans="6:11" s="11" customFormat="1" ht="15">
      <c r="F141" s="17" t="s">
        <v>274</v>
      </c>
      <c r="G141" s="97" t="s">
        <v>1038</v>
      </c>
      <c r="H141" s="23" t="s">
        <v>40</v>
      </c>
      <c r="I141" s="23">
        <v>10</v>
      </c>
      <c r="J141" s="234"/>
      <c r="K141" s="26"/>
    </row>
    <row r="142" spans="6:11" s="11" customFormat="1" ht="21">
      <c r="F142" s="17" t="s">
        <v>276</v>
      </c>
      <c r="G142" s="27" t="s">
        <v>277</v>
      </c>
      <c r="H142" s="20" t="s">
        <v>29</v>
      </c>
      <c r="I142" s="20">
        <f>SUM(I143:I146)</f>
        <v>10</v>
      </c>
      <c r="J142" s="234"/>
      <c r="K142" s="26"/>
    </row>
    <row r="143" spans="6:11" s="11" customFormat="1" ht="21">
      <c r="F143" s="17" t="s">
        <v>278</v>
      </c>
      <c r="G143" s="237" t="s">
        <v>1039</v>
      </c>
      <c r="H143" s="23" t="s">
        <v>29</v>
      </c>
      <c r="I143" s="23"/>
      <c r="J143" s="234"/>
      <c r="K143" s="26"/>
    </row>
    <row r="144" spans="6:11" s="11" customFormat="1" ht="15">
      <c r="F144" s="17" t="s">
        <v>280</v>
      </c>
      <c r="G144" s="237" t="s">
        <v>1040</v>
      </c>
      <c r="H144" s="23">
        <v>0</v>
      </c>
      <c r="I144" s="23"/>
      <c r="J144" s="234"/>
      <c r="K144" s="26"/>
    </row>
    <row r="145" spans="6:11" s="11" customFormat="1" ht="21">
      <c r="F145" s="17" t="s">
        <v>282</v>
      </c>
      <c r="G145" s="237" t="s">
        <v>1041</v>
      </c>
      <c r="H145" s="23" t="s">
        <v>273</v>
      </c>
      <c r="I145" s="23"/>
      <c r="J145" s="234"/>
      <c r="K145" s="26"/>
    </row>
    <row r="146" spans="6:11" s="11" customFormat="1" ht="15">
      <c r="F146" s="17" t="s">
        <v>284</v>
      </c>
      <c r="G146" s="238" t="s">
        <v>680</v>
      </c>
      <c r="H146" s="23" t="s">
        <v>40</v>
      </c>
      <c r="I146" s="23">
        <v>10</v>
      </c>
      <c r="J146" s="234"/>
      <c r="K146" s="26"/>
    </row>
    <row r="147" spans="6:11" ht="15">
      <c r="F147" s="15" t="s">
        <v>286</v>
      </c>
      <c r="G147" s="15" t="s">
        <v>287</v>
      </c>
      <c r="H147" s="16" t="s">
        <v>29</v>
      </c>
      <c r="I147" s="16">
        <f>+I148</f>
        <v>10</v>
      </c>
      <c r="J147" s="234"/>
      <c r="K147" s="26"/>
    </row>
    <row r="148" spans="6:11" s="11" customFormat="1" ht="21">
      <c r="F148" s="17" t="s">
        <v>288</v>
      </c>
      <c r="G148" s="27" t="s">
        <v>289</v>
      </c>
      <c r="H148" s="20" t="s">
        <v>29</v>
      </c>
      <c r="I148" s="20">
        <f>SUM(I149:I151)</f>
        <v>10</v>
      </c>
      <c r="J148" s="234"/>
      <c r="K148" s="26"/>
    </row>
    <row r="149" spans="6:11" s="11" customFormat="1" ht="31.5">
      <c r="F149" s="17" t="s">
        <v>290</v>
      </c>
      <c r="G149" s="237" t="s">
        <v>1042</v>
      </c>
      <c r="H149" s="23">
        <v>0</v>
      </c>
      <c r="I149" s="23"/>
      <c r="J149" s="234"/>
      <c r="K149" s="26"/>
    </row>
    <row r="150" spans="6:11" s="11" customFormat="1" ht="21">
      <c r="F150" s="17" t="s">
        <v>292</v>
      </c>
      <c r="G150" s="237" t="s">
        <v>682</v>
      </c>
      <c r="H150" s="23" t="s">
        <v>202</v>
      </c>
      <c r="I150" s="23"/>
      <c r="J150" s="234"/>
      <c r="K150" s="26"/>
    </row>
    <row r="151" spans="6:11" s="11" customFormat="1" ht="31.5">
      <c r="F151" s="17" t="s">
        <v>294</v>
      </c>
      <c r="G151" s="237" t="s">
        <v>1043</v>
      </c>
      <c r="H151" s="23" t="s">
        <v>91</v>
      </c>
      <c r="I151" s="23">
        <v>10</v>
      </c>
      <c r="J151" s="234"/>
      <c r="K151" s="26"/>
    </row>
    <row r="152" spans="6:12" ht="15">
      <c r="F152" s="12" t="s">
        <v>298</v>
      </c>
      <c r="G152" s="12" t="s">
        <v>299</v>
      </c>
      <c r="H152" s="13" t="s">
        <v>55</v>
      </c>
      <c r="I152" s="14">
        <f>+(I153+I161+I166+I177+I186+I191)*30/50</f>
        <v>30</v>
      </c>
      <c r="J152" s="234"/>
      <c r="K152" s="26"/>
      <c r="L152" s="47"/>
    </row>
    <row r="153" spans="6:11" ht="15">
      <c r="F153" s="15" t="s">
        <v>300</v>
      </c>
      <c r="G153" s="15" t="s">
        <v>301</v>
      </c>
      <c r="H153" s="16" t="s">
        <v>29</v>
      </c>
      <c r="I153" s="16">
        <f>+(I154+I155+I158)*10/25</f>
        <v>10</v>
      </c>
      <c r="J153" s="234"/>
      <c r="K153" s="26"/>
    </row>
    <row r="154" spans="6:11" s="11" customFormat="1" ht="21">
      <c r="F154" s="17" t="s">
        <v>302</v>
      </c>
      <c r="G154" s="18" t="s">
        <v>303</v>
      </c>
      <c r="H154" s="19" t="s">
        <v>14</v>
      </c>
      <c r="I154" s="20">
        <v>5</v>
      </c>
      <c r="J154" s="234"/>
      <c r="K154" s="26"/>
    </row>
    <row r="155" spans="6:11" s="11" customFormat="1" ht="21">
      <c r="F155" s="17" t="s">
        <v>304</v>
      </c>
      <c r="G155" s="18" t="s">
        <v>305</v>
      </c>
      <c r="H155" s="20" t="s">
        <v>29</v>
      </c>
      <c r="I155" s="20">
        <f>SUM(I156:I157)</f>
        <v>10</v>
      </c>
      <c r="J155" s="234"/>
      <c r="K155" s="26"/>
    </row>
    <row r="156" spans="6:11" s="11" customFormat="1" ht="42">
      <c r="F156" s="17" t="s">
        <v>306</v>
      </c>
      <c r="G156" s="97" t="s">
        <v>1044</v>
      </c>
      <c r="H156" s="30">
        <v>0</v>
      </c>
      <c r="I156" s="23"/>
      <c r="J156" s="234"/>
      <c r="K156" s="26"/>
    </row>
    <row r="157" spans="6:11" s="11" customFormat="1" ht="31.5">
      <c r="F157" s="17" t="s">
        <v>308</v>
      </c>
      <c r="G157" s="97" t="s">
        <v>1045</v>
      </c>
      <c r="H157" s="23" t="s">
        <v>48</v>
      </c>
      <c r="I157" s="23">
        <v>10</v>
      </c>
      <c r="J157" s="234"/>
      <c r="K157" s="26"/>
    </row>
    <row r="158" spans="6:11" s="11" customFormat="1" ht="21">
      <c r="F158" s="17" t="s">
        <v>310</v>
      </c>
      <c r="G158" s="18" t="s">
        <v>311</v>
      </c>
      <c r="H158" s="20" t="s">
        <v>29</v>
      </c>
      <c r="I158" s="20">
        <f>SUM(I159:I160)</f>
        <v>10</v>
      </c>
      <c r="J158" s="234"/>
      <c r="K158" s="26"/>
    </row>
    <row r="159" spans="6:11" s="11" customFormat="1" ht="21">
      <c r="F159" s="17" t="s">
        <v>312</v>
      </c>
      <c r="G159" s="97" t="s">
        <v>1046</v>
      </c>
      <c r="H159" s="23">
        <v>0</v>
      </c>
      <c r="I159" s="23"/>
      <c r="J159" s="234"/>
      <c r="K159" s="26"/>
    </row>
    <row r="160" spans="6:11" s="11" customFormat="1" ht="21">
      <c r="F160" s="17" t="s">
        <v>314</v>
      </c>
      <c r="G160" s="97" t="s">
        <v>1047</v>
      </c>
      <c r="H160" s="23" t="s">
        <v>168</v>
      </c>
      <c r="I160" s="23">
        <v>10</v>
      </c>
      <c r="J160" s="234"/>
      <c r="K160" s="26"/>
    </row>
    <row r="161" spans="6:11" ht="15">
      <c r="F161" s="15" t="s">
        <v>316</v>
      </c>
      <c r="G161" s="15" t="s">
        <v>317</v>
      </c>
      <c r="H161" s="16" t="s">
        <v>14</v>
      </c>
      <c r="I161" s="48">
        <f>+I162</f>
        <v>5</v>
      </c>
      <c r="J161" s="234"/>
      <c r="K161" s="26"/>
    </row>
    <row r="162" spans="6:12" s="11" customFormat="1" ht="15">
      <c r="F162" s="17" t="s">
        <v>318</v>
      </c>
      <c r="G162" s="18" t="s">
        <v>319</v>
      </c>
      <c r="H162" s="20" t="s">
        <v>14</v>
      </c>
      <c r="I162" s="20">
        <f>SUM(I163:I165)</f>
        <v>5</v>
      </c>
      <c r="J162" s="234"/>
      <c r="K162" s="26"/>
      <c r="L162" s="49"/>
    </row>
    <row r="163" spans="6:11" s="11" customFormat="1" ht="21">
      <c r="F163" s="17" t="s">
        <v>320</v>
      </c>
      <c r="G163" s="97" t="s">
        <v>1048</v>
      </c>
      <c r="H163" s="23">
        <v>0</v>
      </c>
      <c r="I163" s="23"/>
      <c r="J163" s="234"/>
      <c r="K163" s="26"/>
    </row>
    <row r="164" spans="6:11" s="11" customFormat="1" ht="21">
      <c r="F164" s="17" t="s">
        <v>322</v>
      </c>
      <c r="G164" s="97" t="s">
        <v>1049</v>
      </c>
      <c r="H164" s="23" t="s">
        <v>23</v>
      </c>
      <c r="I164" s="23"/>
      <c r="J164" s="234"/>
      <c r="K164" s="26"/>
    </row>
    <row r="165" spans="6:11" s="11" customFormat="1" ht="31.5">
      <c r="F165" s="17" t="s">
        <v>324</v>
      </c>
      <c r="G165" s="97" t="s">
        <v>1050</v>
      </c>
      <c r="H165" s="23" t="s">
        <v>26</v>
      </c>
      <c r="I165" s="23">
        <v>5</v>
      </c>
      <c r="J165" s="234"/>
      <c r="K165" s="26"/>
    </row>
    <row r="166" spans="6:11" s="11" customFormat="1" ht="15">
      <c r="F166" s="15" t="s">
        <v>326</v>
      </c>
      <c r="G166" s="15" t="s">
        <v>327</v>
      </c>
      <c r="H166" s="16" t="s">
        <v>29</v>
      </c>
      <c r="I166" s="16">
        <f>+(I167+I171+I173)*10/25</f>
        <v>10</v>
      </c>
      <c r="J166" s="234"/>
      <c r="K166" s="26"/>
    </row>
    <row r="167" spans="6:11" s="11" customFormat="1" ht="15">
      <c r="F167" s="17" t="s">
        <v>328</v>
      </c>
      <c r="G167" s="18" t="s">
        <v>329</v>
      </c>
      <c r="H167" s="20" t="s">
        <v>29</v>
      </c>
      <c r="I167" s="20">
        <f>SUM(I168:I170)</f>
        <v>10</v>
      </c>
      <c r="J167" s="234"/>
      <c r="K167" s="26"/>
    </row>
    <row r="168" spans="6:11" s="11" customFormat="1" ht="21">
      <c r="F168" s="17" t="s">
        <v>629</v>
      </c>
      <c r="G168" s="97" t="s">
        <v>1051</v>
      </c>
      <c r="H168" s="86">
        <v>0</v>
      </c>
      <c r="I168" s="20"/>
      <c r="J168" s="234"/>
      <c r="K168" s="26"/>
    </row>
    <row r="169" spans="6:11" s="11" customFormat="1" ht="21">
      <c r="F169" s="17" t="s">
        <v>631</v>
      </c>
      <c r="G169" s="97" t="s">
        <v>1052</v>
      </c>
      <c r="H169" s="23" t="s">
        <v>264</v>
      </c>
      <c r="I169" s="23"/>
      <c r="J169" s="234"/>
      <c r="K169" s="26"/>
    </row>
    <row r="170" spans="6:13" s="11" customFormat="1" ht="31.5">
      <c r="F170" s="17" t="s">
        <v>687</v>
      </c>
      <c r="G170" s="237" t="s">
        <v>1053</v>
      </c>
      <c r="H170" s="23" t="s">
        <v>266</v>
      </c>
      <c r="I170" s="23">
        <v>10</v>
      </c>
      <c r="J170" s="234"/>
      <c r="K170" s="26"/>
      <c r="M170" s="29"/>
    </row>
    <row r="171" spans="6:11" s="11" customFormat="1" ht="21">
      <c r="F171" s="17" t="s">
        <v>330</v>
      </c>
      <c r="G171" s="18" t="s">
        <v>331</v>
      </c>
      <c r="H171" s="20" t="s">
        <v>14</v>
      </c>
      <c r="I171" s="20">
        <f>SUM(I172)</f>
        <v>5</v>
      </c>
      <c r="J171" s="234"/>
      <c r="K171" s="26"/>
    </row>
    <row r="172" spans="6:12" s="11" customFormat="1" ht="21">
      <c r="F172" s="17" t="s">
        <v>689</v>
      </c>
      <c r="G172" s="97" t="s">
        <v>1054</v>
      </c>
      <c r="H172" s="23" t="s">
        <v>14</v>
      </c>
      <c r="I172" s="23">
        <v>5</v>
      </c>
      <c r="J172" s="234"/>
      <c r="K172" s="26"/>
      <c r="L172" s="50"/>
    </row>
    <row r="173" spans="6:12" s="11" customFormat="1" ht="21">
      <c r="F173" s="17" t="s">
        <v>332</v>
      </c>
      <c r="G173" s="27" t="s">
        <v>333</v>
      </c>
      <c r="H173" s="20" t="s">
        <v>29</v>
      </c>
      <c r="I173" s="20">
        <f>SUM(I174:I176)</f>
        <v>10</v>
      </c>
      <c r="J173" s="234"/>
      <c r="K173" s="26"/>
      <c r="L173" s="50"/>
    </row>
    <row r="174" spans="6:11" s="11" customFormat="1" ht="21">
      <c r="F174" s="17" t="s">
        <v>334</v>
      </c>
      <c r="G174" s="97" t="s">
        <v>1055</v>
      </c>
      <c r="H174" s="23">
        <v>0</v>
      </c>
      <c r="I174" s="23"/>
      <c r="J174" s="234"/>
      <c r="K174" s="26"/>
    </row>
    <row r="175" spans="6:11" s="11" customFormat="1" ht="31.5">
      <c r="F175" s="17" t="s">
        <v>336</v>
      </c>
      <c r="G175" s="237" t="s">
        <v>1056</v>
      </c>
      <c r="H175" s="23" t="s">
        <v>264</v>
      </c>
      <c r="I175" s="23"/>
      <c r="J175" s="234"/>
      <c r="K175" s="26"/>
    </row>
    <row r="176" spans="6:12" s="11" customFormat="1" ht="42">
      <c r="F176" s="17" t="s">
        <v>427</v>
      </c>
      <c r="G176" s="97" t="s">
        <v>1057</v>
      </c>
      <c r="H176" s="23" t="s">
        <v>266</v>
      </c>
      <c r="I176" s="23">
        <v>10</v>
      </c>
      <c r="J176" s="234"/>
      <c r="K176" s="26"/>
      <c r="L176" s="51"/>
    </row>
    <row r="177" spans="6:11" ht="15">
      <c r="F177" s="15" t="s">
        <v>338</v>
      </c>
      <c r="G177" s="15" t="s">
        <v>339</v>
      </c>
      <c r="H177" s="16" t="s">
        <v>29</v>
      </c>
      <c r="I177" s="16">
        <f>+(I178+I182)*10/20</f>
        <v>10</v>
      </c>
      <c r="J177" s="234"/>
      <c r="K177" s="26"/>
    </row>
    <row r="178" spans="6:11" ht="21">
      <c r="F178" s="17" t="s">
        <v>340</v>
      </c>
      <c r="G178" s="18" t="s">
        <v>341</v>
      </c>
      <c r="H178" s="20" t="s">
        <v>29</v>
      </c>
      <c r="I178" s="20">
        <f>SUM(I179:I181)</f>
        <v>10</v>
      </c>
      <c r="J178" s="234"/>
      <c r="K178" s="26"/>
    </row>
    <row r="179" spans="6:11" ht="15">
      <c r="F179" s="17" t="s">
        <v>342</v>
      </c>
      <c r="G179" s="97" t="s">
        <v>1058</v>
      </c>
      <c r="H179" s="23">
        <v>0</v>
      </c>
      <c r="I179" s="23"/>
      <c r="J179" s="234"/>
      <c r="K179" s="26"/>
    </row>
    <row r="180" spans="6:11" ht="21">
      <c r="F180" s="17" t="s">
        <v>344</v>
      </c>
      <c r="G180" s="97" t="s">
        <v>1059</v>
      </c>
      <c r="H180" s="23" t="s">
        <v>76</v>
      </c>
      <c r="I180" s="23"/>
      <c r="J180" s="234"/>
      <c r="K180" s="26"/>
    </row>
    <row r="181" spans="6:11" ht="21">
      <c r="F181" s="17" t="s">
        <v>346</v>
      </c>
      <c r="G181" s="97" t="s">
        <v>1060</v>
      </c>
      <c r="H181" s="23" t="s">
        <v>40</v>
      </c>
      <c r="I181" s="23">
        <v>10</v>
      </c>
      <c r="J181" s="234"/>
      <c r="K181" s="26"/>
    </row>
    <row r="182" spans="6:11" ht="21">
      <c r="F182" s="17" t="s">
        <v>348</v>
      </c>
      <c r="G182" s="18" t="s">
        <v>349</v>
      </c>
      <c r="H182" s="20" t="s">
        <v>29</v>
      </c>
      <c r="I182" s="20">
        <f>SUM(I183:I185)</f>
        <v>10</v>
      </c>
      <c r="J182" s="234"/>
      <c r="K182" s="26"/>
    </row>
    <row r="183" spans="6:11" ht="15">
      <c r="F183" s="17" t="s">
        <v>350</v>
      </c>
      <c r="G183" s="97" t="s">
        <v>1061</v>
      </c>
      <c r="H183" s="23">
        <v>0</v>
      </c>
      <c r="I183" s="23"/>
      <c r="J183" s="234"/>
      <c r="K183" s="26"/>
    </row>
    <row r="184" spans="6:11" ht="15">
      <c r="F184" s="17" t="s">
        <v>352</v>
      </c>
      <c r="G184" s="97" t="s">
        <v>1062</v>
      </c>
      <c r="H184" s="23" t="s">
        <v>76</v>
      </c>
      <c r="I184" s="23"/>
      <c r="J184" s="234"/>
      <c r="K184" s="26"/>
    </row>
    <row r="185" spans="6:11" ht="15">
      <c r="F185" s="17" t="s">
        <v>354</v>
      </c>
      <c r="G185" s="97" t="s">
        <v>1063</v>
      </c>
      <c r="H185" s="23" t="s">
        <v>40</v>
      </c>
      <c r="I185" s="23">
        <v>10</v>
      </c>
      <c r="J185" s="234"/>
      <c r="K185" s="26"/>
    </row>
    <row r="186" spans="6:11" ht="15">
      <c r="F186" s="15" t="s">
        <v>356</v>
      </c>
      <c r="G186" s="15" t="s">
        <v>357</v>
      </c>
      <c r="H186" s="16" t="s">
        <v>14</v>
      </c>
      <c r="I186" s="16">
        <f>+I187</f>
        <v>5</v>
      </c>
      <c r="J186" s="234"/>
      <c r="K186" s="26"/>
    </row>
    <row r="187" spans="6:11" ht="21">
      <c r="F187" s="17" t="s">
        <v>358</v>
      </c>
      <c r="G187" s="18" t="s">
        <v>359</v>
      </c>
      <c r="H187" s="20" t="s">
        <v>14</v>
      </c>
      <c r="I187" s="20">
        <f>SUM(I188:I190)</f>
        <v>5</v>
      </c>
      <c r="J187" s="234"/>
      <c r="K187" s="26"/>
    </row>
    <row r="188" spans="6:11" ht="21">
      <c r="F188" s="17" t="s">
        <v>360</v>
      </c>
      <c r="G188" s="97" t="s">
        <v>1064</v>
      </c>
      <c r="H188" s="23">
        <v>0</v>
      </c>
      <c r="I188" s="23"/>
      <c r="J188" s="234"/>
      <c r="K188" s="26"/>
    </row>
    <row r="189" spans="6:11" ht="21">
      <c r="F189" s="17" t="s">
        <v>362</v>
      </c>
      <c r="G189" s="97" t="s">
        <v>1065</v>
      </c>
      <c r="H189" s="23" t="s">
        <v>175</v>
      </c>
      <c r="I189" s="23"/>
      <c r="J189" s="234"/>
      <c r="K189" s="26"/>
    </row>
    <row r="190" spans="6:11" ht="31.5">
      <c r="F190" s="17" t="s">
        <v>364</v>
      </c>
      <c r="G190" s="97" t="s">
        <v>1066</v>
      </c>
      <c r="H190" s="23">
        <v>5</v>
      </c>
      <c r="I190" s="23">
        <v>5</v>
      </c>
      <c r="J190" s="234"/>
      <c r="K190" s="26"/>
    </row>
    <row r="191" spans="6:11" ht="15">
      <c r="F191" s="15" t="s">
        <v>366</v>
      </c>
      <c r="G191" s="15" t="s">
        <v>367</v>
      </c>
      <c r="H191" s="16" t="s">
        <v>29</v>
      </c>
      <c r="I191" s="16">
        <f>+(I192+I193+I194+I195+I196+I197)*10/55</f>
        <v>10</v>
      </c>
      <c r="J191" s="234"/>
      <c r="K191" s="26"/>
    </row>
    <row r="192" spans="6:11" ht="21">
      <c r="F192" s="52" t="s">
        <v>368</v>
      </c>
      <c r="G192" s="18" t="s">
        <v>369</v>
      </c>
      <c r="H192" s="20" t="s">
        <v>29</v>
      </c>
      <c r="I192" s="20">
        <v>10</v>
      </c>
      <c r="J192" s="234"/>
      <c r="K192" s="26"/>
    </row>
    <row r="193" spans="6:11" ht="15">
      <c r="F193" s="52" t="s">
        <v>370</v>
      </c>
      <c r="G193" s="18" t="s">
        <v>371</v>
      </c>
      <c r="H193" s="20" t="s">
        <v>29</v>
      </c>
      <c r="I193" s="20">
        <v>10</v>
      </c>
      <c r="J193" s="234"/>
      <c r="K193" s="26"/>
    </row>
    <row r="194" spans="6:11" ht="21">
      <c r="F194" s="52" t="s">
        <v>372</v>
      </c>
      <c r="G194" s="18" t="s">
        <v>373</v>
      </c>
      <c r="H194" s="20" t="s">
        <v>29</v>
      </c>
      <c r="I194" s="20">
        <v>10</v>
      </c>
      <c r="J194" s="234"/>
      <c r="K194" s="26"/>
    </row>
    <row r="195" spans="6:11" ht="21">
      <c r="F195" s="52" t="s">
        <v>374</v>
      </c>
      <c r="G195" s="18" t="s">
        <v>375</v>
      </c>
      <c r="H195" s="20" t="s">
        <v>29</v>
      </c>
      <c r="I195" s="20">
        <v>10</v>
      </c>
      <c r="J195" s="234"/>
      <c r="K195" s="26"/>
    </row>
    <row r="196" spans="6:11" ht="21">
      <c r="F196" s="52" t="s">
        <v>376</v>
      </c>
      <c r="G196" s="18" t="s">
        <v>377</v>
      </c>
      <c r="H196" s="20" t="s">
        <v>29</v>
      </c>
      <c r="I196" s="20">
        <v>10</v>
      </c>
      <c r="J196" s="234"/>
      <c r="K196" s="26"/>
    </row>
    <row r="197" spans="6:11" ht="21">
      <c r="F197" s="52" t="s">
        <v>378</v>
      </c>
      <c r="G197" s="18" t="s">
        <v>379</v>
      </c>
      <c r="H197" s="20" t="s">
        <v>14</v>
      </c>
      <c r="I197" s="20">
        <v>5</v>
      </c>
      <c r="J197" s="234"/>
      <c r="K197" s="26"/>
    </row>
    <row r="198" spans="6:11" s="11" customFormat="1" ht="15">
      <c r="F198" s="53"/>
      <c r="G198" s="54"/>
      <c r="H198" s="55"/>
      <c r="I198" s="56">
        <f>+I18</f>
        <v>100</v>
      </c>
      <c r="J198" s="234"/>
      <c r="K198" s="26"/>
    </row>
    <row r="199" spans="6:15" s="60" customFormat="1" ht="16.5">
      <c r="F199" s="57" t="s">
        <v>380</v>
      </c>
      <c r="G199" s="58"/>
      <c r="H199" s="58"/>
      <c r="I199" s="58"/>
      <c r="J199" s="234"/>
      <c r="K199" s="26"/>
      <c r="L199" s="58"/>
      <c r="M199" s="58"/>
      <c r="N199" s="58"/>
      <c r="O199" s="59"/>
    </row>
    <row r="200" spans="1:16" s="60" customFormat="1" ht="16.5">
      <c r="A200" s="61"/>
      <c r="B200" s="61"/>
      <c r="C200" s="61"/>
      <c r="D200" s="61"/>
      <c r="E200" s="61"/>
      <c r="F200" s="62"/>
      <c r="G200" s="62"/>
      <c r="H200" s="62"/>
      <c r="I200" s="62"/>
      <c r="J200" s="62"/>
      <c r="K200" s="62"/>
      <c r="L200" s="62"/>
      <c r="M200" s="62"/>
      <c r="N200" s="62"/>
      <c r="O200" s="62"/>
      <c r="P200" s="61"/>
    </row>
    <row r="201" spans="6:17" s="60" customFormat="1" ht="16.5">
      <c r="F201" s="258" t="s">
        <v>381</v>
      </c>
      <c r="G201" s="258"/>
      <c r="H201" s="258"/>
      <c r="I201" s="258"/>
      <c r="J201" s="63"/>
      <c r="K201" s="63"/>
      <c r="L201" s="64"/>
      <c r="M201" s="64"/>
      <c r="N201" s="64"/>
      <c r="O201" s="64"/>
      <c r="P201" s="61"/>
      <c r="Q201" s="61"/>
    </row>
    <row r="202" spans="6:15" s="61" customFormat="1" ht="16.5">
      <c r="F202" s="258" t="s">
        <v>382</v>
      </c>
      <c r="G202" s="258"/>
      <c r="H202" s="258"/>
      <c r="I202" s="258"/>
      <c r="J202" s="63"/>
      <c r="K202" s="63"/>
      <c r="L202" s="62"/>
      <c r="M202" s="62"/>
      <c r="N202" s="62"/>
      <c r="O202" s="62"/>
    </row>
    <row r="203" spans="6:16" s="60" customFormat="1" ht="16.5">
      <c r="F203" s="258" t="s">
        <v>383</v>
      </c>
      <c r="G203" s="258"/>
      <c r="H203" s="258"/>
      <c r="I203" s="258"/>
      <c r="J203" s="63"/>
      <c r="K203" s="63"/>
      <c r="L203" s="65"/>
      <c r="M203" s="65"/>
      <c r="N203" s="65"/>
      <c r="O203" s="65"/>
      <c r="P203" s="61"/>
    </row>
    <row r="204" spans="6:16" s="60" customFormat="1" ht="16.5">
      <c r="F204" s="258" t="s">
        <v>384</v>
      </c>
      <c r="G204" s="258"/>
      <c r="H204" s="258"/>
      <c r="I204" s="258"/>
      <c r="J204" s="63"/>
      <c r="K204" s="63"/>
      <c r="L204" s="66"/>
      <c r="M204" s="66"/>
      <c r="N204" s="66"/>
      <c r="O204" s="66"/>
      <c r="P204" s="61"/>
    </row>
    <row r="205" spans="6:17" s="87" customFormat="1" ht="15">
      <c r="F205" s="88"/>
      <c r="G205" s="89"/>
      <c r="H205" s="89"/>
      <c r="I205" s="89"/>
      <c r="J205" s="89"/>
      <c r="K205" s="89"/>
      <c r="L205" s="90"/>
      <c r="M205" s="275"/>
      <c r="N205" s="276"/>
      <c r="O205" s="276"/>
      <c r="P205" s="276"/>
      <c r="Q205" s="276"/>
    </row>
    <row r="206" spans="6:16" s="87" customFormat="1" ht="15">
      <c r="F206" s="11" t="s">
        <v>385</v>
      </c>
      <c r="G206" s="11" t="s">
        <v>386</v>
      </c>
      <c r="H206" s="91"/>
      <c r="I206" s="91"/>
      <c r="J206" s="91"/>
      <c r="K206" s="91"/>
      <c r="L206" s="91"/>
      <c r="M206" s="91"/>
      <c r="N206" s="91"/>
      <c r="O206" s="92"/>
      <c r="P206" s="93"/>
    </row>
    <row r="207" spans="6:11" s="11" customFormat="1" ht="15">
      <c r="F207" s="23" t="s">
        <v>29</v>
      </c>
      <c r="G207" s="1"/>
      <c r="H207" s="55"/>
      <c r="I207" s="94"/>
      <c r="J207" s="94"/>
      <c r="K207" s="94"/>
    </row>
    <row r="208" spans="6:7" ht="15">
      <c r="F208" s="67">
        <v>0</v>
      </c>
      <c r="G208" s="68" t="s">
        <v>387</v>
      </c>
    </row>
    <row r="209" spans="6:7" ht="15">
      <c r="F209" s="67" t="s">
        <v>388</v>
      </c>
      <c r="G209" s="69" t="s">
        <v>389</v>
      </c>
    </row>
    <row r="210" spans="6:7" ht="15">
      <c r="F210" s="67" t="s">
        <v>390</v>
      </c>
      <c r="G210" s="69" t="s">
        <v>391</v>
      </c>
    </row>
    <row r="211" spans="6:7" ht="15">
      <c r="F211" s="67" t="s">
        <v>392</v>
      </c>
      <c r="G211" s="69" t="s">
        <v>393</v>
      </c>
    </row>
    <row r="212" ht="15">
      <c r="F212" s="23" t="s">
        <v>14</v>
      </c>
    </row>
    <row r="213" spans="1:7" ht="15">
      <c r="A213" s="95"/>
      <c r="B213" s="95"/>
      <c r="C213" s="95"/>
      <c r="D213" s="95"/>
      <c r="E213" s="95"/>
      <c r="F213" s="67">
        <v>0</v>
      </c>
      <c r="G213" s="68" t="s">
        <v>387</v>
      </c>
    </row>
    <row r="214" spans="1:7" ht="15">
      <c r="A214" s="95"/>
      <c r="B214" s="95"/>
      <c r="C214" s="95"/>
      <c r="D214" s="95"/>
      <c r="E214" s="95"/>
      <c r="F214" s="67">
        <v>1</v>
      </c>
      <c r="G214" s="69" t="s">
        <v>389</v>
      </c>
    </row>
    <row r="215" spans="1:7" ht="15">
      <c r="A215" s="95"/>
      <c r="B215" s="95"/>
      <c r="C215" s="95"/>
      <c r="D215" s="95"/>
      <c r="E215" s="95"/>
      <c r="F215" s="67" t="s">
        <v>394</v>
      </c>
      <c r="G215" s="69" t="s">
        <v>391</v>
      </c>
    </row>
    <row r="216" spans="6:7" ht="15">
      <c r="F216" s="67" t="s">
        <v>395</v>
      </c>
      <c r="G216" s="69" t="s">
        <v>393</v>
      </c>
    </row>
    <row r="218" ht="15">
      <c r="G218" s="3"/>
    </row>
    <row r="220" ht="15">
      <c r="G220" s="3"/>
    </row>
    <row r="223" ht="15">
      <c r="G223" s="3"/>
    </row>
  </sheetData>
  <sheetProtection/>
  <mergeCells count="14">
    <mergeCell ref="L61:Q61"/>
    <mergeCell ref="F5:I5"/>
    <mergeCell ref="F6:I6"/>
    <mergeCell ref="G7:H7"/>
    <mergeCell ref="F16:H16"/>
    <mergeCell ref="L44:N44"/>
    <mergeCell ref="F204:I204"/>
    <mergeCell ref="M205:Q205"/>
    <mergeCell ref="L78:P78"/>
    <mergeCell ref="L80:L81"/>
    <mergeCell ref="L87:P87"/>
    <mergeCell ref="F201:I201"/>
    <mergeCell ref="F202:I202"/>
    <mergeCell ref="F203:I203"/>
  </mergeCells>
  <conditionalFormatting sqref="L203:O203 N205:O205 F205:K205">
    <cfRule type="cellIs" priority="1" dxfId="12" operator="equal" stopIfTrue="1">
      <formula>0</formula>
    </cfRule>
  </conditionalFormatting>
  <printOptions horizontalCentered="1"/>
  <pageMargins left="0.7480314960629921" right="0.31496062992125984" top="0.4330708661417323" bottom="0.9055118110236221" header="0.31496062992125984" footer="0.31496062992125984"/>
  <pageSetup horizontalDpi="300" verticalDpi="300" orientation="portrait" paperSize="9" scale="88" r:id="rId4"/>
  <drawing r:id="rId3"/>
  <legacyDrawing r:id="rId2"/>
</worksheet>
</file>

<file path=xl/worksheets/sheet13.xml><?xml version="1.0" encoding="utf-8"?>
<worksheet xmlns="http://schemas.openxmlformats.org/spreadsheetml/2006/main" xmlns:r="http://schemas.openxmlformats.org/officeDocument/2006/relationships">
  <dimension ref="A5:K95"/>
  <sheetViews>
    <sheetView showGridLines="0" view="pageBreakPreview" zoomScaleNormal="85" zoomScaleSheetLayoutView="100" zoomScalePageLayoutView="0" workbookViewId="0" topLeftCell="A1">
      <selection activeCell="F13" sqref="F13"/>
    </sheetView>
  </sheetViews>
  <sheetFormatPr defaultColWidth="11.421875" defaultRowHeight="15"/>
  <cols>
    <col min="1" max="1" width="2.8515625" style="1" customWidth="1"/>
    <col min="2" max="2" width="9.8515625" style="1" customWidth="1"/>
    <col min="3" max="3" width="68.7109375" style="1" customWidth="1"/>
    <col min="4" max="4" width="9.28125" style="1" customWidth="1"/>
    <col min="5" max="5" width="10.8515625" style="1" customWidth="1"/>
    <col min="6" max="6" width="24.7109375" style="1" customWidth="1"/>
    <col min="7" max="16384" width="11.421875" style="1" customWidth="1"/>
  </cols>
  <sheetData>
    <row r="1" ht="15"/>
    <row r="2" ht="15"/>
    <row r="3" ht="31.5" customHeight="1"/>
    <row r="4" ht="17.25" customHeight="1"/>
    <row r="5" spans="2:7" ht="15">
      <c r="B5" s="253" t="s">
        <v>1108</v>
      </c>
      <c r="C5" s="253"/>
      <c r="D5" s="253"/>
      <c r="E5" s="253"/>
      <c r="F5" s="73"/>
      <c r="G5" s="73"/>
    </row>
    <row r="6" spans="2:7" ht="25.5" customHeight="1">
      <c r="B6" s="248" t="s">
        <v>903</v>
      </c>
      <c r="C6" s="248"/>
      <c r="D6" s="248"/>
      <c r="E6" s="248"/>
      <c r="F6" s="241"/>
      <c r="G6" s="241"/>
    </row>
    <row r="7" spans="2:7" ht="39.75" customHeight="1">
      <c r="B7" s="254" t="s">
        <v>1104</v>
      </c>
      <c r="C7" s="254"/>
      <c r="D7" s="254"/>
      <c r="E7" s="254"/>
      <c r="F7" s="241"/>
      <c r="G7" s="241"/>
    </row>
    <row r="8" spans="2:5" ht="23.25" customHeight="1">
      <c r="B8" s="2"/>
      <c r="C8" s="3"/>
      <c r="D8" s="3"/>
      <c r="E8" s="3"/>
    </row>
    <row r="9" spans="2:5" ht="15" customHeight="1">
      <c r="B9" s="4" t="s">
        <v>1</v>
      </c>
      <c r="C9" s="75"/>
      <c r="D9" s="75"/>
      <c r="E9" s="75"/>
    </row>
    <row r="10" spans="2:5" ht="24.75" customHeight="1">
      <c r="B10" s="4" t="s">
        <v>2</v>
      </c>
      <c r="C10" s="75"/>
      <c r="D10" s="5"/>
      <c r="E10" s="75"/>
    </row>
    <row r="11" spans="2:5" ht="15">
      <c r="B11" s="6" t="s">
        <v>3</v>
      </c>
      <c r="C11" s="75"/>
      <c r="D11" s="75"/>
      <c r="E11" s="75"/>
    </row>
    <row r="12" spans="2:5" ht="15">
      <c r="B12" s="6" t="s">
        <v>4</v>
      </c>
      <c r="C12" s="75"/>
      <c r="D12" s="75"/>
      <c r="E12" s="75"/>
    </row>
    <row r="13" spans="2:5" ht="15">
      <c r="B13" s="6" t="s">
        <v>5</v>
      </c>
      <c r="C13" s="75"/>
      <c r="D13" s="75"/>
      <c r="E13" s="75"/>
    </row>
    <row r="14" spans="2:5" ht="64.5" customHeight="1">
      <c r="B14" s="7"/>
      <c r="C14" s="75"/>
      <c r="D14" s="75"/>
      <c r="E14" s="75"/>
    </row>
    <row r="15" spans="2:5" ht="15">
      <c r="B15" s="75"/>
      <c r="C15" s="75"/>
      <c r="D15" s="75"/>
      <c r="E15" s="75"/>
    </row>
    <row r="16" spans="2:5" ht="11.25" customHeight="1">
      <c r="B16" s="255"/>
      <c r="C16" s="255"/>
      <c r="D16" s="255"/>
      <c r="E16" s="75"/>
    </row>
    <row r="17" spans="2:5" ht="33" customHeight="1">
      <c r="B17" s="8" t="s">
        <v>6</v>
      </c>
      <c r="C17" s="8"/>
      <c r="D17" s="8" t="s">
        <v>8</v>
      </c>
      <c r="E17" s="8" t="s">
        <v>9</v>
      </c>
    </row>
    <row r="18" spans="2:5" s="11" customFormat="1" ht="24.75" customHeight="1">
      <c r="B18" s="9">
        <v>1</v>
      </c>
      <c r="C18" s="9" t="s">
        <v>10</v>
      </c>
      <c r="D18" s="8"/>
      <c r="E18" s="10">
        <f>+E19+E27+E45+E68</f>
        <v>100</v>
      </c>
    </row>
    <row r="19" spans="2:5" ht="15" customHeight="1">
      <c r="B19" s="12" t="s">
        <v>12</v>
      </c>
      <c r="C19" s="12" t="s">
        <v>13</v>
      </c>
      <c r="D19" s="244"/>
      <c r="E19" s="14">
        <f>(E20+E22+E25)*5/40</f>
        <v>5</v>
      </c>
    </row>
    <row r="20" spans="2:5" ht="15" customHeight="1">
      <c r="B20" s="15" t="s">
        <v>15</v>
      </c>
      <c r="C20" s="15" t="s">
        <v>16</v>
      </c>
      <c r="D20" s="16"/>
      <c r="E20" s="16">
        <f>+E21</f>
        <v>10</v>
      </c>
    </row>
    <row r="21" spans="2:5" ht="21">
      <c r="B21" s="17" t="s">
        <v>17</v>
      </c>
      <c r="C21" s="17" t="s">
        <v>1103</v>
      </c>
      <c r="D21" s="243" t="s">
        <v>29</v>
      </c>
      <c r="E21" s="243">
        <v>10</v>
      </c>
    </row>
    <row r="22" spans="2:5" ht="15">
      <c r="B22" s="15" t="s">
        <v>27</v>
      </c>
      <c r="C22" s="15" t="s">
        <v>1102</v>
      </c>
      <c r="D22" s="16"/>
      <c r="E22" s="16">
        <f>+E23+E24</f>
        <v>20</v>
      </c>
    </row>
    <row r="23" spans="2:5" ht="21">
      <c r="B23" s="17" t="s">
        <v>30</v>
      </c>
      <c r="C23" s="17" t="s">
        <v>31</v>
      </c>
      <c r="D23" s="243" t="s">
        <v>29</v>
      </c>
      <c r="E23" s="243">
        <v>10</v>
      </c>
    </row>
    <row r="24" spans="2:5" ht="28.5" customHeight="1">
      <c r="B24" s="17" t="s">
        <v>41</v>
      </c>
      <c r="C24" s="17" t="s">
        <v>1101</v>
      </c>
      <c r="D24" s="243" t="s">
        <v>29</v>
      </c>
      <c r="E24" s="243">
        <v>10</v>
      </c>
    </row>
    <row r="25" spans="2:5" ht="15">
      <c r="B25" s="15" t="s">
        <v>49</v>
      </c>
      <c r="C25" s="15" t="s">
        <v>50</v>
      </c>
      <c r="D25" s="16"/>
      <c r="E25" s="16">
        <f>+E26</f>
        <v>10</v>
      </c>
    </row>
    <row r="26" spans="2:5" ht="24" customHeight="1">
      <c r="B26" s="17" t="s">
        <v>51</v>
      </c>
      <c r="C26" s="17" t="s">
        <v>1100</v>
      </c>
      <c r="D26" s="243" t="s">
        <v>29</v>
      </c>
      <c r="E26" s="243">
        <v>10</v>
      </c>
    </row>
    <row r="27" spans="2:5" ht="15" customHeight="1">
      <c r="B27" s="12" t="s">
        <v>53</v>
      </c>
      <c r="C27" s="12" t="s">
        <v>54</v>
      </c>
      <c r="D27" s="244">
        <v>0</v>
      </c>
      <c r="E27" s="14">
        <f>(E28+E34+E39+E42)*30/130</f>
        <v>30</v>
      </c>
    </row>
    <row r="28" spans="2:5" ht="15">
      <c r="B28" s="15" t="s">
        <v>56</v>
      </c>
      <c r="C28" s="15" t="s">
        <v>57</v>
      </c>
      <c r="D28" s="16"/>
      <c r="E28" s="16">
        <f>SUM(E29:E33)</f>
        <v>50</v>
      </c>
    </row>
    <row r="29" spans="2:5" s="11" customFormat="1" ht="21">
      <c r="B29" s="17" t="s">
        <v>58</v>
      </c>
      <c r="C29" s="22" t="s">
        <v>1099</v>
      </c>
      <c r="D29" s="243" t="s">
        <v>29</v>
      </c>
      <c r="E29" s="243">
        <v>10</v>
      </c>
    </row>
    <row r="30" spans="2:5" s="11" customFormat="1" ht="15">
      <c r="B30" s="17" t="s">
        <v>67</v>
      </c>
      <c r="C30" s="17" t="s">
        <v>68</v>
      </c>
      <c r="D30" s="243" t="s">
        <v>29</v>
      </c>
      <c r="E30" s="243">
        <v>10</v>
      </c>
    </row>
    <row r="31" spans="2:5" s="11" customFormat="1" ht="21">
      <c r="B31" s="17" t="s">
        <v>79</v>
      </c>
      <c r="C31" s="17" t="s">
        <v>1098</v>
      </c>
      <c r="D31" s="243" t="s">
        <v>29</v>
      </c>
      <c r="E31" s="243">
        <v>10</v>
      </c>
    </row>
    <row r="32" spans="2:5" s="11" customFormat="1" ht="31.5">
      <c r="B32" s="17" t="s">
        <v>92</v>
      </c>
      <c r="C32" s="22" t="s">
        <v>1097</v>
      </c>
      <c r="D32" s="243" t="s">
        <v>29</v>
      </c>
      <c r="E32" s="243">
        <v>10</v>
      </c>
    </row>
    <row r="33" spans="2:5" s="11" customFormat="1" ht="15">
      <c r="B33" s="17" t="s">
        <v>98</v>
      </c>
      <c r="C33" s="17" t="s">
        <v>99</v>
      </c>
      <c r="D33" s="243" t="s">
        <v>29</v>
      </c>
      <c r="E33" s="243">
        <v>10</v>
      </c>
    </row>
    <row r="34" spans="2:5" ht="15">
      <c r="B34" s="15" t="s">
        <v>100</v>
      </c>
      <c r="C34" s="15" t="s">
        <v>101</v>
      </c>
      <c r="D34" s="16"/>
      <c r="E34" s="16">
        <f>+E35+E36+E37+E38</f>
        <v>40</v>
      </c>
    </row>
    <row r="35" spans="2:5" s="11" customFormat="1" ht="21">
      <c r="B35" s="17" t="s">
        <v>102</v>
      </c>
      <c r="C35" s="22" t="s">
        <v>1096</v>
      </c>
      <c r="D35" s="243" t="s">
        <v>29</v>
      </c>
      <c r="E35" s="243">
        <v>10</v>
      </c>
    </row>
    <row r="36" spans="2:5" s="11" customFormat="1" ht="21">
      <c r="B36" s="17" t="s">
        <v>1095</v>
      </c>
      <c r="C36" s="17" t="s">
        <v>921</v>
      </c>
      <c r="D36" s="243" t="s">
        <v>29</v>
      </c>
      <c r="E36" s="243">
        <v>10</v>
      </c>
    </row>
    <row r="37" spans="2:5" s="11" customFormat="1" ht="21">
      <c r="B37" s="17" t="s">
        <v>1094</v>
      </c>
      <c r="C37" s="17" t="s">
        <v>109</v>
      </c>
      <c r="D37" s="243" t="s">
        <v>29</v>
      </c>
      <c r="E37" s="243">
        <v>10</v>
      </c>
    </row>
    <row r="38" spans="2:5" s="11" customFormat="1" ht="21">
      <c r="B38" s="17" t="s">
        <v>1093</v>
      </c>
      <c r="C38" s="17" t="s">
        <v>121</v>
      </c>
      <c r="D38" s="243" t="s">
        <v>29</v>
      </c>
      <c r="E38" s="243">
        <v>10</v>
      </c>
    </row>
    <row r="39" spans="2:5" ht="15">
      <c r="B39" s="15" t="s">
        <v>132</v>
      </c>
      <c r="C39" s="15" t="s">
        <v>133</v>
      </c>
      <c r="D39" s="16"/>
      <c r="E39" s="16">
        <f>+E40+E41</f>
        <v>20</v>
      </c>
    </row>
    <row r="40" spans="2:5" ht="21.75" customHeight="1">
      <c r="B40" s="17" t="s">
        <v>134</v>
      </c>
      <c r="C40" s="17" t="s">
        <v>135</v>
      </c>
      <c r="D40" s="243" t="s">
        <v>29</v>
      </c>
      <c r="E40" s="243">
        <v>10</v>
      </c>
    </row>
    <row r="41" spans="2:5" ht="21.75" customHeight="1">
      <c r="B41" s="17" t="s">
        <v>136</v>
      </c>
      <c r="C41" s="17" t="s">
        <v>137</v>
      </c>
      <c r="D41" s="243" t="s">
        <v>29</v>
      </c>
      <c r="E41" s="243">
        <v>10</v>
      </c>
    </row>
    <row r="42" spans="2:5" ht="15" customHeight="1">
      <c r="B42" s="15" t="s">
        <v>138</v>
      </c>
      <c r="C42" s="15" t="s">
        <v>139</v>
      </c>
      <c r="D42" s="16"/>
      <c r="E42" s="16">
        <f>+E43+E44</f>
        <v>20</v>
      </c>
    </row>
    <row r="43" spans="2:5" ht="24" customHeight="1">
      <c r="B43" s="17" t="s">
        <v>140</v>
      </c>
      <c r="C43" s="17" t="s">
        <v>141</v>
      </c>
      <c r="D43" s="243" t="s">
        <v>29</v>
      </c>
      <c r="E43" s="243">
        <v>10</v>
      </c>
    </row>
    <row r="44" spans="2:5" ht="21" customHeight="1">
      <c r="B44" s="17" t="s">
        <v>148</v>
      </c>
      <c r="C44" s="17" t="s">
        <v>149</v>
      </c>
      <c r="D44" s="243" t="s">
        <v>29</v>
      </c>
      <c r="E44" s="243">
        <v>10</v>
      </c>
    </row>
    <row r="45" spans="2:5" s="11" customFormat="1" ht="15">
      <c r="B45" s="12" t="s">
        <v>155</v>
      </c>
      <c r="C45" s="12" t="s">
        <v>156</v>
      </c>
      <c r="D45" s="244">
        <v>0</v>
      </c>
      <c r="E45" s="14">
        <f>(+E46+E51+E58+E64)*35/180</f>
        <v>35</v>
      </c>
    </row>
    <row r="46" spans="2:5" s="11" customFormat="1" ht="15">
      <c r="B46" s="15" t="s">
        <v>158</v>
      </c>
      <c r="C46" s="15" t="s">
        <v>159</v>
      </c>
      <c r="D46" s="16"/>
      <c r="E46" s="16">
        <f>+E47+E48+E49+E50</f>
        <v>40</v>
      </c>
    </row>
    <row r="47" spans="2:5" s="11" customFormat="1" ht="27" customHeight="1">
      <c r="B47" s="17" t="s">
        <v>160</v>
      </c>
      <c r="C47" s="22" t="s">
        <v>1092</v>
      </c>
      <c r="D47" s="243" t="s">
        <v>29</v>
      </c>
      <c r="E47" s="243">
        <v>10</v>
      </c>
    </row>
    <row r="48" spans="2:5" s="11" customFormat="1" ht="30.75" customHeight="1">
      <c r="B48" s="17" t="s">
        <v>162</v>
      </c>
      <c r="C48" s="22" t="s">
        <v>1091</v>
      </c>
      <c r="D48" s="243" t="s">
        <v>29</v>
      </c>
      <c r="E48" s="243">
        <v>10</v>
      </c>
    </row>
    <row r="49" spans="2:5" s="11" customFormat="1" ht="24.75" customHeight="1">
      <c r="B49" s="17" t="s">
        <v>169</v>
      </c>
      <c r="C49" s="22" t="s">
        <v>1090</v>
      </c>
      <c r="D49" s="243" t="s">
        <v>29</v>
      </c>
      <c r="E49" s="243">
        <v>10</v>
      </c>
    </row>
    <row r="50" spans="2:5" s="11" customFormat="1" ht="26.25" customHeight="1">
      <c r="B50" s="17" t="s">
        <v>178</v>
      </c>
      <c r="C50" s="22" t="s">
        <v>1089</v>
      </c>
      <c r="D50" s="243" t="s">
        <v>29</v>
      </c>
      <c r="E50" s="243">
        <v>10</v>
      </c>
    </row>
    <row r="51" spans="2:5" s="11" customFormat="1" ht="15">
      <c r="B51" s="15" t="s">
        <v>194</v>
      </c>
      <c r="C51" s="15" t="s">
        <v>195</v>
      </c>
      <c r="D51" s="16"/>
      <c r="E51" s="16">
        <f>+E52+E53+E54+E55+E56+E57</f>
        <v>60</v>
      </c>
    </row>
    <row r="52" spans="2:5" s="11" customFormat="1" ht="30.75" customHeight="1">
      <c r="B52" s="17" t="s">
        <v>196</v>
      </c>
      <c r="C52" s="17" t="s">
        <v>197</v>
      </c>
      <c r="D52" s="243" t="s">
        <v>29</v>
      </c>
      <c r="E52" s="243">
        <v>10</v>
      </c>
    </row>
    <row r="53" spans="2:5" s="11" customFormat="1" ht="31.5" customHeight="1">
      <c r="B53" s="17" t="s">
        <v>205</v>
      </c>
      <c r="C53" s="22" t="s">
        <v>1088</v>
      </c>
      <c r="D53" s="243" t="s">
        <v>29</v>
      </c>
      <c r="E53" s="243">
        <v>10</v>
      </c>
    </row>
    <row r="54" spans="2:5" s="11" customFormat="1" ht="28.5" customHeight="1">
      <c r="B54" s="17" t="s">
        <v>211</v>
      </c>
      <c r="C54" s="17" t="s">
        <v>212</v>
      </c>
      <c r="D54" s="243" t="s">
        <v>29</v>
      </c>
      <c r="E54" s="243">
        <v>10</v>
      </c>
    </row>
    <row r="55" spans="2:5" s="11" customFormat="1" ht="34.5" customHeight="1">
      <c r="B55" s="17" t="s">
        <v>217</v>
      </c>
      <c r="C55" s="22" t="s">
        <v>1087</v>
      </c>
      <c r="D55" s="243" t="s">
        <v>29</v>
      </c>
      <c r="E55" s="243">
        <v>10</v>
      </c>
    </row>
    <row r="56" spans="2:5" s="11" customFormat="1" ht="30.75" customHeight="1">
      <c r="B56" s="17" t="s">
        <v>224</v>
      </c>
      <c r="C56" s="17" t="s">
        <v>1086</v>
      </c>
      <c r="D56" s="243" t="s">
        <v>29</v>
      </c>
      <c r="E56" s="243">
        <v>10</v>
      </c>
    </row>
    <row r="57" spans="2:5" s="11" customFormat="1" ht="22.5" customHeight="1">
      <c r="B57" s="17" t="s">
        <v>230</v>
      </c>
      <c r="C57" s="17" t="s">
        <v>1085</v>
      </c>
      <c r="D57" s="243" t="s">
        <v>29</v>
      </c>
      <c r="E57" s="243">
        <v>10</v>
      </c>
    </row>
    <row r="58" spans="2:5" ht="15" customHeight="1">
      <c r="B58" s="15" t="s">
        <v>239</v>
      </c>
      <c r="C58" s="15" t="s">
        <v>240</v>
      </c>
      <c r="D58" s="16"/>
      <c r="E58" s="16">
        <f>+E59+E60+E61+E62+E63</f>
        <v>50</v>
      </c>
    </row>
    <row r="59" spans="2:5" s="11" customFormat="1" ht="30" customHeight="1">
      <c r="B59" s="17" t="s">
        <v>241</v>
      </c>
      <c r="C59" s="17" t="s">
        <v>1084</v>
      </c>
      <c r="D59" s="243" t="s">
        <v>29</v>
      </c>
      <c r="E59" s="243">
        <v>10</v>
      </c>
    </row>
    <row r="60" spans="2:5" s="11" customFormat="1" ht="28.5" customHeight="1">
      <c r="B60" s="17" t="s">
        <v>251</v>
      </c>
      <c r="C60" s="17" t="s">
        <v>1083</v>
      </c>
      <c r="D60" s="243" t="s">
        <v>29</v>
      </c>
      <c r="E60" s="243">
        <v>10</v>
      </c>
    </row>
    <row r="61" spans="2:5" s="11" customFormat="1" ht="27" customHeight="1">
      <c r="B61" s="17" t="s">
        <v>259</v>
      </c>
      <c r="C61" s="17" t="s">
        <v>1082</v>
      </c>
      <c r="D61" s="243" t="s">
        <v>29</v>
      </c>
      <c r="E61" s="243">
        <v>10</v>
      </c>
    </row>
    <row r="62" spans="2:5" s="11" customFormat="1" ht="27.75" customHeight="1">
      <c r="B62" s="17" t="s">
        <v>267</v>
      </c>
      <c r="C62" s="17" t="s">
        <v>268</v>
      </c>
      <c r="D62" s="243" t="s">
        <v>29</v>
      </c>
      <c r="E62" s="243">
        <v>10</v>
      </c>
    </row>
    <row r="63" spans="2:5" s="11" customFormat="1" ht="29.25" customHeight="1">
      <c r="B63" s="17" t="s">
        <v>276</v>
      </c>
      <c r="C63" s="17" t="s">
        <v>277</v>
      </c>
      <c r="D63" s="243" t="s">
        <v>29</v>
      </c>
      <c r="E63" s="243">
        <v>10</v>
      </c>
    </row>
    <row r="64" spans="2:5" ht="15" customHeight="1">
      <c r="B64" s="15" t="s">
        <v>286</v>
      </c>
      <c r="C64" s="15" t="s">
        <v>287</v>
      </c>
      <c r="D64" s="16"/>
      <c r="E64" s="16">
        <f>+E65+E66+E67</f>
        <v>30</v>
      </c>
    </row>
    <row r="65" spans="2:5" s="11" customFormat="1" ht="21">
      <c r="B65" s="17" t="s">
        <v>288</v>
      </c>
      <c r="C65" s="17" t="s">
        <v>289</v>
      </c>
      <c r="D65" s="243" t="s">
        <v>29</v>
      </c>
      <c r="E65" s="243">
        <v>10</v>
      </c>
    </row>
    <row r="66" spans="2:5" s="11" customFormat="1" ht="26.25" customHeight="1">
      <c r="B66" s="17" t="s">
        <v>1081</v>
      </c>
      <c r="C66" s="17" t="s">
        <v>1080</v>
      </c>
      <c r="D66" s="243" t="s">
        <v>29</v>
      </c>
      <c r="E66" s="243">
        <v>10</v>
      </c>
    </row>
    <row r="67" spans="2:5" s="11" customFormat="1" ht="24.75" customHeight="1">
      <c r="B67" s="17" t="s">
        <v>1079</v>
      </c>
      <c r="C67" s="17" t="s">
        <v>1078</v>
      </c>
      <c r="D67" s="243" t="s">
        <v>29</v>
      </c>
      <c r="E67" s="243">
        <v>10</v>
      </c>
    </row>
    <row r="68" spans="2:5" ht="15">
      <c r="B68" s="12" t="s">
        <v>298</v>
      </c>
      <c r="C68" s="12" t="s">
        <v>299</v>
      </c>
      <c r="D68" s="244">
        <v>0</v>
      </c>
      <c r="E68" s="14">
        <f>(E69+E73+E75+E79+E82+E84)*30/130</f>
        <v>30</v>
      </c>
    </row>
    <row r="69" spans="2:5" ht="15">
      <c r="B69" s="15" t="s">
        <v>300</v>
      </c>
      <c r="C69" s="15" t="s">
        <v>301</v>
      </c>
      <c r="D69" s="16"/>
      <c r="E69" s="16">
        <f>+E70+E71+E72</f>
        <v>30</v>
      </c>
    </row>
    <row r="70" spans="2:5" s="11" customFormat="1" ht="21">
      <c r="B70" s="17" t="s">
        <v>302</v>
      </c>
      <c r="C70" s="17" t="s">
        <v>303</v>
      </c>
      <c r="D70" s="243" t="s">
        <v>29</v>
      </c>
      <c r="E70" s="243">
        <v>10</v>
      </c>
    </row>
    <row r="71" spans="2:5" s="11" customFormat="1" ht="28.5" customHeight="1">
      <c r="B71" s="17" t="s">
        <v>304</v>
      </c>
      <c r="C71" s="17" t="s">
        <v>305</v>
      </c>
      <c r="D71" s="243" t="s">
        <v>29</v>
      </c>
      <c r="E71" s="243">
        <v>10</v>
      </c>
    </row>
    <row r="72" spans="2:5" s="11" customFormat="1" ht="30" customHeight="1">
      <c r="B72" s="17" t="s">
        <v>310</v>
      </c>
      <c r="C72" s="17" t="s">
        <v>311</v>
      </c>
      <c r="D72" s="243" t="s">
        <v>29</v>
      </c>
      <c r="E72" s="243">
        <v>10</v>
      </c>
    </row>
    <row r="73" spans="2:5" ht="15">
      <c r="B73" s="15" t="s">
        <v>316</v>
      </c>
      <c r="C73" s="15" t="s">
        <v>317</v>
      </c>
      <c r="D73" s="16"/>
      <c r="E73" s="16">
        <f>+E74</f>
        <v>10</v>
      </c>
    </row>
    <row r="74" spans="2:5" s="11" customFormat="1" ht="21">
      <c r="B74" s="17" t="s">
        <v>318</v>
      </c>
      <c r="C74" s="17" t="s">
        <v>1077</v>
      </c>
      <c r="D74" s="243" t="s">
        <v>29</v>
      </c>
      <c r="E74" s="243">
        <v>10</v>
      </c>
    </row>
    <row r="75" spans="2:5" s="11" customFormat="1" ht="15">
      <c r="B75" s="15" t="s">
        <v>326</v>
      </c>
      <c r="C75" s="15" t="s">
        <v>327</v>
      </c>
      <c r="D75" s="16"/>
      <c r="E75" s="16">
        <f>+E76+E77+E78</f>
        <v>30</v>
      </c>
    </row>
    <row r="76" spans="2:5" s="11" customFormat="1" ht="21.75" customHeight="1">
      <c r="B76" s="17" t="s">
        <v>328</v>
      </c>
      <c r="C76" s="22" t="s">
        <v>1076</v>
      </c>
      <c r="D76" s="243" t="s">
        <v>29</v>
      </c>
      <c r="E76" s="243">
        <v>10</v>
      </c>
    </row>
    <row r="77" spans="2:5" s="11" customFormat="1" ht="30.75" customHeight="1">
      <c r="B77" s="17" t="s">
        <v>330</v>
      </c>
      <c r="C77" s="22" t="s">
        <v>1075</v>
      </c>
      <c r="D77" s="243" t="s">
        <v>29</v>
      </c>
      <c r="E77" s="243">
        <v>10</v>
      </c>
    </row>
    <row r="78" spans="2:5" s="11" customFormat="1" ht="27.75" customHeight="1">
      <c r="B78" s="17" t="s">
        <v>332</v>
      </c>
      <c r="C78" s="17" t="s">
        <v>1074</v>
      </c>
      <c r="D78" s="243" t="s">
        <v>29</v>
      </c>
      <c r="E78" s="243">
        <v>10</v>
      </c>
    </row>
    <row r="79" spans="2:5" ht="15">
      <c r="B79" s="15" t="s">
        <v>338</v>
      </c>
      <c r="C79" s="15" t="s">
        <v>339</v>
      </c>
      <c r="D79" s="16"/>
      <c r="E79" s="16">
        <f>+E80+E81</f>
        <v>20</v>
      </c>
    </row>
    <row r="80" spans="2:5" ht="34.5" customHeight="1">
      <c r="B80" s="17" t="s">
        <v>340</v>
      </c>
      <c r="C80" s="17" t="s">
        <v>341</v>
      </c>
      <c r="D80" s="243" t="s">
        <v>29</v>
      </c>
      <c r="E80" s="243">
        <v>10</v>
      </c>
    </row>
    <row r="81" spans="2:5" ht="26.25" customHeight="1">
      <c r="B81" s="17" t="s">
        <v>348</v>
      </c>
      <c r="C81" s="17" t="s">
        <v>349</v>
      </c>
      <c r="D81" s="243" t="s">
        <v>29</v>
      </c>
      <c r="E81" s="243">
        <v>10</v>
      </c>
    </row>
    <row r="82" spans="2:5" ht="15">
      <c r="B82" s="15" t="s">
        <v>356</v>
      </c>
      <c r="C82" s="15" t="s">
        <v>357</v>
      </c>
      <c r="D82" s="16"/>
      <c r="E82" s="16">
        <f>+E83</f>
        <v>10</v>
      </c>
    </row>
    <row r="83" spans="2:5" ht="21">
      <c r="B83" s="17" t="s">
        <v>358</v>
      </c>
      <c r="C83" s="17" t="s">
        <v>1073</v>
      </c>
      <c r="D83" s="243" t="s">
        <v>29</v>
      </c>
      <c r="E83" s="243">
        <v>10</v>
      </c>
    </row>
    <row r="84" spans="2:5" ht="15">
      <c r="B84" s="15" t="s">
        <v>366</v>
      </c>
      <c r="C84" s="15" t="s">
        <v>367</v>
      </c>
      <c r="D84" s="16"/>
      <c r="E84" s="16">
        <f>+E85+E86+E87</f>
        <v>30</v>
      </c>
    </row>
    <row r="85" spans="2:5" ht="21">
      <c r="B85" s="17" t="s">
        <v>1072</v>
      </c>
      <c r="C85" s="17" t="s">
        <v>1071</v>
      </c>
      <c r="D85" s="243" t="s">
        <v>29</v>
      </c>
      <c r="E85" s="243">
        <v>10</v>
      </c>
    </row>
    <row r="86" spans="2:5" s="11" customFormat="1" ht="21">
      <c r="B86" s="17" t="s">
        <v>1070</v>
      </c>
      <c r="C86" s="17" t="s">
        <v>1069</v>
      </c>
      <c r="D86" s="243" t="s">
        <v>29</v>
      </c>
      <c r="E86" s="243">
        <v>10</v>
      </c>
    </row>
    <row r="87" spans="2:5" s="11" customFormat="1" ht="21">
      <c r="B87" s="17" t="s">
        <v>1068</v>
      </c>
      <c r="C87" s="17" t="s">
        <v>1067</v>
      </c>
      <c r="D87" s="243" t="s">
        <v>29</v>
      </c>
      <c r="E87" s="243">
        <v>10</v>
      </c>
    </row>
    <row r="88" spans="2:5" s="11" customFormat="1" ht="15">
      <c r="B88" s="53"/>
      <c r="C88" s="54"/>
      <c r="D88" s="55"/>
      <c r="E88" s="94"/>
    </row>
    <row r="89" spans="2:9" s="60" customFormat="1" ht="19.5" customHeight="1">
      <c r="B89" s="57" t="s">
        <v>380</v>
      </c>
      <c r="C89" s="58"/>
      <c r="D89" s="58"/>
      <c r="E89" s="58"/>
      <c r="F89" s="58"/>
      <c r="G89" s="58"/>
      <c r="H89" s="58"/>
      <c r="I89" s="59"/>
    </row>
    <row r="90" spans="1:10" s="60" customFormat="1" ht="2.25" customHeight="1">
      <c r="A90" s="61"/>
      <c r="B90" s="62"/>
      <c r="C90" s="62"/>
      <c r="D90" s="62"/>
      <c r="E90" s="62"/>
      <c r="F90" s="62"/>
      <c r="G90" s="62"/>
      <c r="H90" s="62"/>
      <c r="I90" s="62"/>
      <c r="J90" s="61"/>
    </row>
    <row r="91" spans="2:11" s="60" customFormat="1" ht="39.75" customHeight="1">
      <c r="B91" s="258" t="s">
        <v>381</v>
      </c>
      <c r="C91" s="258"/>
      <c r="D91" s="258"/>
      <c r="E91" s="258"/>
      <c r="F91" s="64"/>
      <c r="G91" s="64"/>
      <c r="H91" s="64"/>
      <c r="I91" s="64"/>
      <c r="J91" s="61"/>
      <c r="K91" s="61"/>
    </row>
    <row r="92" spans="2:9" s="61" customFormat="1" ht="29.25" customHeight="1">
      <c r="B92" s="258" t="s">
        <v>382</v>
      </c>
      <c r="C92" s="258"/>
      <c r="D92" s="258"/>
      <c r="E92" s="258"/>
      <c r="F92" s="62"/>
      <c r="G92" s="62"/>
      <c r="H92" s="62"/>
      <c r="I92" s="62"/>
    </row>
    <row r="93" spans="2:10" s="60" customFormat="1" ht="44.25" customHeight="1">
      <c r="B93" s="258" t="s">
        <v>383</v>
      </c>
      <c r="C93" s="258"/>
      <c r="D93" s="258"/>
      <c r="E93" s="258"/>
      <c r="F93" s="65"/>
      <c r="G93" s="65"/>
      <c r="H93" s="65"/>
      <c r="I93" s="65"/>
      <c r="J93" s="61"/>
    </row>
    <row r="94" spans="2:10" s="60" customFormat="1" ht="27" customHeight="1">
      <c r="B94" s="258" t="s">
        <v>384</v>
      </c>
      <c r="C94" s="258"/>
      <c r="D94" s="258"/>
      <c r="E94" s="258"/>
      <c r="F94" s="66"/>
      <c r="G94" s="66"/>
      <c r="H94" s="66"/>
      <c r="I94" s="66"/>
      <c r="J94" s="61"/>
    </row>
    <row r="95" spans="2:10" s="87" customFormat="1" ht="30.75" customHeight="1">
      <c r="B95" s="88"/>
      <c r="C95" s="89"/>
      <c r="D95" s="89"/>
      <c r="E95" s="89"/>
      <c r="F95" s="90"/>
      <c r="G95" s="242"/>
      <c r="H95" s="89"/>
      <c r="I95" s="89"/>
      <c r="J95" s="93"/>
    </row>
  </sheetData>
  <sheetProtection selectLockedCells="1" selectUnlockedCells="1"/>
  <mergeCells count="8">
    <mergeCell ref="B7:E7"/>
    <mergeCell ref="B94:E94"/>
    <mergeCell ref="B5:E5"/>
    <mergeCell ref="B6:E6"/>
    <mergeCell ref="B91:E91"/>
    <mergeCell ref="B16:D16"/>
    <mergeCell ref="B92:E92"/>
    <mergeCell ref="B93:E93"/>
  </mergeCells>
  <conditionalFormatting sqref="F93:I93 H95:I95 B95:E95">
    <cfRule type="cellIs" priority="1" dxfId="12" operator="equal" stopIfTrue="1">
      <formula>0</formula>
    </cfRule>
  </conditionalFormatting>
  <printOptions horizontalCentered="1"/>
  <pageMargins left="0.35433070866141736" right="0.31496062992125984" top="0.4330708661417323" bottom="0.31496062992125984" header="0.5905511811023623" footer="0.5118110236220472"/>
  <pageSetup horizontalDpi="600" verticalDpi="600" orientation="portrait" paperSize="9" scale="65" r:id="rId2"/>
  <rowBreaks count="1" manualBreakCount="1">
    <brk id="57" max="4" man="1"/>
  </rowBreaks>
  <colBreaks count="1" manualBreakCount="1">
    <brk id="5" max="65535" man="1"/>
  </colBreaks>
  <drawing r:id="rId1"/>
</worksheet>
</file>

<file path=xl/worksheets/sheet2.xml><?xml version="1.0" encoding="utf-8"?>
<worksheet xmlns="http://schemas.openxmlformats.org/spreadsheetml/2006/main" xmlns:r="http://schemas.openxmlformats.org/officeDocument/2006/relationships">
  <dimension ref="A5:N209"/>
  <sheetViews>
    <sheetView view="pageBreakPreview" zoomScaleSheetLayoutView="100" zoomScalePageLayoutView="0" workbookViewId="0" topLeftCell="A1">
      <selection activeCell="C23" sqref="C23"/>
    </sheetView>
  </sheetViews>
  <sheetFormatPr defaultColWidth="11.421875" defaultRowHeight="15"/>
  <cols>
    <col min="1" max="1" width="2.8515625" style="1" customWidth="1"/>
    <col min="2" max="2" width="9.8515625" style="1" customWidth="1"/>
    <col min="3" max="3" width="68.7109375" style="1" customWidth="1"/>
    <col min="4" max="4" width="9.28125" style="1" customWidth="1"/>
    <col min="5" max="5" width="10.8515625" style="1" customWidth="1"/>
    <col min="6" max="6" width="36.421875" style="1" customWidth="1"/>
    <col min="7" max="7" width="6.8515625" style="1" customWidth="1"/>
    <col min="8" max="8" width="11.421875" style="1" hidden="1" customWidth="1"/>
    <col min="9" max="11" width="0" style="1" hidden="1" customWidth="1"/>
    <col min="12" max="16384" width="11.421875" style="1" customWidth="1"/>
  </cols>
  <sheetData>
    <row r="1" ht="15"/>
    <row r="2" ht="15"/>
    <row r="3" ht="15"/>
    <row r="4" ht="41.25" customHeight="1"/>
    <row r="5" spans="2:7" ht="15">
      <c r="B5" s="253" t="s">
        <v>1108</v>
      </c>
      <c r="C5" s="253"/>
      <c r="D5" s="253"/>
      <c r="E5" s="253"/>
      <c r="F5" s="73"/>
      <c r="G5" s="73"/>
    </row>
    <row r="6" spans="2:7" ht="15">
      <c r="B6" s="248" t="s">
        <v>903</v>
      </c>
      <c r="C6" s="248"/>
      <c r="D6" s="248"/>
      <c r="E6" s="248"/>
      <c r="F6" s="100"/>
      <c r="G6" s="100"/>
    </row>
    <row r="7" spans="2:7" ht="15">
      <c r="B7" s="100"/>
      <c r="C7" s="254" t="s">
        <v>0</v>
      </c>
      <c r="D7" s="254"/>
      <c r="E7" s="100"/>
      <c r="F7" s="100"/>
      <c r="G7" s="100"/>
    </row>
    <row r="8" spans="2:7" ht="15">
      <c r="B8" s="2"/>
      <c r="C8" s="3"/>
      <c r="D8" s="3"/>
      <c r="E8" s="3"/>
      <c r="F8" s="3"/>
      <c r="G8" s="3"/>
    </row>
    <row r="9" spans="2:7" ht="15">
      <c r="B9" s="4" t="s">
        <v>1</v>
      </c>
      <c r="C9" s="75"/>
      <c r="D9" s="75"/>
      <c r="E9" s="75"/>
      <c r="F9" s="75"/>
      <c r="G9" s="75"/>
    </row>
    <row r="10" spans="2:7" ht="15">
      <c r="B10" s="4" t="s">
        <v>2</v>
      </c>
      <c r="C10" s="75"/>
      <c r="D10" s="5"/>
      <c r="E10" s="75"/>
      <c r="F10" s="75"/>
      <c r="G10" s="75"/>
    </row>
    <row r="11" spans="2:7" ht="15">
      <c r="B11" s="6" t="s">
        <v>3</v>
      </c>
      <c r="C11" s="75"/>
      <c r="D11" s="75"/>
      <c r="E11" s="75"/>
      <c r="F11" s="75"/>
      <c r="G11" s="75"/>
    </row>
    <row r="12" spans="2:7" ht="15">
      <c r="B12" s="6" t="s">
        <v>4</v>
      </c>
      <c r="C12" s="75"/>
      <c r="D12" s="75"/>
      <c r="E12" s="75"/>
      <c r="F12" s="75"/>
      <c r="G12" s="75"/>
    </row>
    <row r="13" spans="2:7" ht="15">
      <c r="B13" s="6" t="s">
        <v>5</v>
      </c>
      <c r="C13" s="75"/>
      <c r="D13" s="75"/>
      <c r="E13" s="75"/>
      <c r="F13" s="75"/>
      <c r="G13" s="75"/>
    </row>
    <row r="14" spans="2:7" ht="15">
      <c r="B14" s="7"/>
      <c r="C14" s="75"/>
      <c r="D14" s="75"/>
      <c r="E14" s="75"/>
      <c r="F14" s="75"/>
      <c r="G14" s="75"/>
    </row>
    <row r="15" spans="2:7" ht="15">
      <c r="B15" s="75"/>
      <c r="C15" s="75"/>
      <c r="D15" s="75"/>
      <c r="E15" s="75"/>
      <c r="F15" s="75"/>
      <c r="G15" s="75"/>
    </row>
    <row r="16" spans="2:7" ht="15">
      <c r="B16" s="255"/>
      <c r="C16" s="255"/>
      <c r="D16" s="255"/>
      <c r="E16" s="75"/>
      <c r="F16" s="75"/>
      <c r="G16" s="75"/>
    </row>
    <row r="17" spans="2:7" ht="15">
      <c r="B17" s="8" t="s">
        <v>6</v>
      </c>
      <c r="C17" s="8" t="s">
        <v>7</v>
      </c>
      <c r="D17" s="8" t="s">
        <v>8</v>
      </c>
      <c r="E17" s="8" t="s">
        <v>9</v>
      </c>
      <c r="F17" s="75"/>
      <c r="G17" s="75"/>
    </row>
    <row r="18" spans="2:7" s="11" customFormat="1" ht="15">
      <c r="B18" s="9">
        <v>1</v>
      </c>
      <c r="C18" s="9" t="s">
        <v>10</v>
      </c>
      <c r="D18" s="8" t="s">
        <v>11</v>
      </c>
      <c r="E18" s="10">
        <f>+E19+E35+E82+E150</f>
        <v>100</v>
      </c>
      <c r="F18" s="75"/>
      <c r="G18" s="75"/>
    </row>
    <row r="19" spans="2:7" ht="15">
      <c r="B19" s="12" t="s">
        <v>12</v>
      </c>
      <c r="C19" s="12" t="s">
        <v>13</v>
      </c>
      <c r="D19" s="13" t="s">
        <v>14</v>
      </c>
      <c r="E19" s="14">
        <f>(E20+E25+E33)*5/20</f>
        <v>5</v>
      </c>
      <c r="F19" s="75"/>
      <c r="G19" s="75"/>
    </row>
    <row r="20" spans="2:7" ht="15">
      <c r="B20" s="15" t="s">
        <v>15</v>
      </c>
      <c r="C20" s="15" t="s">
        <v>16</v>
      </c>
      <c r="D20" s="16" t="s">
        <v>14</v>
      </c>
      <c r="E20" s="16">
        <f>+E21</f>
        <v>5</v>
      </c>
      <c r="F20" s="75"/>
      <c r="G20" s="75"/>
    </row>
    <row r="21" spans="2:7" ht="21">
      <c r="B21" s="17" t="s">
        <v>17</v>
      </c>
      <c r="C21" s="18" t="s">
        <v>18</v>
      </c>
      <c r="D21" s="19" t="s">
        <v>14</v>
      </c>
      <c r="E21" s="20">
        <f>SUM(E22:E24)</f>
        <v>5</v>
      </c>
      <c r="F21" s="101"/>
      <c r="G21" s="21"/>
    </row>
    <row r="22" spans="2:7" ht="31.5">
      <c r="B22" s="17" t="s">
        <v>19</v>
      </c>
      <c r="C22" s="22" t="s">
        <v>20</v>
      </c>
      <c r="D22" s="23">
        <v>1</v>
      </c>
      <c r="E22" s="23"/>
      <c r="F22" s="101"/>
      <c r="G22" s="21"/>
    </row>
    <row r="23" spans="2:7" ht="31.5">
      <c r="B23" s="17" t="s">
        <v>21</v>
      </c>
      <c r="C23" s="22" t="s">
        <v>22</v>
      </c>
      <c r="D23" s="24" t="s">
        <v>23</v>
      </c>
      <c r="E23" s="23"/>
      <c r="F23" s="101"/>
      <c r="G23" s="21"/>
    </row>
    <row r="24" spans="2:7" ht="31.5">
      <c r="B24" s="17" t="s">
        <v>24</v>
      </c>
      <c r="C24" s="22" t="s">
        <v>25</v>
      </c>
      <c r="D24" s="24" t="s">
        <v>26</v>
      </c>
      <c r="E24" s="24">
        <v>5</v>
      </c>
      <c r="F24" s="101"/>
      <c r="G24" s="21"/>
    </row>
    <row r="25" spans="2:9" ht="15">
      <c r="B25" s="15" t="s">
        <v>27</v>
      </c>
      <c r="C25" s="15" t="s">
        <v>28</v>
      </c>
      <c r="D25" s="16" t="s">
        <v>29</v>
      </c>
      <c r="E25" s="16">
        <f>(E26+E30)*10/20</f>
        <v>10</v>
      </c>
      <c r="F25" s="101"/>
      <c r="G25" s="101"/>
      <c r="I25" s="25"/>
    </row>
    <row r="26" spans="2:7" ht="21">
      <c r="B26" s="17" t="s">
        <v>30</v>
      </c>
      <c r="C26" s="18" t="s">
        <v>31</v>
      </c>
      <c r="D26" s="20" t="s">
        <v>29</v>
      </c>
      <c r="E26" s="20">
        <f>SUM(E27:E29)</f>
        <v>10</v>
      </c>
      <c r="F26" s="101"/>
      <c r="G26" s="26"/>
    </row>
    <row r="27" spans="2:7" ht="15">
      <c r="B27" s="17" t="s">
        <v>32</v>
      </c>
      <c r="C27" s="22" t="s">
        <v>33</v>
      </c>
      <c r="D27" s="23" t="s">
        <v>34</v>
      </c>
      <c r="E27" s="23"/>
      <c r="F27" s="101"/>
      <c r="G27" s="26"/>
    </row>
    <row r="28" spans="2:7" ht="21">
      <c r="B28" s="17" t="s">
        <v>35</v>
      </c>
      <c r="C28" s="22" t="s">
        <v>36</v>
      </c>
      <c r="D28" s="23" t="s">
        <v>37</v>
      </c>
      <c r="E28" s="23"/>
      <c r="F28" s="101"/>
      <c r="G28" s="26"/>
    </row>
    <row r="29" spans="2:7" ht="21">
      <c r="B29" s="17" t="s">
        <v>38</v>
      </c>
      <c r="C29" s="22" t="s">
        <v>39</v>
      </c>
      <c r="D29" s="23" t="s">
        <v>40</v>
      </c>
      <c r="E29" s="23">
        <v>10</v>
      </c>
      <c r="F29" s="99"/>
      <c r="G29" s="26"/>
    </row>
    <row r="30" spans="2:7" ht="21">
      <c r="B30" s="17" t="s">
        <v>41</v>
      </c>
      <c r="C30" s="27" t="s">
        <v>42</v>
      </c>
      <c r="D30" s="20" t="s">
        <v>29</v>
      </c>
      <c r="E30" s="20">
        <f>SUM(E31:E32)</f>
        <v>10</v>
      </c>
      <c r="F30" s="101"/>
      <c r="G30" s="26"/>
    </row>
    <row r="31" spans="2:8" ht="15">
      <c r="B31" s="17" t="s">
        <v>43</v>
      </c>
      <c r="C31" s="22" t="s">
        <v>44</v>
      </c>
      <c r="D31" s="23" t="s">
        <v>45</v>
      </c>
      <c r="E31" s="23"/>
      <c r="F31" s="99"/>
      <c r="G31" s="26"/>
      <c r="H31" s="28"/>
    </row>
    <row r="32" spans="2:7" ht="21">
      <c r="B32" s="17" t="s">
        <v>46</v>
      </c>
      <c r="C32" s="22" t="s">
        <v>47</v>
      </c>
      <c r="D32" s="23" t="s">
        <v>48</v>
      </c>
      <c r="E32" s="23">
        <v>10</v>
      </c>
      <c r="F32" s="99"/>
      <c r="G32" s="26"/>
    </row>
    <row r="33" spans="2:7" ht="15">
      <c r="B33" s="15" t="s">
        <v>49</v>
      </c>
      <c r="C33" s="15" t="s">
        <v>50</v>
      </c>
      <c r="D33" s="16" t="s">
        <v>14</v>
      </c>
      <c r="E33" s="16">
        <f>+E34</f>
        <v>5</v>
      </c>
      <c r="F33" s="99"/>
      <c r="G33" s="26"/>
    </row>
    <row r="34" spans="2:7" ht="42">
      <c r="B34" s="17" t="s">
        <v>51</v>
      </c>
      <c r="C34" s="18" t="s">
        <v>52</v>
      </c>
      <c r="D34" s="20" t="s">
        <v>14</v>
      </c>
      <c r="E34" s="20">
        <v>5</v>
      </c>
      <c r="F34" s="99"/>
      <c r="G34" s="26"/>
    </row>
    <row r="35" spans="2:7" ht="15">
      <c r="B35" s="12" t="s">
        <v>53</v>
      </c>
      <c r="C35" s="12" t="s">
        <v>54</v>
      </c>
      <c r="D35" s="13" t="s">
        <v>55</v>
      </c>
      <c r="E35" s="14">
        <f>(E36+E56+E70+E73)*30/40</f>
        <v>30</v>
      </c>
      <c r="F35" s="99"/>
      <c r="G35" s="26"/>
    </row>
    <row r="36" spans="2:7" ht="15">
      <c r="B36" s="15" t="s">
        <v>56</v>
      </c>
      <c r="C36" s="15" t="s">
        <v>57</v>
      </c>
      <c r="D36" s="16" t="s">
        <v>29</v>
      </c>
      <c r="E36" s="16">
        <f>+(E37+E41+E46+E51+E55)*10/45</f>
        <v>10</v>
      </c>
      <c r="F36" s="99"/>
      <c r="G36" s="26"/>
    </row>
    <row r="37" spans="2:9" s="11" customFormat="1" ht="21">
      <c r="B37" s="17" t="s">
        <v>58</v>
      </c>
      <c r="C37" s="18" t="s">
        <v>59</v>
      </c>
      <c r="D37" s="20" t="s">
        <v>29</v>
      </c>
      <c r="E37" s="20">
        <f>SUM(E38:E40)</f>
        <v>10</v>
      </c>
      <c r="F37" s="99"/>
      <c r="G37" s="26"/>
      <c r="I37" s="29"/>
    </row>
    <row r="38" spans="2:9" s="11" customFormat="1" ht="15">
      <c r="B38" s="17" t="s">
        <v>60</v>
      </c>
      <c r="C38" s="22" t="s">
        <v>61</v>
      </c>
      <c r="D38" s="23">
        <v>0</v>
      </c>
      <c r="E38" s="20"/>
      <c r="F38" s="99"/>
      <c r="G38" s="26"/>
      <c r="I38" s="29"/>
    </row>
    <row r="39" spans="2:7" s="11" customFormat="1" ht="15">
      <c r="B39" s="17" t="s">
        <v>62</v>
      </c>
      <c r="C39" s="22" t="s">
        <v>63</v>
      </c>
      <c r="D39" s="30" t="s">
        <v>34</v>
      </c>
      <c r="E39" s="23"/>
      <c r="F39" s="99"/>
      <c r="G39" s="26"/>
    </row>
    <row r="40" spans="2:7" s="11" customFormat="1" ht="31.5">
      <c r="B40" s="17" t="s">
        <v>64</v>
      </c>
      <c r="C40" s="22" t="s">
        <v>65</v>
      </c>
      <c r="D40" s="30" t="s">
        <v>66</v>
      </c>
      <c r="E40" s="23">
        <v>10</v>
      </c>
      <c r="F40" s="99"/>
      <c r="G40" s="26"/>
    </row>
    <row r="41" spans="2:7" s="11" customFormat="1" ht="15">
      <c r="B41" s="17" t="s">
        <v>67</v>
      </c>
      <c r="C41" s="18" t="s">
        <v>68</v>
      </c>
      <c r="D41" s="20" t="s">
        <v>29</v>
      </c>
      <c r="E41" s="20">
        <f>SUM(E42:E45)</f>
        <v>10</v>
      </c>
      <c r="F41" s="99"/>
      <c r="G41" s="26"/>
    </row>
    <row r="42" spans="2:7" s="11" customFormat="1" ht="21">
      <c r="B42" s="17" t="s">
        <v>69</v>
      </c>
      <c r="C42" s="22" t="s">
        <v>70</v>
      </c>
      <c r="D42" s="23">
        <v>0</v>
      </c>
      <c r="E42" s="23"/>
      <c r="F42" s="31"/>
      <c r="G42" s="26"/>
    </row>
    <row r="43" spans="2:7" s="11" customFormat="1" ht="15">
      <c r="B43" s="17" t="s">
        <v>71</v>
      </c>
      <c r="C43" s="22" t="s">
        <v>72</v>
      </c>
      <c r="D43" s="23" t="s">
        <v>73</v>
      </c>
      <c r="E43" s="23"/>
      <c r="F43" s="31"/>
      <c r="G43" s="26"/>
    </row>
    <row r="44" spans="2:7" s="11" customFormat="1" ht="21">
      <c r="B44" s="17" t="s">
        <v>74</v>
      </c>
      <c r="C44" s="22" t="s">
        <v>75</v>
      </c>
      <c r="D44" s="23" t="s">
        <v>76</v>
      </c>
      <c r="E44" s="23"/>
      <c r="F44" s="31"/>
      <c r="G44" s="26"/>
    </row>
    <row r="45" spans="2:10" s="11" customFormat="1" ht="21">
      <c r="B45" s="17" t="s">
        <v>77</v>
      </c>
      <c r="C45" s="22" t="s">
        <v>78</v>
      </c>
      <c r="D45" s="23" t="s">
        <v>40</v>
      </c>
      <c r="E45" s="23">
        <v>10</v>
      </c>
      <c r="F45" s="31"/>
      <c r="G45" s="26"/>
      <c r="H45" s="256"/>
      <c r="I45" s="257"/>
      <c r="J45" s="257"/>
    </row>
    <row r="46" spans="2:7" s="11" customFormat="1" ht="21">
      <c r="B46" s="17" t="s">
        <v>79</v>
      </c>
      <c r="C46" s="18" t="s">
        <v>80</v>
      </c>
      <c r="D46" s="20" t="s">
        <v>29</v>
      </c>
      <c r="E46" s="20">
        <f>SUM(E47:E50)</f>
        <v>10</v>
      </c>
      <c r="F46" s="99"/>
      <c r="G46" s="26"/>
    </row>
    <row r="47" spans="2:7" s="11" customFormat="1" ht="15">
      <c r="B47" s="17" t="s">
        <v>81</v>
      </c>
      <c r="C47" s="22" t="s">
        <v>82</v>
      </c>
      <c r="D47" s="23">
        <v>0</v>
      </c>
      <c r="E47" s="23"/>
      <c r="F47" s="99"/>
      <c r="G47" s="26"/>
    </row>
    <row r="48" spans="2:7" s="11" customFormat="1" ht="15">
      <c r="B48" s="17" t="s">
        <v>83</v>
      </c>
      <c r="C48" s="22" t="s">
        <v>84</v>
      </c>
      <c r="D48" s="23" t="s">
        <v>85</v>
      </c>
      <c r="E48" s="23"/>
      <c r="F48" s="99"/>
      <c r="G48" s="26"/>
    </row>
    <row r="49" spans="2:7" s="11" customFormat="1" ht="15">
      <c r="B49" s="17" t="s">
        <v>86</v>
      </c>
      <c r="C49" s="22" t="s">
        <v>87</v>
      </c>
      <c r="D49" s="23" t="s">
        <v>88</v>
      </c>
      <c r="E49" s="23"/>
      <c r="F49" s="99"/>
      <c r="G49" s="26"/>
    </row>
    <row r="50" spans="2:7" s="11" customFormat="1" ht="21">
      <c r="B50" s="17" t="s">
        <v>89</v>
      </c>
      <c r="C50" s="22" t="s">
        <v>90</v>
      </c>
      <c r="D50" s="23" t="s">
        <v>91</v>
      </c>
      <c r="E50" s="23">
        <v>10</v>
      </c>
      <c r="F50" s="99"/>
      <c r="G50" s="26"/>
    </row>
    <row r="51" spans="2:7" s="11" customFormat="1" ht="21">
      <c r="B51" s="17" t="s">
        <v>92</v>
      </c>
      <c r="C51" s="27" t="s">
        <v>93</v>
      </c>
      <c r="D51" s="20" t="s">
        <v>29</v>
      </c>
      <c r="E51" s="20">
        <f>SUM(E52:E54)</f>
        <v>10</v>
      </c>
      <c r="F51" s="99"/>
      <c r="G51" s="26"/>
    </row>
    <row r="52" spans="2:7" s="11" customFormat="1" ht="15">
      <c r="B52" s="17" t="s">
        <v>94</v>
      </c>
      <c r="C52" s="33" t="s">
        <v>399</v>
      </c>
      <c r="D52" s="23">
        <v>0</v>
      </c>
      <c r="E52" s="23"/>
      <c r="F52" s="99"/>
      <c r="G52" s="26"/>
    </row>
    <row r="53" spans="2:7" s="11" customFormat="1" ht="15">
      <c r="B53" s="17" t="s">
        <v>95</v>
      </c>
      <c r="C53" s="22" t="s">
        <v>400</v>
      </c>
      <c r="D53" s="23" t="s">
        <v>85</v>
      </c>
      <c r="E53" s="23"/>
      <c r="F53" s="99"/>
      <c r="G53" s="26"/>
    </row>
    <row r="54" spans="2:7" s="11" customFormat="1" ht="21">
      <c r="B54" s="17" t="s">
        <v>96</v>
      </c>
      <c r="C54" s="22" t="s">
        <v>97</v>
      </c>
      <c r="D54" s="23" t="s">
        <v>48</v>
      </c>
      <c r="E54" s="23">
        <v>10</v>
      </c>
      <c r="F54" s="99"/>
      <c r="G54" s="26"/>
    </row>
    <row r="55" spans="2:8" s="11" customFormat="1" ht="15">
      <c r="B55" s="17" t="s">
        <v>98</v>
      </c>
      <c r="C55" s="27" t="s">
        <v>99</v>
      </c>
      <c r="D55" s="20" t="s">
        <v>14</v>
      </c>
      <c r="E55" s="20">
        <v>5</v>
      </c>
      <c r="F55" s="99"/>
      <c r="G55" s="26"/>
      <c r="H55" s="32"/>
    </row>
    <row r="56" spans="2:7" ht="15">
      <c r="B56" s="15" t="s">
        <v>100</v>
      </c>
      <c r="C56" s="15" t="s">
        <v>101</v>
      </c>
      <c r="D56" s="16" t="s">
        <v>29</v>
      </c>
      <c r="E56" s="16">
        <f>+(E57+E60+E65)*10/25</f>
        <v>10</v>
      </c>
      <c r="F56" s="99"/>
      <c r="G56" s="26"/>
    </row>
    <row r="57" spans="2:7" s="11" customFormat="1" ht="21">
      <c r="B57" s="17" t="s">
        <v>102</v>
      </c>
      <c r="C57" s="18" t="s">
        <v>103</v>
      </c>
      <c r="D57" s="20" t="s">
        <v>29</v>
      </c>
      <c r="E57" s="20">
        <f>SUM(E58:E59)</f>
        <v>10</v>
      </c>
      <c r="F57" s="99"/>
      <c r="G57" s="26"/>
    </row>
    <row r="58" spans="2:7" s="11" customFormat="1" ht="31.5">
      <c r="B58" s="17" t="s">
        <v>104</v>
      </c>
      <c r="C58" s="22" t="s">
        <v>105</v>
      </c>
      <c r="D58" s="23">
        <v>0</v>
      </c>
      <c r="E58" s="23"/>
      <c r="F58" s="99"/>
      <c r="G58" s="26"/>
    </row>
    <row r="59" spans="2:13" s="11" customFormat="1" ht="15">
      <c r="B59" s="17" t="s">
        <v>106</v>
      </c>
      <c r="C59" s="22" t="s">
        <v>107</v>
      </c>
      <c r="D59" s="23" t="s">
        <v>40</v>
      </c>
      <c r="E59" s="23">
        <v>10</v>
      </c>
      <c r="F59" s="99"/>
      <c r="G59" s="26"/>
      <c r="H59" s="252"/>
      <c r="I59" s="252"/>
      <c r="J59" s="252"/>
      <c r="K59" s="252"/>
      <c r="L59" s="252"/>
      <c r="M59" s="252"/>
    </row>
    <row r="60" spans="2:7" s="11" customFormat="1" ht="15">
      <c r="B60" s="17" t="s">
        <v>108</v>
      </c>
      <c r="C60" s="18" t="s">
        <v>109</v>
      </c>
      <c r="D60" s="20" t="s">
        <v>29</v>
      </c>
      <c r="E60" s="20">
        <f>SUM(E61:E64)</f>
        <v>10</v>
      </c>
      <c r="F60" s="99"/>
      <c r="G60" s="26"/>
    </row>
    <row r="61" spans="2:7" s="11" customFormat="1" ht="15">
      <c r="B61" s="17" t="s">
        <v>110</v>
      </c>
      <c r="C61" s="22" t="s">
        <v>111</v>
      </c>
      <c r="D61" s="23">
        <v>0</v>
      </c>
      <c r="E61" s="20"/>
      <c r="F61" s="99"/>
      <c r="G61" s="26"/>
    </row>
    <row r="62" spans="2:7" s="11" customFormat="1" ht="21">
      <c r="B62" s="17" t="s">
        <v>112</v>
      </c>
      <c r="C62" s="33" t="s">
        <v>113</v>
      </c>
      <c r="D62" s="23" t="s">
        <v>114</v>
      </c>
      <c r="E62" s="23"/>
      <c r="F62" s="31"/>
      <c r="G62" s="26"/>
    </row>
    <row r="63" spans="2:7" s="11" customFormat="1" ht="21">
      <c r="B63" s="17" t="s">
        <v>115</v>
      </c>
      <c r="C63" s="33" t="s">
        <v>116</v>
      </c>
      <c r="D63" s="23" t="s">
        <v>117</v>
      </c>
      <c r="E63" s="23"/>
      <c r="F63" s="31"/>
      <c r="G63" s="26"/>
    </row>
    <row r="64" spans="2:7" s="11" customFormat="1" ht="21">
      <c r="B64" s="17" t="s">
        <v>118</v>
      </c>
      <c r="C64" s="33" t="s">
        <v>119</v>
      </c>
      <c r="D64" s="23" t="s">
        <v>91</v>
      </c>
      <c r="E64" s="23">
        <v>10</v>
      </c>
      <c r="F64" s="31"/>
      <c r="G64" s="26"/>
    </row>
    <row r="65" spans="2:7" s="11" customFormat="1" ht="21">
      <c r="B65" s="17" t="s">
        <v>120</v>
      </c>
      <c r="C65" s="18" t="s">
        <v>121</v>
      </c>
      <c r="D65" s="20" t="s">
        <v>122</v>
      </c>
      <c r="E65" s="20">
        <f>SUM(E66:E69)</f>
        <v>5</v>
      </c>
      <c r="F65" s="99"/>
      <c r="G65" s="26"/>
    </row>
    <row r="66" spans="2:7" s="11" customFormat="1" ht="15">
      <c r="B66" s="17" t="s">
        <v>123</v>
      </c>
      <c r="C66" s="33" t="s">
        <v>124</v>
      </c>
      <c r="D66" s="30">
        <v>0</v>
      </c>
      <c r="E66" s="20"/>
      <c r="F66" s="99"/>
      <c r="G66" s="26"/>
    </row>
    <row r="67" spans="2:10" s="11" customFormat="1" ht="15">
      <c r="B67" s="17" t="s">
        <v>125</v>
      </c>
      <c r="C67" s="33" t="s">
        <v>126</v>
      </c>
      <c r="D67" s="30" t="s">
        <v>73</v>
      </c>
      <c r="E67" s="30"/>
      <c r="F67" s="99"/>
      <c r="G67" s="26"/>
      <c r="H67" s="34"/>
      <c r="I67" s="34"/>
      <c r="J67" s="34"/>
    </row>
    <row r="68" spans="2:10" s="11" customFormat="1" ht="21">
      <c r="B68" s="17" t="s">
        <v>127</v>
      </c>
      <c r="C68" s="33" t="s">
        <v>128</v>
      </c>
      <c r="D68" s="30" t="s">
        <v>129</v>
      </c>
      <c r="E68" s="30"/>
      <c r="F68" s="99"/>
      <c r="G68" s="26"/>
      <c r="H68" s="34"/>
      <c r="I68" s="34"/>
      <c r="J68" s="34"/>
    </row>
    <row r="69" spans="2:7" s="11" customFormat="1" ht="21">
      <c r="B69" s="17" t="s">
        <v>130</v>
      </c>
      <c r="C69" s="33" t="s">
        <v>131</v>
      </c>
      <c r="D69" s="30">
        <v>5</v>
      </c>
      <c r="E69" s="23">
        <v>5</v>
      </c>
      <c r="F69" s="99"/>
      <c r="G69" s="26"/>
    </row>
    <row r="70" spans="2:7" ht="15">
      <c r="B70" s="15" t="s">
        <v>132</v>
      </c>
      <c r="C70" s="15" t="s">
        <v>133</v>
      </c>
      <c r="D70" s="16" t="s">
        <v>29</v>
      </c>
      <c r="E70" s="16">
        <f>+(E71+E72)*10/15</f>
        <v>10</v>
      </c>
      <c r="F70" s="99"/>
      <c r="G70" s="26"/>
    </row>
    <row r="71" spans="2:7" ht="21">
      <c r="B71" s="17" t="s">
        <v>134</v>
      </c>
      <c r="C71" s="18" t="s">
        <v>135</v>
      </c>
      <c r="D71" s="20" t="s">
        <v>14</v>
      </c>
      <c r="E71" s="20">
        <v>5</v>
      </c>
      <c r="F71" s="99"/>
      <c r="G71" s="26"/>
    </row>
    <row r="72" spans="2:7" ht="21">
      <c r="B72" s="17" t="s">
        <v>136</v>
      </c>
      <c r="C72" s="18" t="s">
        <v>137</v>
      </c>
      <c r="D72" s="20" t="s">
        <v>29</v>
      </c>
      <c r="E72" s="20">
        <v>10</v>
      </c>
      <c r="F72" s="99"/>
      <c r="G72" s="26"/>
    </row>
    <row r="73" spans="2:7" ht="15">
      <c r="B73" s="15" t="s">
        <v>138</v>
      </c>
      <c r="C73" s="15" t="s">
        <v>139</v>
      </c>
      <c r="D73" s="16" t="s">
        <v>29</v>
      </c>
      <c r="E73" s="16">
        <f>+(E74+E78)*10/15</f>
        <v>10</v>
      </c>
      <c r="F73" s="99"/>
      <c r="G73" s="26"/>
    </row>
    <row r="74" spans="2:12" ht="21">
      <c r="B74" s="17" t="s">
        <v>140</v>
      </c>
      <c r="C74" s="18" t="s">
        <v>141</v>
      </c>
      <c r="D74" s="20" t="s">
        <v>29</v>
      </c>
      <c r="E74" s="20">
        <f>SUM(E75:E77)</f>
        <v>10</v>
      </c>
      <c r="F74" s="99"/>
      <c r="G74" s="26"/>
      <c r="H74" s="259"/>
      <c r="I74" s="259"/>
      <c r="J74" s="259"/>
      <c r="K74" s="259"/>
      <c r="L74" s="259"/>
    </row>
    <row r="75" spans="2:12" ht="15">
      <c r="B75" s="17" t="s">
        <v>142</v>
      </c>
      <c r="C75" s="22" t="s">
        <v>143</v>
      </c>
      <c r="D75" s="23">
        <v>0</v>
      </c>
      <c r="E75" s="23"/>
      <c r="F75" s="99"/>
      <c r="G75" s="26"/>
      <c r="H75" s="35"/>
      <c r="I75" s="102"/>
      <c r="J75" s="102"/>
      <c r="K75" s="102"/>
      <c r="L75" s="102"/>
    </row>
    <row r="76" spans="2:12" ht="21">
      <c r="B76" s="17" t="s">
        <v>144</v>
      </c>
      <c r="C76" s="22" t="s">
        <v>145</v>
      </c>
      <c r="D76" s="23" t="s">
        <v>76</v>
      </c>
      <c r="E76" s="23"/>
      <c r="F76" s="99"/>
      <c r="G76" s="26"/>
      <c r="H76" s="260"/>
      <c r="I76" s="102"/>
      <c r="J76" s="102"/>
      <c r="K76" s="102"/>
      <c r="L76" s="102"/>
    </row>
    <row r="77" spans="2:12" ht="21">
      <c r="B77" s="17" t="s">
        <v>146</v>
      </c>
      <c r="C77" s="22" t="s">
        <v>147</v>
      </c>
      <c r="D77" s="23">
        <v>10</v>
      </c>
      <c r="E77" s="23">
        <v>10</v>
      </c>
      <c r="G77" s="26"/>
      <c r="H77" s="260"/>
      <c r="I77" s="102"/>
      <c r="J77" s="102"/>
      <c r="K77" s="102"/>
      <c r="L77" s="102"/>
    </row>
    <row r="78" spans="2:12" ht="21">
      <c r="B78" s="17" t="s">
        <v>148</v>
      </c>
      <c r="C78" s="18" t="s">
        <v>149</v>
      </c>
      <c r="D78" s="20" t="s">
        <v>14</v>
      </c>
      <c r="E78" s="20">
        <f>SUM(E79:E81)</f>
        <v>5</v>
      </c>
      <c r="F78" s="99"/>
      <c r="G78" s="26"/>
      <c r="H78" s="37"/>
      <c r="I78" s="37"/>
      <c r="J78" s="38"/>
      <c r="K78" s="37"/>
      <c r="L78" s="37"/>
    </row>
    <row r="79" spans="2:8" ht="21">
      <c r="B79" s="17" t="s">
        <v>150</v>
      </c>
      <c r="C79" s="33" t="s">
        <v>396</v>
      </c>
      <c r="D79" s="23" t="s">
        <v>14</v>
      </c>
      <c r="E79" s="23"/>
      <c r="F79" s="99"/>
      <c r="G79" s="26"/>
      <c r="H79" s="39"/>
    </row>
    <row r="80" spans="2:7" ht="31.5">
      <c r="B80" s="17" t="s">
        <v>151</v>
      </c>
      <c r="C80" s="33" t="s">
        <v>152</v>
      </c>
      <c r="D80" s="23">
        <v>0</v>
      </c>
      <c r="E80" s="23"/>
      <c r="F80" s="99"/>
      <c r="G80" s="26"/>
    </row>
    <row r="81" spans="2:7" ht="30.75" customHeight="1">
      <c r="B81" s="17" t="s">
        <v>153</v>
      </c>
      <c r="C81" s="33" t="s">
        <v>154</v>
      </c>
      <c r="D81" s="23" t="s">
        <v>85</v>
      </c>
      <c r="E81" s="23">
        <v>5</v>
      </c>
      <c r="F81" s="40"/>
      <c r="G81" s="26"/>
    </row>
    <row r="82" spans="2:7" s="11" customFormat="1" ht="15">
      <c r="B82" s="12" t="s">
        <v>155</v>
      </c>
      <c r="C82" s="12" t="s">
        <v>156</v>
      </c>
      <c r="D82" s="13" t="s">
        <v>157</v>
      </c>
      <c r="E82" s="14">
        <f>(E83+E100)*35/20</f>
        <v>35</v>
      </c>
      <c r="F82" s="99"/>
      <c r="G82" s="26"/>
    </row>
    <row r="83" spans="2:14" s="11" customFormat="1" ht="27" customHeight="1">
      <c r="B83" s="15" t="s">
        <v>158</v>
      </c>
      <c r="C83" s="15" t="s">
        <v>159</v>
      </c>
      <c r="D83" s="16" t="s">
        <v>29</v>
      </c>
      <c r="E83" s="16">
        <f>+(E84+E85+E88+E92+E96)*10/45</f>
        <v>10</v>
      </c>
      <c r="F83" s="99"/>
      <c r="G83" s="26"/>
      <c r="H83" s="261"/>
      <c r="I83" s="262"/>
      <c r="J83" s="262"/>
      <c r="K83" s="262"/>
      <c r="L83" s="262"/>
      <c r="M83" s="41"/>
      <c r="N83" s="41"/>
    </row>
    <row r="84" spans="2:14" s="11" customFormat="1" ht="20.25" customHeight="1">
      <c r="B84" s="17" t="s">
        <v>160</v>
      </c>
      <c r="C84" s="18" t="s">
        <v>161</v>
      </c>
      <c r="D84" s="20" t="s">
        <v>14</v>
      </c>
      <c r="E84" s="20">
        <v>5</v>
      </c>
      <c r="F84" s="99"/>
      <c r="G84" s="26"/>
      <c r="H84" s="98"/>
      <c r="I84" s="98"/>
      <c r="J84" s="98"/>
      <c r="K84" s="98"/>
      <c r="L84" s="98"/>
      <c r="M84" s="41"/>
      <c r="N84" s="41"/>
    </row>
    <row r="85" spans="2:7" s="11" customFormat="1" ht="29.25" customHeight="1">
      <c r="B85" s="17" t="s">
        <v>162</v>
      </c>
      <c r="C85" s="18" t="s">
        <v>163</v>
      </c>
      <c r="D85" s="20" t="s">
        <v>29</v>
      </c>
      <c r="E85" s="20">
        <f>SUM(E86:E87)</f>
        <v>10</v>
      </c>
      <c r="F85" s="99"/>
      <c r="G85" s="26"/>
    </row>
    <row r="86" spans="2:7" s="11" customFormat="1" ht="24" customHeight="1">
      <c r="B86" s="17" t="s">
        <v>164</v>
      </c>
      <c r="C86" s="33" t="s">
        <v>165</v>
      </c>
      <c r="D86" s="23">
        <v>0</v>
      </c>
      <c r="E86" s="23"/>
      <c r="F86" s="99"/>
      <c r="G86" s="26"/>
    </row>
    <row r="87" spans="2:7" s="11" customFormat="1" ht="17.25" customHeight="1">
      <c r="B87" s="17" t="s">
        <v>166</v>
      </c>
      <c r="C87" s="33" t="s">
        <v>167</v>
      </c>
      <c r="D87" s="23" t="s">
        <v>168</v>
      </c>
      <c r="E87" s="23">
        <v>10</v>
      </c>
      <c r="G87" s="26"/>
    </row>
    <row r="88" spans="2:8" s="11" customFormat="1" ht="17.25" customHeight="1">
      <c r="B88" s="17" t="s">
        <v>169</v>
      </c>
      <c r="C88" s="27" t="s">
        <v>170</v>
      </c>
      <c r="D88" s="20" t="s">
        <v>29</v>
      </c>
      <c r="E88" s="20">
        <f>SUM(E89:E91)</f>
        <v>10</v>
      </c>
      <c r="F88" s="99"/>
      <c r="G88" s="26"/>
      <c r="H88" s="42"/>
    </row>
    <row r="89" spans="2:8" s="11" customFormat="1" ht="16.5" customHeight="1">
      <c r="B89" s="17" t="s">
        <v>171</v>
      </c>
      <c r="C89" s="22" t="s">
        <v>172</v>
      </c>
      <c r="D89" s="23">
        <v>0</v>
      </c>
      <c r="E89" s="20"/>
      <c r="F89" s="99"/>
      <c r="G89" s="26"/>
      <c r="H89" s="42"/>
    </row>
    <row r="90" spans="2:8" s="11" customFormat="1" ht="16.5" customHeight="1">
      <c r="B90" s="17" t="s">
        <v>173</v>
      </c>
      <c r="C90" s="22" t="s">
        <v>174</v>
      </c>
      <c r="D90" s="23" t="s">
        <v>175</v>
      </c>
      <c r="E90" s="23"/>
      <c r="F90" s="99"/>
      <c r="G90" s="26"/>
      <c r="H90" s="42"/>
    </row>
    <row r="91" spans="2:8" s="11" customFormat="1" ht="16.5" customHeight="1">
      <c r="B91" s="17" t="s">
        <v>176</v>
      </c>
      <c r="C91" s="22" t="s">
        <v>177</v>
      </c>
      <c r="D91" s="23" t="s">
        <v>48</v>
      </c>
      <c r="E91" s="23">
        <v>10</v>
      </c>
      <c r="F91" s="99"/>
      <c r="G91" s="26"/>
      <c r="H91" s="42"/>
    </row>
    <row r="92" spans="2:7" s="11" customFormat="1" ht="27" customHeight="1">
      <c r="B92" s="17" t="s">
        <v>178</v>
      </c>
      <c r="C92" s="27" t="s">
        <v>179</v>
      </c>
      <c r="D92" s="20" t="s">
        <v>29</v>
      </c>
      <c r="E92" s="20">
        <f>SUM(E93:E95)</f>
        <v>10</v>
      </c>
      <c r="F92" s="99"/>
      <c r="G92" s="26"/>
    </row>
    <row r="93" spans="2:7" s="11" customFormat="1" ht="27.75" customHeight="1">
      <c r="B93" s="17" t="s">
        <v>180</v>
      </c>
      <c r="C93" s="33" t="s">
        <v>181</v>
      </c>
      <c r="D93" s="23">
        <v>0</v>
      </c>
      <c r="E93" s="20"/>
      <c r="F93" s="99"/>
      <c r="G93" s="26"/>
    </row>
    <row r="94" spans="2:7" s="11" customFormat="1" ht="33" customHeight="1">
      <c r="B94" s="17" t="s">
        <v>182</v>
      </c>
      <c r="C94" s="33" t="s">
        <v>183</v>
      </c>
      <c r="D94" s="23" t="s">
        <v>37</v>
      </c>
      <c r="E94" s="23"/>
      <c r="F94" s="99"/>
      <c r="G94" s="26"/>
    </row>
    <row r="95" spans="2:7" s="11" customFormat="1" ht="24" customHeight="1">
      <c r="B95" s="17" t="s">
        <v>184</v>
      </c>
      <c r="C95" s="33" t="s">
        <v>185</v>
      </c>
      <c r="D95" s="23" t="s">
        <v>40</v>
      </c>
      <c r="E95" s="23">
        <v>10</v>
      </c>
      <c r="F95" s="99"/>
      <c r="G95" s="26"/>
    </row>
    <row r="96" spans="2:7" s="11" customFormat="1" ht="27" customHeight="1">
      <c r="B96" s="17" t="s">
        <v>186</v>
      </c>
      <c r="C96" s="27" t="s">
        <v>187</v>
      </c>
      <c r="D96" s="20" t="s">
        <v>29</v>
      </c>
      <c r="E96" s="20">
        <f>SUM(E97:E99)</f>
        <v>10</v>
      </c>
      <c r="F96" s="99"/>
      <c r="G96" s="26"/>
    </row>
    <row r="97" spans="2:7" s="11" customFormat="1" ht="16.5" customHeight="1">
      <c r="B97" s="17" t="s">
        <v>188</v>
      </c>
      <c r="C97" s="43" t="s">
        <v>189</v>
      </c>
      <c r="D97" s="23">
        <v>0</v>
      </c>
      <c r="E97" s="20"/>
      <c r="F97" s="99"/>
      <c r="G97" s="26"/>
    </row>
    <row r="98" spans="2:8" s="11" customFormat="1" ht="16.5" customHeight="1">
      <c r="B98" s="17" t="s">
        <v>190</v>
      </c>
      <c r="C98" s="43" t="s">
        <v>191</v>
      </c>
      <c r="D98" s="23" t="s">
        <v>37</v>
      </c>
      <c r="E98" s="23"/>
      <c r="F98" s="99"/>
      <c r="G98" s="26"/>
      <c r="H98" s="44"/>
    </row>
    <row r="99" spans="2:7" s="11" customFormat="1" ht="16.5" customHeight="1">
      <c r="B99" s="17" t="s">
        <v>192</v>
      </c>
      <c r="C99" s="43" t="s">
        <v>193</v>
      </c>
      <c r="D99" s="23" t="s">
        <v>40</v>
      </c>
      <c r="E99" s="23">
        <v>10</v>
      </c>
      <c r="F99" s="99"/>
      <c r="G99" s="26"/>
    </row>
    <row r="100" spans="2:7" s="11" customFormat="1" ht="15">
      <c r="B100" s="15" t="s">
        <v>194</v>
      </c>
      <c r="C100" s="15" t="s">
        <v>195</v>
      </c>
      <c r="D100" s="16" t="s">
        <v>29</v>
      </c>
      <c r="E100" s="16">
        <f>+(E101+E105+E108+E111+E114+E117)*10/50</f>
        <v>10</v>
      </c>
      <c r="F100" s="99"/>
      <c r="G100" s="26"/>
    </row>
    <row r="101" spans="2:7" s="11" customFormat="1" ht="30.75" customHeight="1">
      <c r="B101" s="17" t="s">
        <v>196</v>
      </c>
      <c r="C101" s="18" t="s">
        <v>197</v>
      </c>
      <c r="D101" s="20" t="s">
        <v>29</v>
      </c>
      <c r="E101" s="20">
        <f>SUM(E102:E104)</f>
        <v>10</v>
      </c>
      <c r="F101" s="99"/>
      <c r="G101" s="26"/>
    </row>
    <row r="102" spans="2:7" s="11" customFormat="1" ht="17.25" customHeight="1">
      <c r="B102" s="17" t="s">
        <v>198</v>
      </c>
      <c r="C102" s="22" t="s">
        <v>199</v>
      </c>
      <c r="D102" s="23">
        <v>0</v>
      </c>
      <c r="E102" s="23"/>
      <c r="F102" s="99"/>
      <c r="G102" s="26"/>
    </row>
    <row r="103" spans="2:9" s="11" customFormat="1" ht="24" customHeight="1">
      <c r="B103" s="17" t="s">
        <v>200</v>
      </c>
      <c r="C103" s="22" t="s">
        <v>201</v>
      </c>
      <c r="D103" s="30" t="s">
        <v>202</v>
      </c>
      <c r="E103" s="23"/>
      <c r="F103" s="99"/>
      <c r="G103" s="26"/>
      <c r="I103" s="45"/>
    </row>
    <row r="104" spans="2:7" s="11" customFormat="1" ht="25.5" customHeight="1">
      <c r="B104" s="17" t="s">
        <v>203</v>
      </c>
      <c r="C104" s="22" t="s">
        <v>204</v>
      </c>
      <c r="D104" s="30" t="s">
        <v>91</v>
      </c>
      <c r="E104" s="23">
        <v>10</v>
      </c>
      <c r="F104" s="99"/>
      <c r="G104" s="26"/>
    </row>
    <row r="105" spans="2:7" s="11" customFormat="1" ht="31.5" customHeight="1">
      <c r="B105" s="17" t="s">
        <v>205</v>
      </c>
      <c r="C105" s="18" t="s">
        <v>206</v>
      </c>
      <c r="D105" s="20" t="s">
        <v>29</v>
      </c>
      <c r="E105" s="20">
        <f>SUM(E106:E107)</f>
        <v>10</v>
      </c>
      <c r="F105" s="99"/>
      <c r="G105" s="26"/>
    </row>
    <row r="106" spans="2:7" s="11" customFormat="1" ht="24" customHeight="1">
      <c r="B106" s="17" t="s">
        <v>207</v>
      </c>
      <c r="C106" s="22" t="s">
        <v>208</v>
      </c>
      <c r="D106" s="23">
        <v>0</v>
      </c>
      <c r="E106" s="20"/>
      <c r="F106" s="99"/>
      <c r="G106" s="26"/>
    </row>
    <row r="107" spans="2:14" s="11" customFormat="1" ht="24" customHeight="1">
      <c r="B107" s="17" t="s">
        <v>209</v>
      </c>
      <c r="C107" s="22" t="s">
        <v>210</v>
      </c>
      <c r="D107" s="30" t="s">
        <v>48</v>
      </c>
      <c r="E107" s="23">
        <v>10</v>
      </c>
      <c r="F107" s="99"/>
      <c r="G107" s="26"/>
      <c r="N107" s="29"/>
    </row>
    <row r="108" spans="2:7" s="11" customFormat="1" ht="28.5" customHeight="1">
      <c r="B108" s="17" t="s">
        <v>211</v>
      </c>
      <c r="C108" s="18" t="s">
        <v>212</v>
      </c>
      <c r="D108" s="20" t="s">
        <v>29</v>
      </c>
      <c r="E108" s="20">
        <f>SUM(E109:E110)</f>
        <v>10</v>
      </c>
      <c r="F108" s="99"/>
      <c r="G108" s="26"/>
    </row>
    <row r="109" spans="2:7" s="11" customFormat="1" ht="21.75" customHeight="1">
      <c r="B109" s="17" t="s">
        <v>213</v>
      </c>
      <c r="C109" s="22" t="s">
        <v>214</v>
      </c>
      <c r="D109" s="23">
        <v>0</v>
      </c>
      <c r="E109" s="23"/>
      <c r="F109" s="99"/>
      <c r="G109" s="26"/>
    </row>
    <row r="110" spans="2:7" s="11" customFormat="1" ht="24" customHeight="1">
      <c r="B110" s="17" t="s">
        <v>215</v>
      </c>
      <c r="C110" s="22" t="s">
        <v>216</v>
      </c>
      <c r="D110" s="30" t="s">
        <v>168</v>
      </c>
      <c r="E110" s="23">
        <v>10</v>
      </c>
      <c r="F110" s="31"/>
      <c r="G110" s="26"/>
    </row>
    <row r="111" spans="2:7" s="11" customFormat="1" ht="27.75" customHeight="1">
      <c r="B111" s="17" t="s">
        <v>217</v>
      </c>
      <c r="C111" s="27" t="s">
        <v>218</v>
      </c>
      <c r="D111" s="20" t="s">
        <v>14</v>
      </c>
      <c r="E111" s="20">
        <f>SUM(E112:E113)</f>
        <v>5</v>
      </c>
      <c r="F111" s="46"/>
      <c r="G111" s="26"/>
    </row>
    <row r="112" spans="2:7" s="11" customFormat="1" ht="34.5" customHeight="1">
      <c r="B112" s="17" t="s">
        <v>219</v>
      </c>
      <c r="C112" s="33" t="s">
        <v>220</v>
      </c>
      <c r="D112" s="23">
        <v>0</v>
      </c>
      <c r="E112" s="23"/>
      <c r="F112" s="99"/>
      <c r="G112" s="26"/>
    </row>
    <row r="113" spans="2:7" s="11" customFormat="1" ht="21">
      <c r="B113" s="17" t="s">
        <v>221</v>
      </c>
      <c r="C113" s="33" t="s">
        <v>222</v>
      </c>
      <c r="D113" s="23" t="s">
        <v>223</v>
      </c>
      <c r="E113" s="23">
        <v>5</v>
      </c>
      <c r="F113" s="99"/>
      <c r="G113" s="26"/>
    </row>
    <row r="114" spans="2:10" s="11" customFormat="1" ht="21">
      <c r="B114" s="17" t="s">
        <v>224</v>
      </c>
      <c r="C114" s="27" t="s">
        <v>225</v>
      </c>
      <c r="D114" s="20" t="s">
        <v>14</v>
      </c>
      <c r="E114" s="20">
        <f>SUM(E115:E116)</f>
        <v>5</v>
      </c>
      <c r="F114" s="99"/>
      <c r="G114" s="26"/>
      <c r="J114" s="45"/>
    </row>
    <row r="115" spans="2:10" s="11" customFormat="1" ht="21">
      <c r="B115" s="17" t="s">
        <v>226</v>
      </c>
      <c r="C115" s="22" t="s">
        <v>227</v>
      </c>
      <c r="D115" s="23">
        <v>0</v>
      </c>
      <c r="E115" s="20"/>
      <c r="F115" s="46"/>
      <c r="G115" s="26"/>
      <c r="J115" s="45"/>
    </row>
    <row r="116" spans="2:7" s="11" customFormat="1" ht="21">
      <c r="B116" s="17" t="s">
        <v>228</v>
      </c>
      <c r="C116" s="22" t="s">
        <v>229</v>
      </c>
      <c r="D116" s="23" t="s">
        <v>223</v>
      </c>
      <c r="E116" s="23">
        <v>5</v>
      </c>
      <c r="F116" s="99"/>
      <c r="G116" s="26"/>
    </row>
    <row r="117" spans="2:7" s="11" customFormat="1" ht="15">
      <c r="B117" s="17" t="s">
        <v>230</v>
      </c>
      <c r="C117" s="27" t="s">
        <v>231</v>
      </c>
      <c r="D117" s="20" t="s">
        <v>29</v>
      </c>
      <c r="E117" s="20">
        <f>SUM(E118:E120)</f>
        <v>10</v>
      </c>
      <c r="F117" s="102"/>
      <c r="G117" s="26"/>
    </row>
    <row r="118" spans="2:7" s="11" customFormat="1" ht="15">
      <c r="B118" s="17" t="s">
        <v>232</v>
      </c>
      <c r="C118" s="22" t="s">
        <v>233</v>
      </c>
      <c r="D118" s="23" t="s">
        <v>175</v>
      </c>
      <c r="E118" s="23"/>
      <c r="F118" s="46"/>
      <c r="G118" s="26"/>
    </row>
    <row r="119" spans="2:7" s="11" customFormat="1" ht="15">
      <c r="B119" s="17" t="s">
        <v>234</v>
      </c>
      <c r="C119" s="22" t="s">
        <v>235</v>
      </c>
      <c r="D119" s="23" t="s">
        <v>236</v>
      </c>
      <c r="E119" s="23"/>
      <c r="F119" s="99"/>
      <c r="G119" s="26"/>
    </row>
    <row r="120" spans="2:7" s="11" customFormat="1" ht="21">
      <c r="B120" s="17" t="s">
        <v>237</v>
      </c>
      <c r="C120" s="22" t="s">
        <v>238</v>
      </c>
      <c r="D120" s="23" t="s">
        <v>91</v>
      </c>
      <c r="E120" s="23">
        <v>10</v>
      </c>
      <c r="F120" s="99"/>
      <c r="G120" s="26"/>
    </row>
    <row r="121" spans="2:7" ht="15">
      <c r="B121" s="15" t="s">
        <v>239</v>
      </c>
      <c r="C121" s="15" t="s">
        <v>240</v>
      </c>
      <c r="D121" s="16" t="s">
        <v>29</v>
      </c>
      <c r="E121" s="16">
        <f>+(E122+E127+E131+E135+E139)*10/50</f>
        <v>10</v>
      </c>
      <c r="F121" s="99"/>
      <c r="G121" s="26"/>
    </row>
    <row r="122" spans="2:11" s="11" customFormat="1" ht="21">
      <c r="B122" s="17" t="s">
        <v>241</v>
      </c>
      <c r="C122" s="18" t="s">
        <v>242</v>
      </c>
      <c r="D122" s="20" t="s">
        <v>29</v>
      </c>
      <c r="E122" s="20">
        <f>SUM(E123:E126)</f>
        <v>10</v>
      </c>
      <c r="F122" s="99"/>
      <c r="G122" s="26"/>
      <c r="K122" s="45"/>
    </row>
    <row r="123" spans="2:11" s="11" customFormat="1" ht="21">
      <c r="B123" s="17" t="s">
        <v>243</v>
      </c>
      <c r="C123" s="22" t="s">
        <v>244</v>
      </c>
      <c r="D123" s="23">
        <v>0</v>
      </c>
      <c r="E123" s="23"/>
      <c r="F123" s="99"/>
      <c r="G123" s="26"/>
      <c r="K123" s="45"/>
    </row>
    <row r="124" spans="2:11" s="11" customFormat="1" ht="21">
      <c r="B124" s="17" t="s">
        <v>245</v>
      </c>
      <c r="C124" s="22" t="s">
        <v>246</v>
      </c>
      <c r="D124" s="23" t="s">
        <v>26</v>
      </c>
      <c r="E124" s="23"/>
      <c r="F124" s="99"/>
      <c r="G124" s="26"/>
      <c r="K124" s="45"/>
    </row>
    <row r="125" spans="2:7" s="11" customFormat="1" ht="21">
      <c r="B125" s="17" t="s">
        <v>247</v>
      </c>
      <c r="C125" s="22" t="s">
        <v>248</v>
      </c>
      <c r="D125" s="23" t="s">
        <v>88</v>
      </c>
      <c r="E125" s="23"/>
      <c r="F125" s="99"/>
      <c r="G125" s="26"/>
    </row>
    <row r="126" spans="2:7" s="11" customFormat="1" ht="42">
      <c r="B126" s="17" t="s">
        <v>249</v>
      </c>
      <c r="C126" s="22" t="s">
        <v>250</v>
      </c>
      <c r="D126" s="23" t="s">
        <v>91</v>
      </c>
      <c r="E126" s="23">
        <v>10</v>
      </c>
      <c r="F126" s="99"/>
      <c r="G126" s="26"/>
    </row>
    <row r="127" spans="2:7" s="11" customFormat="1" ht="21">
      <c r="B127" s="17" t="s">
        <v>251</v>
      </c>
      <c r="C127" s="18" t="s">
        <v>252</v>
      </c>
      <c r="D127" s="20" t="s">
        <v>29</v>
      </c>
      <c r="E127" s="20">
        <f>SUM(E128:E130)</f>
        <v>10</v>
      </c>
      <c r="F127" s="46"/>
      <c r="G127" s="26"/>
    </row>
    <row r="128" spans="2:7" s="11" customFormat="1" ht="21">
      <c r="B128" s="17" t="s">
        <v>253</v>
      </c>
      <c r="C128" s="22" t="s">
        <v>254</v>
      </c>
      <c r="D128" s="23">
        <v>0</v>
      </c>
      <c r="E128" s="23"/>
      <c r="F128" s="99"/>
      <c r="G128" s="26"/>
    </row>
    <row r="129" spans="2:7" s="11" customFormat="1" ht="31.5">
      <c r="B129" s="17" t="s">
        <v>255</v>
      </c>
      <c r="C129" s="22" t="s">
        <v>256</v>
      </c>
      <c r="D129" s="23" t="s">
        <v>117</v>
      </c>
      <c r="E129" s="23"/>
      <c r="F129" s="99"/>
      <c r="G129" s="26"/>
    </row>
    <row r="130" spans="2:7" s="11" customFormat="1" ht="31.5">
      <c r="B130" s="17" t="s">
        <v>257</v>
      </c>
      <c r="C130" s="22" t="s">
        <v>258</v>
      </c>
      <c r="D130" s="23" t="s">
        <v>91</v>
      </c>
      <c r="E130" s="23">
        <v>10</v>
      </c>
      <c r="F130" s="99"/>
      <c r="G130" s="26"/>
    </row>
    <row r="131" spans="2:7" s="11" customFormat="1" ht="21">
      <c r="B131" s="17" t="s">
        <v>259</v>
      </c>
      <c r="C131" s="18" t="s">
        <v>260</v>
      </c>
      <c r="D131" s="20" t="s">
        <v>29</v>
      </c>
      <c r="E131" s="20">
        <f>SUM(E132:E134)</f>
        <v>10</v>
      </c>
      <c r="F131" s="99"/>
      <c r="G131" s="26"/>
    </row>
    <row r="132" spans="2:7" s="11" customFormat="1" ht="21">
      <c r="B132" s="17" t="s">
        <v>261</v>
      </c>
      <c r="C132" s="33" t="s">
        <v>262</v>
      </c>
      <c r="D132" s="23">
        <v>0</v>
      </c>
      <c r="E132" s="23"/>
      <c r="F132" s="99"/>
      <c r="G132" s="26"/>
    </row>
    <row r="133" spans="2:7" s="11" customFormat="1" ht="21">
      <c r="B133" s="17" t="s">
        <v>263</v>
      </c>
      <c r="C133" s="33" t="s">
        <v>397</v>
      </c>
      <c r="D133" s="23" t="s">
        <v>264</v>
      </c>
      <c r="E133" s="23"/>
      <c r="F133" s="46"/>
      <c r="G133" s="26"/>
    </row>
    <row r="134" spans="2:7" s="11" customFormat="1" ht="21">
      <c r="B134" s="17" t="s">
        <v>265</v>
      </c>
      <c r="C134" s="33" t="s">
        <v>398</v>
      </c>
      <c r="D134" s="23" t="s">
        <v>266</v>
      </c>
      <c r="E134" s="23">
        <v>10</v>
      </c>
      <c r="F134" s="99"/>
      <c r="G134" s="26"/>
    </row>
    <row r="135" spans="2:7" s="11" customFormat="1" ht="21">
      <c r="B135" s="17" t="s">
        <v>267</v>
      </c>
      <c r="C135" s="18" t="s">
        <v>268</v>
      </c>
      <c r="D135" s="20" t="s">
        <v>29</v>
      </c>
      <c r="E135" s="20">
        <f>SUM(E136:E138)</f>
        <v>10</v>
      </c>
      <c r="F135" s="99"/>
      <c r="G135" s="26"/>
    </row>
    <row r="136" spans="2:7" s="11" customFormat="1" ht="21">
      <c r="B136" s="17" t="s">
        <v>269</v>
      </c>
      <c r="C136" s="22" t="s">
        <v>270</v>
      </c>
      <c r="D136" s="23">
        <v>0</v>
      </c>
      <c r="E136" s="23"/>
      <c r="F136" s="99"/>
      <c r="G136" s="26"/>
    </row>
    <row r="137" spans="2:7" s="11" customFormat="1" ht="21">
      <c r="B137" s="17" t="s">
        <v>271</v>
      </c>
      <c r="C137" s="22" t="s">
        <v>272</v>
      </c>
      <c r="D137" s="23" t="s">
        <v>273</v>
      </c>
      <c r="E137" s="23"/>
      <c r="F137" s="99"/>
      <c r="G137" s="26"/>
    </row>
    <row r="138" spans="2:7" s="11" customFormat="1" ht="21">
      <c r="B138" s="17" t="s">
        <v>274</v>
      </c>
      <c r="C138" s="22" t="s">
        <v>275</v>
      </c>
      <c r="D138" s="23" t="s">
        <v>40</v>
      </c>
      <c r="E138" s="23">
        <v>10</v>
      </c>
      <c r="F138" s="99"/>
      <c r="G138" s="26"/>
    </row>
    <row r="139" spans="2:9" s="11" customFormat="1" ht="21">
      <c r="B139" s="17" t="s">
        <v>276</v>
      </c>
      <c r="C139" s="27" t="s">
        <v>277</v>
      </c>
      <c r="D139" s="20" t="s">
        <v>29</v>
      </c>
      <c r="E139" s="20">
        <f>SUM(E140:E143)</f>
        <v>10</v>
      </c>
      <c r="F139" s="99"/>
      <c r="G139" s="26"/>
      <c r="I139" s="29"/>
    </row>
    <row r="140" spans="2:7" s="11" customFormat="1" ht="21">
      <c r="B140" s="17" t="s">
        <v>278</v>
      </c>
      <c r="C140" s="22" t="s">
        <v>279</v>
      </c>
      <c r="D140" s="23" t="s">
        <v>29</v>
      </c>
      <c r="E140" s="23"/>
      <c r="F140" s="99"/>
      <c r="G140" s="26"/>
    </row>
    <row r="141" spans="2:7" s="11" customFormat="1" ht="21">
      <c r="B141" s="17" t="s">
        <v>280</v>
      </c>
      <c r="C141" s="22" t="s">
        <v>281</v>
      </c>
      <c r="D141" s="23">
        <v>0</v>
      </c>
      <c r="E141" s="23"/>
      <c r="F141" s="99"/>
      <c r="G141" s="26"/>
    </row>
    <row r="142" spans="2:7" s="11" customFormat="1" ht="21">
      <c r="B142" s="17" t="s">
        <v>282</v>
      </c>
      <c r="C142" s="22" t="s">
        <v>283</v>
      </c>
      <c r="D142" s="23" t="s">
        <v>273</v>
      </c>
      <c r="E142" s="23"/>
      <c r="F142" s="99"/>
      <c r="G142" s="26"/>
    </row>
    <row r="143" spans="2:7" s="11" customFormat="1" ht="21">
      <c r="B143" s="17" t="s">
        <v>284</v>
      </c>
      <c r="C143" s="22" t="s">
        <v>285</v>
      </c>
      <c r="D143" s="23" t="s">
        <v>40</v>
      </c>
      <c r="E143" s="23">
        <v>10</v>
      </c>
      <c r="F143" s="99"/>
      <c r="G143" s="26"/>
    </row>
    <row r="144" spans="2:7" ht="15">
      <c r="B144" s="15" t="s">
        <v>286</v>
      </c>
      <c r="C144" s="15" t="s">
        <v>287</v>
      </c>
      <c r="D144" s="16" t="s">
        <v>29</v>
      </c>
      <c r="E144" s="16">
        <f>+E145</f>
        <v>10</v>
      </c>
      <c r="F144" s="99"/>
      <c r="G144" s="26"/>
    </row>
    <row r="145" spans="2:7" s="11" customFormat="1" ht="15">
      <c r="B145" s="17" t="s">
        <v>288</v>
      </c>
      <c r="C145" s="18" t="s">
        <v>289</v>
      </c>
      <c r="D145" s="20" t="s">
        <v>29</v>
      </c>
      <c r="E145" s="20">
        <f>SUM(E146:E149)</f>
        <v>10</v>
      </c>
      <c r="F145" s="99"/>
      <c r="G145" s="26"/>
    </row>
    <row r="146" spans="2:7" s="11" customFormat="1" ht="15">
      <c r="B146" s="17" t="s">
        <v>290</v>
      </c>
      <c r="C146" s="22" t="s">
        <v>291</v>
      </c>
      <c r="D146" s="23">
        <v>0</v>
      </c>
      <c r="E146" s="20"/>
      <c r="F146" s="99"/>
      <c r="G146" s="26"/>
    </row>
    <row r="147" spans="2:7" s="11" customFormat="1" ht="15">
      <c r="B147" s="17" t="s">
        <v>292</v>
      </c>
      <c r="C147" s="22" t="s">
        <v>293</v>
      </c>
      <c r="D147" s="23" t="s">
        <v>175</v>
      </c>
      <c r="E147" s="20"/>
      <c r="F147" s="99"/>
      <c r="G147" s="26"/>
    </row>
    <row r="148" spans="2:7" s="11" customFormat="1" ht="15">
      <c r="B148" s="17" t="s">
        <v>294</v>
      </c>
      <c r="C148" s="22" t="s">
        <v>295</v>
      </c>
      <c r="D148" s="23" t="s">
        <v>236</v>
      </c>
      <c r="E148" s="20"/>
      <c r="F148" s="99"/>
      <c r="G148" s="26"/>
    </row>
    <row r="149" spans="2:7" s="11" customFormat="1" ht="21">
      <c r="B149" s="17" t="s">
        <v>296</v>
      </c>
      <c r="C149" s="22" t="s">
        <v>297</v>
      </c>
      <c r="D149" s="23" t="s">
        <v>91</v>
      </c>
      <c r="E149" s="23">
        <v>10</v>
      </c>
      <c r="F149" s="99"/>
      <c r="G149" s="26"/>
    </row>
    <row r="150" spans="2:8" ht="15">
      <c r="B150" s="12" t="s">
        <v>298</v>
      </c>
      <c r="C150" s="12" t="s">
        <v>299</v>
      </c>
      <c r="D150" s="13" t="s">
        <v>55</v>
      </c>
      <c r="E150" s="14">
        <f>+(E151+E159+E164+E170+E179+E184)*30/50</f>
        <v>30</v>
      </c>
      <c r="F150" s="99"/>
      <c r="G150" s="26"/>
      <c r="H150" s="47"/>
    </row>
    <row r="151" spans="2:7" ht="15">
      <c r="B151" s="15" t="s">
        <v>300</v>
      </c>
      <c r="C151" s="15" t="s">
        <v>301</v>
      </c>
      <c r="D151" s="16" t="s">
        <v>29</v>
      </c>
      <c r="E151" s="16">
        <f>+(E152+E153+E156)*10/25</f>
        <v>10</v>
      </c>
      <c r="F151" s="99"/>
      <c r="G151" s="26"/>
    </row>
    <row r="152" spans="2:7" s="11" customFormat="1" ht="21">
      <c r="B152" s="17" t="s">
        <v>302</v>
      </c>
      <c r="C152" s="18" t="s">
        <v>303</v>
      </c>
      <c r="D152" s="20" t="s">
        <v>14</v>
      </c>
      <c r="E152" s="20">
        <v>5</v>
      </c>
      <c r="F152" s="99"/>
      <c r="G152" s="26"/>
    </row>
    <row r="153" spans="2:7" s="11" customFormat="1" ht="21">
      <c r="B153" s="17" t="s">
        <v>304</v>
      </c>
      <c r="C153" s="18" t="s">
        <v>305</v>
      </c>
      <c r="D153" s="20" t="s">
        <v>29</v>
      </c>
      <c r="E153" s="20">
        <f>SUM(E154:E155)</f>
        <v>10</v>
      </c>
      <c r="F153" s="99"/>
      <c r="G153" s="26"/>
    </row>
    <row r="154" spans="2:7" s="11" customFormat="1" ht="21">
      <c r="B154" s="17" t="s">
        <v>306</v>
      </c>
      <c r="C154" s="33" t="s">
        <v>307</v>
      </c>
      <c r="D154" s="23">
        <v>0</v>
      </c>
      <c r="E154" s="23"/>
      <c r="F154" s="99"/>
      <c r="G154" s="26"/>
    </row>
    <row r="155" spans="2:7" s="11" customFormat="1" ht="21">
      <c r="B155" s="17" t="s">
        <v>308</v>
      </c>
      <c r="C155" s="33" t="s">
        <v>309</v>
      </c>
      <c r="D155" s="23" t="s">
        <v>66</v>
      </c>
      <c r="E155" s="23">
        <v>10</v>
      </c>
      <c r="F155" s="99"/>
      <c r="G155" s="26"/>
    </row>
    <row r="156" spans="2:7" s="11" customFormat="1" ht="21">
      <c r="B156" s="17" t="s">
        <v>310</v>
      </c>
      <c r="C156" s="18" t="s">
        <v>311</v>
      </c>
      <c r="D156" s="20" t="s">
        <v>29</v>
      </c>
      <c r="E156" s="20">
        <f>SUM(E157:E158)</f>
        <v>10</v>
      </c>
      <c r="F156" s="99"/>
      <c r="G156" s="26"/>
    </row>
    <row r="157" spans="2:7" s="11" customFormat="1" ht="21">
      <c r="B157" s="17" t="s">
        <v>312</v>
      </c>
      <c r="C157" s="22" t="s">
        <v>313</v>
      </c>
      <c r="D157" s="23">
        <v>0</v>
      </c>
      <c r="E157" s="23"/>
      <c r="F157" s="99"/>
      <c r="G157" s="26"/>
    </row>
    <row r="158" spans="2:7" s="11" customFormat="1" ht="21">
      <c r="B158" s="17" t="s">
        <v>314</v>
      </c>
      <c r="C158" s="22" t="s">
        <v>315</v>
      </c>
      <c r="D158" s="23" t="s">
        <v>66</v>
      </c>
      <c r="E158" s="23">
        <v>10</v>
      </c>
      <c r="F158" s="99"/>
      <c r="G158" s="26"/>
    </row>
    <row r="159" spans="2:7" ht="15">
      <c r="B159" s="15" t="s">
        <v>316</v>
      </c>
      <c r="C159" s="15" t="s">
        <v>317</v>
      </c>
      <c r="D159" s="16" t="s">
        <v>14</v>
      </c>
      <c r="E159" s="48">
        <f>+E160</f>
        <v>5</v>
      </c>
      <c r="F159" s="99"/>
      <c r="G159" s="26"/>
    </row>
    <row r="160" spans="2:8" s="11" customFormat="1" ht="15">
      <c r="B160" s="17" t="s">
        <v>318</v>
      </c>
      <c r="C160" s="18" t="s">
        <v>319</v>
      </c>
      <c r="D160" s="20" t="s">
        <v>14</v>
      </c>
      <c r="E160" s="20">
        <f>SUM(E161:E163)</f>
        <v>5</v>
      </c>
      <c r="F160" s="99"/>
      <c r="G160" s="26"/>
      <c r="H160" s="49"/>
    </row>
    <row r="161" spans="2:7" s="11" customFormat="1" ht="24.75" customHeight="1">
      <c r="B161" s="17" t="s">
        <v>320</v>
      </c>
      <c r="C161" s="22" t="s">
        <v>321</v>
      </c>
      <c r="D161" s="23">
        <v>0</v>
      </c>
      <c r="E161" s="23"/>
      <c r="F161" s="99"/>
      <c r="G161" s="26"/>
    </row>
    <row r="162" spans="2:7" s="11" customFormat="1" ht="27" customHeight="1">
      <c r="B162" s="17" t="s">
        <v>322</v>
      </c>
      <c r="C162" s="22" t="s">
        <v>323</v>
      </c>
      <c r="D162" s="23" t="s">
        <v>129</v>
      </c>
      <c r="E162" s="23"/>
      <c r="F162" s="99"/>
      <c r="G162" s="26"/>
    </row>
    <row r="163" spans="2:7" s="11" customFormat="1" ht="37.5" customHeight="1">
      <c r="B163" s="17" t="s">
        <v>324</v>
      </c>
      <c r="C163" s="22" t="s">
        <v>325</v>
      </c>
      <c r="D163" s="23">
        <v>5</v>
      </c>
      <c r="E163" s="23">
        <v>5</v>
      </c>
      <c r="F163" s="99"/>
      <c r="G163" s="26"/>
    </row>
    <row r="164" spans="2:7" s="11" customFormat="1" ht="15">
      <c r="B164" s="15" t="s">
        <v>326</v>
      </c>
      <c r="C164" s="15" t="s">
        <v>327</v>
      </c>
      <c r="D164" s="16" t="s">
        <v>29</v>
      </c>
      <c r="E164" s="16">
        <f>+(E165+E166+E167)*10/25</f>
        <v>10</v>
      </c>
      <c r="F164" s="99"/>
      <c r="G164" s="26"/>
    </row>
    <row r="165" spans="2:7" s="11" customFormat="1" ht="21.75" customHeight="1">
      <c r="B165" s="17" t="s">
        <v>328</v>
      </c>
      <c r="C165" s="18" t="s">
        <v>329</v>
      </c>
      <c r="D165" s="20" t="s">
        <v>29</v>
      </c>
      <c r="E165" s="20">
        <v>10</v>
      </c>
      <c r="F165" s="99"/>
      <c r="G165" s="26"/>
    </row>
    <row r="166" spans="2:7" s="11" customFormat="1" ht="21.75" customHeight="1">
      <c r="B166" s="17" t="s">
        <v>330</v>
      </c>
      <c r="C166" s="18" t="s">
        <v>331</v>
      </c>
      <c r="D166" s="20" t="s">
        <v>14</v>
      </c>
      <c r="E166" s="20">
        <v>5</v>
      </c>
      <c r="F166" s="99"/>
      <c r="G166" s="26"/>
    </row>
    <row r="167" spans="2:8" s="11" customFormat="1" ht="27.75" customHeight="1">
      <c r="B167" s="17" t="s">
        <v>332</v>
      </c>
      <c r="C167" s="27" t="s">
        <v>333</v>
      </c>
      <c r="D167" s="20" t="s">
        <v>29</v>
      </c>
      <c r="E167" s="20">
        <f>SUM(E168:E169)</f>
        <v>10</v>
      </c>
      <c r="G167" s="26"/>
      <c r="H167" s="50"/>
    </row>
    <row r="168" spans="2:14" s="11" customFormat="1" ht="48.75" customHeight="1">
      <c r="B168" s="17" t="s">
        <v>334</v>
      </c>
      <c r="C168" s="22" t="s">
        <v>335</v>
      </c>
      <c r="D168" s="23">
        <v>0</v>
      </c>
      <c r="E168" s="23"/>
      <c r="F168" s="99"/>
      <c r="G168" s="26"/>
      <c r="M168" s="29"/>
      <c r="N168" s="29"/>
    </row>
    <row r="169" spans="2:8" s="11" customFormat="1" ht="48" customHeight="1">
      <c r="B169" s="17" t="s">
        <v>336</v>
      </c>
      <c r="C169" s="22" t="s">
        <v>337</v>
      </c>
      <c r="D169" s="23" t="s">
        <v>40</v>
      </c>
      <c r="E169" s="23">
        <v>10</v>
      </c>
      <c r="F169" s="99"/>
      <c r="G169" s="26"/>
      <c r="H169" s="51"/>
    </row>
    <row r="170" spans="2:7" ht="15">
      <c r="B170" s="15" t="s">
        <v>338</v>
      </c>
      <c r="C170" s="15" t="s">
        <v>339</v>
      </c>
      <c r="D170" s="16" t="s">
        <v>29</v>
      </c>
      <c r="E170" s="16">
        <f>+(E171+E175)*10/20</f>
        <v>10</v>
      </c>
      <c r="F170" s="99"/>
      <c r="G170" s="26"/>
    </row>
    <row r="171" spans="2:7" ht="28.5" customHeight="1">
      <c r="B171" s="17" t="s">
        <v>340</v>
      </c>
      <c r="C171" s="18" t="s">
        <v>341</v>
      </c>
      <c r="D171" s="20" t="s">
        <v>29</v>
      </c>
      <c r="E171" s="20">
        <f>SUM(E172:E174)</f>
        <v>10</v>
      </c>
      <c r="F171" s="99"/>
      <c r="G171" s="26"/>
    </row>
    <row r="172" spans="2:7" ht="21" customHeight="1">
      <c r="B172" s="17" t="s">
        <v>342</v>
      </c>
      <c r="C172" s="22" t="s">
        <v>343</v>
      </c>
      <c r="D172" s="23">
        <v>0</v>
      </c>
      <c r="E172" s="23"/>
      <c r="F172" s="99"/>
      <c r="G172" s="26"/>
    </row>
    <row r="173" spans="2:7" ht="27.75" customHeight="1">
      <c r="B173" s="17" t="s">
        <v>344</v>
      </c>
      <c r="C173" s="22" t="s">
        <v>345</v>
      </c>
      <c r="D173" s="23" t="s">
        <v>175</v>
      </c>
      <c r="E173" s="23"/>
      <c r="F173" s="99"/>
      <c r="G173" s="26"/>
    </row>
    <row r="174" spans="2:7" ht="25.5" customHeight="1">
      <c r="B174" s="17" t="s">
        <v>346</v>
      </c>
      <c r="C174" s="22" t="s">
        <v>347</v>
      </c>
      <c r="D174" s="23" t="s">
        <v>40</v>
      </c>
      <c r="E174" s="23">
        <v>10</v>
      </c>
      <c r="F174" s="99"/>
      <c r="G174" s="26"/>
    </row>
    <row r="175" spans="2:7" ht="26.25" customHeight="1">
      <c r="B175" s="17" t="s">
        <v>348</v>
      </c>
      <c r="C175" s="18" t="s">
        <v>349</v>
      </c>
      <c r="D175" s="20" t="s">
        <v>29</v>
      </c>
      <c r="E175" s="20">
        <f>SUM(E176:E178)</f>
        <v>10</v>
      </c>
      <c r="F175" s="99"/>
      <c r="G175" s="26"/>
    </row>
    <row r="176" spans="2:7" ht="16.5" customHeight="1">
      <c r="B176" s="17" t="s">
        <v>350</v>
      </c>
      <c r="C176" s="22" t="s">
        <v>351</v>
      </c>
      <c r="D176" s="23">
        <v>0</v>
      </c>
      <c r="E176" s="23"/>
      <c r="F176" s="99"/>
      <c r="G176" s="26"/>
    </row>
    <row r="177" spans="2:7" ht="15">
      <c r="B177" s="17" t="s">
        <v>352</v>
      </c>
      <c r="C177" s="22" t="s">
        <v>353</v>
      </c>
      <c r="D177" s="23" t="s">
        <v>175</v>
      </c>
      <c r="E177" s="23"/>
      <c r="F177" s="99"/>
      <c r="G177" s="26"/>
    </row>
    <row r="178" spans="2:7" ht="15">
      <c r="B178" s="17" t="s">
        <v>354</v>
      </c>
      <c r="C178" s="22" t="s">
        <v>355</v>
      </c>
      <c r="D178" s="23" t="s">
        <v>40</v>
      </c>
      <c r="E178" s="23">
        <v>10</v>
      </c>
      <c r="F178" s="37"/>
      <c r="G178" s="26"/>
    </row>
    <row r="179" spans="2:7" ht="15">
      <c r="B179" s="15" t="s">
        <v>356</v>
      </c>
      <c r="C179" s="15" t="s">
        <v>357</v>
      </c>
      <c r="D179" s="16" t="s">
        <v>14</v>
      </c>
      <c r="E179" s="16">
        <f>+E180</f>
        <v>5</v>
      </c>
      <c r="F179" s="99"/>
      <c r="G179" s="26"/>
    </row>
    <row r="180" spans="2:7" ht="21">
      <c r="B180" s="17" t="s">
        <v>358</v>
      </c>
      <c r="C180" s="27" t="s">
        <v>359</v>
      </c>
      <c r="D180" s="20" t="s">
        <v>14</v>
      </c>
      <c r="E180" s="20">
        <f>SUM(E181:E183)</f>
        <v>5</v>
      </c>
      <c r="F180" s="99"/>
      <c r="G180" s="26"/>
    </row>
    <row r="181" spans="2:7" ht="21">
      <c r="B181" s="17" t="s">
        <v>360</v>
      </c>
      <c r="C181" s="22" t="s">
        <v>361</v>
      </c>
      <c r="D181" s="23">
        <v>0</v>
      </c>
      <c r="E181" s="20"/>
      <c r="F181" s="99"/>
      <c r="G181" s="26"/>
    </row>
    <row r="182" spans="2:7" ht="21">
      <c r="B182" s="17" t="s">
        <v>362</v>
      </c>
      <c r="C182" s="22" t="s">
        <v>363</v>
      </c>
      <c r="D182" s="23" t="s">
        <v>23</v>
      </c>
      <c r="E182" s="23"/>
      <c r="G182" s="26"/>
    </row>
    <row r="183" spans="2:7" ht="31.5">
      <c r="B183" s="17" t="s">
        <v>364</v>
      </c>
      <c r="C183" s="22" t="s">
        <v>365</v>
      </c>
      <c r="D183" s="23" t="s">
        <v>26</v>
      </c>
      <c r="E183" s="23">
        <v>5</v>
      </c>
      <c r="F183" s="99"/>
      <c r="G183" s="26"/>
    </row>
    <row r="184" spans="2:7" ht="15">
      <c r="B184" s="15" t="s">
        <v>366</v>
      </c>
      <c r="C184" s="15" t="s">
        <v>367</v>
      </c>
      <c r="D184" s="16" t="s">
        <v>29</v>
      </c>
      <c r="E184" s="16">
        <f>+(E185+E186+E187+E188+E189+E190)*10/55</f>
        <v>10</v>
      </c>
      <c r="F184" s="99"/>
      <c r="G184" s="26"/>
    </row>
    <row r="185" spans="2:7" ht="21">
      <c r="B185" s="52" t="s">
        <v>368</v>
      </c>
      <c r="C185" s="18" t="s">
        <v>369</v>
      </c>
      <c r="D185" s="20" t="s">
        <v>29</v>
      </c>
      <c r="E185" s="20">
        <v>10</v>
      </c>
      <c r="F185" s="263"/>
      <c r="G185" s="26"/>
    </row>
    <row r="186" spans="2:7" ht="15">
      <c r="B186" s="52" t="s">
        <v>370</v>
      </c>
      <c r="C186" s="18" t="s">
        <v>371</v>
      </c>
      <c r="D186" s="20" t="s">
        <v>29</v>
      </c>
      <c r="E186" s="20">
        <v>10</v>
      </c>
      <c r="F186" s="264"/>
      <c r="G186" s="26"/>
    </row>
    <row r="187" spans="2:7" ht="21">
      <c r="B187" s="52" t="s">
        <v>372</v>
      </c>
      <c r="C187" s="18" t="s">
        <v>373</v>
      </c>
      <c r="D187" s="20" t="s">
        <v>29</v>
      </c>
      <c r="E187" s="20">
        <v>10</v>
      </c>
      <c r="F187" s="264"/>
      <c r="G187" s="26"/>
    </row>
    <row r="188" spans="2:7" ht="21">
      <c r="B188" s="52" t="s">
        <v>374</v>
      </c>
      <c r="C188" s="18" t="s">
        <v>375</v>
      </c>
      <c r="D188" s="20" t="s">
        <v>29</v>
      </c>
      <c r="E188" s="20">
        <v>10</v>
      </c>
      <c r="F188" s="264"/>
      <c r="G188" s="26"/>
    </row>
    <row r="189" spans="2:7" ht="21">
      <c r="B189" s="52" t="s">
        <v>376</v>
      </c>
      <c r="C189" s="18" t="s">
        <v>377</v>
      </c>
      <c r="D189" s="20" t="s">
        <v>29</v>
      </c>
      <c r="E189" s="20">
        <v>10</v>
      </c>
      <c r="F189" s="264"/>
      <c r="G189" s="26"/>
    </row>
    <row r="190" spans="2:7" ht="21">
      <c r="B190" s="52" t="s">
        <v>378</v>
      </c>
      <c r="C190" s="18" t="s">
        <v>379</v>
      </c>
      <c r="D190" s="20" t="s">
        <v>14</v>
      </c>
      <c r="E190" s="20">
        <v>5</v>
      </c>
      <c r="F190" s="99"/>
      <c r="G190" s="26"/>
    </row>
    <row r="191" spans="2:7" s="11" customFormat="1" ht="15">
      <c r="B191" s="53"/>
      <c r="C191" s="54"/>
      <c r="D191" s="55"/>
      <c r="E191" s="56">
        <f>+E18</f>
        <v>100</v>
      </c>
      <c r="F191" s="99"/>
      <c r="G191" s="26"/>
    </row>
    <row r="192" spans="2:11" s="60" customFormat="1" ht="16.5">
      <c r="B192" s="57" t="s">
        <v>380</v>
      </c>
      <c r="C192" s="58"/>
      <c r="D192" s="58"/>
      <c r="E192" s="58"/>
      <c r="F192" s="99"/>
      <c r="G192" s="26"/>
      <c r="H192" s="58"/>
      <c r="I192" s="58"/>
      <c r="J192" s="58"/>
      <c r="K192" s="59"/>
    </row>
    <row r="193" spans="1:12" s="60" customFormat="1" ht="16.5">
      <c r="A193" s="61"/>
      <c r="B193" s="62"/>
      <c r="C193" s="62"/>
      <c r="D193" s="62"/>
      <c r="E193" s="62"/>
      <c r="F193" s="62"/>
      <c r="G193" s="62"/>
      <c r="H193" s="62"/>
      <c r="I193" s="62"/>
      <c r="J193" s="62"/>
      <c r="K193" s="62"/>
      <c r="L193" s="61"/>
    </row>
    <row r="194" spans="2:13" s="60" customFormat="1" ht="16.5">
      <c r="B194" s="258" t="s">
        <v>381</v>
      </c>
      <c r="C194" s="258"/>
      <c r="D194" s="258"/>
      <c r="E194" s="258"/>
      <c r="F194" s="63"/>
      <c r="G194" s="63"/>
      <c r="H194" s="64"/>
      <c r="I194" s="64"/>
      <c r="J194" s="64"/>
      <c r="K194" s="64"/>
      <c r="L194" s="61"/>
      <c r="M194" s="61"/>
    </row>
    <row r="195" spans="2:11" s="61" customFormat="1" ht="16.5">
      <c r="B195" s="258" t="s">
        <v>382</v>
      </c>
      <c r="C195" s="258"/>
      <c r="D195" s="258"/>
      <c r="E195" s="258"/>
      <c r="F195" s="63"/>
      <c r="G195" s="63"/>
      <c r="H195" s="62"/>
      <c r="I195" s="62"/>
      <c r="J195" s="62"/>
      <c r="K195" s="62"/>
    </row>
    <row r="196" spans="2:12" s="60" customFormat="1" ht="16.5">
      <c r="B196" s="258" t="s">
        <v>383</v>
      </c>
      <c r="C196" s="258"/>
      <c r="D196" s="258"/>
      <c r="E196" s="258"/>
      <c r="F196" s="63"/>
      <c r="G196" s="63"/>
      <c r="H196" s="65"/>
      <c r="I196" s="65"/>
      <c r="J196" s="65"/>
      <c r="K196" s="65"/>
      <c r="L196" s="61"/>
    </row>
    <row r="197" spans="2:12" s="60" customFormat="1" ht="16.5">
      <c r="B197" s="258" t="s">
        <v>384</v>
      </c>
      <c r="C197" s="258"/>
      <c r="D197" s="258"/>
      <c r="E197" s="258"/>
      <c r="F197" s="63"/>
      <c r="G197" s="63"/>
      <c r="H197" s="66"/>
      <c r="I197" s="66"/>
      <c r="J197" s="66"/>
      <c r="K197" s="66"/>
      <c r="L197" s="61"/>
    </row>
    <row r="198" spans="2:12" s="60" customFormat="1" ht="16.5">
      <c r="B198" s="63"/>
      <c r="C198" s="63"/>
      <c r="D198" s="63"/>
      <c r="E198" s="63"/>
      <c r="F198" s="63"/>
      <c r="G198" s="63"/>
      <c r="H198" s="66"/>
      <c r="I198" s="66"/>
      <c r="J198" s="66"/>
      <c r="K198" s="66"/>
      <c r="L198" s="61"/>
    </row>
    <row r="199" spans="2:3" ht="15">
      <c r="B199" s="11" t="s">
        <v>385</v>
      </c>
      <c r="C199" s="11" t="s">
        <v>386</v>
      </c>
    </row>
    <row r="200" ht="15">
      <c r="B200" s="23" t="s">
        <v>29</v>
      </c>
    </row>
    <row r="201" spans="2:8" ht="15">
      <c r="B201" s="67">
        <v>0</v>
      </c>
      <c r="C201" s="68" t="s">
        <v>387</v>
      </c>
      <c r="D201" s="69"/>
      <c r="E201" s="69"/>
      <c r="F201" s="69"/>
      <c r="G201" s="69"/>
      <c r="H201" s="70"/>
    </row>
    <row r="202" spans="2:8" ht="15">
      <c r="B202" s="67" t="s">
        <v>388</v>
      </c>
      <c r="C202" s="69" t="s">
        <v>389</v>
      </c>
      <c r="D202" s="69"/>
      <c r="E202" s="69"/>
      <c r="F202" s="69"/>
      <c r="G202" s="69"/>
      <c r="H202" s="70"/>
    </row>
    <row r="203" spans="2:8" ht="15">
      <c r="B203" s="67" t="s">
        <v>390</v>
      </c>
      <c r="C203" s="69" t="s">
        <v>391</v>
      </c>
      <c r="D203" s="69"/>
      <c r="E203" s="69"/>
      <c r="F203" s="69"/>
      <c r="G203" s="69"/>
      <c r="H203" s="70"/>
    </row>
    <row r="204" spans="2:8" ht="15">
      <c r="B204" s="67" t="s">
        <v>392</v>
      </c>
      <c r="C204" s="69" t="s">
        <v>393</v>
      </c>
      <c r="D204" s="69"/>
      <c r="E204" s="69"/>
      <c r="F204" s="69"/>
      <c r="G204" s="69"/>
      <c r="H204" s="70"/>
    </row>
    <row r="205" spans="2:8" ht="15">
      <c r="B205" s="23" t="s">
        <v>14</v>
      </c>
      <c r="D205" s="11"/>
      <c r="E205" s="11"/>
      <c r="F205" s="11"/>
      <c r="G205" s="11"/>
      <c r="H205" s="11"/>
    </row>
    <row r="206" spans="2:3" ht="15">
      <c r="B206" s="67">
        <v>0</v>
      </c>
      <c r="C206" s="68" t="s">
        <v>387</v>
      </c>
    </row>
    <row r="207" spans="2:3" ht="15">
      <c r="B207" s="67">
        <v>1</v>
      </c>
      <c r="C207" s="69" t="s">
        <v>389</v>
      </c>
    </row>
    <row r="208" spans="2:3" ht="15">
      <c r="B208" s="67" t="s">
        <v>394</v>
      </c>
      <c r="C208" s="69" t="s">
        <v>391</v>
      </c>
    </row>
    <row r="209" spans="2:3" ht="15">
      <c r="B209" s="67" t="s">
        <v>395</v>
      </c>
      <c r="C209" s="69" t="s">
        <v>393</v>
      </c>
    </row>
  </sheetData>
  <sheetProtection/>
  <mergeCells count="14">
    <mergeCell ref="B196:E196"/>
    <mergeCell ref="B197:E197"/>
    <mergeCell ref="H74:L74"/>
    <mergeCell ref="H76:H77"/>
    <mergeCell ref="H83:L83"/>
    <mergeCell ref="F185:F189"/>
    <mergeCell ref="B194:E194"/>
    <mergeCell ref="B195:E195"/>
    <mergeCell ref="H59:M59"/>
    <mergeCell ref="B5:E5"/>
    <mergeCell ref="B6:E6"/>
    <mergeCell ref="C7:D7"/>
    <mergeCell ref="B16:D16"/>
    <mergeCell ref="H45:J45"/>
  </mergeCells>
  <conditionalFormatting sqref="H196:K196">
    <cfRule type="cellIs" priority="1" dxfId="12" operator="equal" stopIfTrue="1">
      <formula>0</formula>
    </cfRule>
  </conditionalFormatting>
  <printOptions horizontalCentered="1"/>
  <pageMargins left="0.7480314960629921" right="0.31496062992125984" top="0.4330708661417323" bottom="0.9055118110236221" header="0.31496062992125984" footer="0.31496062992125984"/>
  <pageSetup horizontalDpi="600" verticalDpi="600" orientation="portrait" paperSize="9" scale="88" r:id="rId4"/>
  <drawing r:id="rId3"/>
  <legacyDrawing r:id="rId2"/>
</worksheet>
</file>

<file path=xl/worksheets/sheet3.xml><?xml version="1.0" encoding="utf-8"?>
<worksheet xmlns="http://schemas.openxmlformats.org/spreadsheetml/2006/main" xmlns:r="http://schemas.openxmlformats.org/officeDocument/2006/relationships">
  <dimension ref="A5:Q199"/>
  <sheetViews>
    <sheetView view="pageBreakPreview" zoomScaleSheetLayoutView="100" zoomScalePageLayoutView="0" workbookViewId="0" topLeftCell="A1">
      <selection activeCell="B1" sqref="B1"/>
    </sheetView>
  </sheetViews>
  <sheetFormatPr defaultColWidth="11.421875" defaultRowHeight="15"/>
  <cols>
    <col min="1" max="1" width="2.8515625" style="1" customWidth="1"/>
    <col min="2" max="2" width="9.8515625" style="1" customWidth="1"/>
    <col min="3" max="3" width="68.28125" style="1" customWidth="1"/>
    <col min="4" max="4" width="9.28125" style="1" customWidth="1"/>
    <col min="5" max="5" width="11.140625" style="1" customWidth="1"/>
    <col min="6" max="6" width="20.7109375" style="114" customWidth="1"/>
    <col min="7" max="7" width="21.7109375" style="114" customWidth="1"/>
    <col min="8" max="8" width="11.421875" style="114" hidden="1" customWidth="1"/>
    <col min="9" max="10" width="0" style="114" hidden="1" customWidth="1"/>
    <col min="11" max="11" width="24.7109375" style="114" customWidth="1"/>
    <col min="12" max="12" width="21.140625" style="1" customWidth="1"/>
    <col min="13" max="16384" width="11.421875" style="1" customWidth="1"/>
  </cols>
  <sheetData>
    <row r="1" ht="15"/>
    <row r="2" ht="15"/>
    <row r="3" ht="15"/>
    <row r="4" ht="48" customHeight="1"/>
    <row r="5" spans="2:7" ht="15">
      <c r="B5" s="253" t="s">
        <v>1108</v>
      </c>
      <c r="C5" s="253"/>
      <c r="D5" s="253"/>
      <c r="E5" s="253"/>
      <c r="F5" s="113"/>
      <c r="G5" s="113"/>
    </row>
    <row r="6" spans="2:7" ht="15">
      <c r="B6" s="248" t="s">
        <v>903</v>
      </c>
      <c r="C6" s="248"/>
      <c r="D6" s="248"/>
      <c r="E6" s="248"/>
      <c r="F6" s="115"/>
      <c r="G6" s="115"/>
    </row>
    <row r="7" spans="2:7" ht="15">
      <c r="B7" s="108"/>
      <c r="C7" s="254" t="s">
        <v>401</v>
      </c>
      <c r="D7" s="254"/>
      <c r="E7" s="108"/>
      <c r="F7" s="115"/>
      <c r="G7" s="115"/>
    </row>
    <row r="8" spans="2:7" ht="15">
      <c r="B8" s="2"/>
      <c r="C8" s="3"/>
      <c r="D8" s="3"/>
      <c r="E8" s="3"/>
      <c r="F8" s="116"/>
      <c r="G8" s="116"/>
    </row>
    <row r="9" spans="2:7" ht="15">
      <c r="B9" s="4" t="s">
        <v>1</v>
      </c>
      <c r="C9" s="75"/>
      <c r="D9" s="75"/>
      <c r="E9" s="75"/>
      <c r="F9" s="117"/>
      <c r="G9" s="117"/>
    </row>
    <row r="10" spans="2:7" ht="15">
      <c r="B10" s="4" t="s">
        <v>2</v>
      </c>
      <c r="C10" s="75"/>
      <c r="D10" s="5"/>
      <c r="E10" s="75"/>
      <c r="F10" s="117"/>
      <c r="G10" s="117"/>
    </row>
    <row r="11" spans="2:7" ht="15">
      <c r="B11" s="6" t="s">
        <v>3</v>
      </c>
      <c r="C11" s="75"/>
      <c r="D11" s="75"/>
      <c r="E11" s="75"/>
      <c r="F11" s="117"/>
      <c r="G11" s="117"/>
    </row>
    <row r="12" spans="2:7" ht="15">
      <c r="B12" s="6" t="s">
        <v>4</v>
      </c>
      <c r="C12" s="75"/>
      <c r="D12" s="75"/>
      <c r="E12" s="75"/>
      <c r="F12" s="117"/>
      <c r="G12" s="117"/>
    </row>
    <row r="13" spans="2:7" ht="15">
      <c r="B13" s="6" t="s">
        <v>5</v>
      </c>
      <c r="C13" s="75"/>
      <c r="D13" s="75"/>
      <c r="E13" s="75"/>
      <c r="F13" s="117"/>
      <c r="G13" s="117"/>
    </row>
    <row r="14" spans="2:7" ht="15">
      <c r="B14" s="7"/>
      <c r="C14" s="75"/>
      <c r="D14" s="75"/>
      <c r="E14" s="75"/>
      <c r="F14" s="117"/>
      <c r="G14" s="117"/>
    </row>
    <row r="15" spans="2:7" ht="15">
      <c r="B15" s="75"/>
      <c r="C15" s="75"/>
      <c r="D15" s="75"/>
      <c r="E15" s="75"/>
      <c r="F15" s="117"/>
      <c r="G15" s="117"/>
    </row>
    <row r="16" spans="2:7" ht="15">
      <c r="B16" s="255"/>
      <c r="C16" s="255"/>
      <c r="D16" s="255"/>
      <c r="E16" s="75"/>
      <c r="F16" s="117"/>
      <c r="G16" s="117"/>
    </row>
    <row r="17" spans="2:7" ht="15">
      <c r="B17" s="8" t="s">
        <v>6</v>
      </c>
      <c r="C17" s="8" t="s">
        <v>7</v>
      </c>
      <c r="D17" s="8" t="s">
        <v>8</v>
      </c>
      <c r="E17" s="8" t="s">
        <v>9</v>
      </c>
      <c r="F17" s="117"/>
      <c r="G17" s="117"/>
    </row>
    <row r="18" spans="2:11" s="11" customFormat="1" ht="15">
      <c r="B18" s="9">
        <v>1</v>
      </c>
      <c r="C18" s="9" t="s">
        <v>10</v>
      </c>
      <c r="D18" s="8" t="s">
        <v>11</v>
      </c>
      <c r="E18" s="10">
        <f>+E19+E34+E76+E139</f>
        <v>100</v>
      </c>
      <c r="F18" s="117"/>
      <c r="G18" s="117"/>
      <c r="H18" s="118"/>
      <c r="I18" s="118"/>
      <c r="J18" s="118"/>
      <c r="K18" s="118"/>
    </row>
    <row r="19" spans="2:7" ht="15">
      <c r="B19" s="12" t="s">
        <v>12</v>
      </c>
      <c r="C19" s="12" t="s">
        <v>13</v>
      </c>
      <c r="D19" s="13" t="s">
        <v>14</v>
      </c>
      <c r="E19" s="14">
        <f>(E20+E25+E32)*5/20</f>
        <v>5</v>
      </c>
      <c r="F19" s="117"/>
      <c r="G19" s="117"/>
    </row>
    <row r="20" spans="2:7" ht="15">
      <c r="B20" s="15" t="s">
        <v>15</v>
      </c>
      <c r="C20" s="15" t="s">
        <v>16</v>
      </c>
      <c r="D20" s="16" t="s">
        <v>14</v>
      </c>
      <c r="E20" s="16">
        <f>+E21</f>
        <v>5</v>
      </c>
      <c r="F20" s="117"/>
      <c r="G20" s="117"/>
    </row>
    <row r="21" spans="2:7" ht="21">
      <c r="B21" s="15" t="s">
        <v>17</v>
      </c>
      <c r="C21" s="119" t="s">
        <v>18</v>
      </c>
      <c r="D21" s="120" t="s">
        <v>14</v>
      </c>
      <c r="E21" s="120">
        <f>SUM(E22:E24)</f>
        <v>5</v>
      </c>
      <c r="F21" s="121"/>
      <c r="G21" s="122"/>
    </row>
    <row r="22" spans="2:7" ht="21">
      <c r="B22" s="17" t="s">
        <v>19</v>
      </c>
      <c r="C22" s="22" t="s">
        <v>752</v>
      </c>
      <c r="D22" s="23">
        <v>1</v>
      </c>
      <c r="E22" s="23"/>
      <c r="F22" s="121"/>
      <c r="G22" s="122"/>
    </row>
    <row r="23" spans="2:7" ht="21">
      <c r="B23" s="17" t="s">
        <v>21</v>
      </c>
      <c r="C23" s="22" t="s">
        <v>753</v>
      </c>
      <c r="D23" s="24" t="s">
        <v>23</v>
      </c>
      <c r="E23" s="23"/>
      <c r="F23" s="121"/>
      <c r="G23" s="122"/>
    </row>
    <row r="24" spans="2:7" ht="21">
      <c r="B24" s="17" t="s">
        <v>24</v>
      </c>
      <c r="C24" s="22" t="s">
        <v>754</v>
      </c>
      <c r="D24" s="24" t="s">
        <v>26</v>
      </c>
      <c r="E24" s="23">
        <v>5</v>
      </c>
      <c r="F24" s="121"/>
      <c r="G24" s="122"/>
    </row>
    <row r="25" spans="2:9" ht="15">
      <c r="B25" s="15" t="s">
        <v>27</v>
      </c>
      <c r="C25" s="15" t="s">
        <v>28</v>
      </c>
      <c r="D25" s="16" t="s">
        <v>29</v>
      </c>
      <c r="E25" s="16">
        <f>(E26+E29)*10/20</f>
        <v>10</v>
      </c>
      <c r="F25" s="121"/>
      <c r="G25" s="121"/>
      <c r="I25" s="123"/>
    </row>
    <row r="26" spans="2:7" ht="21">
      <c r="B26" s="15" t="s">
        <v>30</v>
      </c>
      <c r="C26" s="119" t="s">
        <v>31</v>
      </c>
      <c r="D26" s="120" t="s">
        <v>29</v>
      </c>
      <c r="E26" s="120">
        <f>SUM(E27:E28)</f>
        <v>10</v>
      </c>
      <c r="F26" s="121"/>
      <c r="G26" s="124"/>
    </row>
    <row r="27" spans="2:7" ht="15">
      <c r="B27" s="17" t="s">
        <v>32</v>
      </c>
      <c r="C27" s="22" t="s">
        <v>33</v>
      </c>
      <c r="D27" s="23" t="s">
        <v>45</v>
      </c>
      <c r="E27" s="23"/>
      <c r="F27" s="121"/>
      <c r="G27" s="124"/>
    </row>
    <row r="28" spans="2:7" ht="15">
      <c r="B28" s="17" t="s">
        <v>35</v>
      </c>
      <c r="C28" s="22" t="s">
        <v>849</v>
      </c>
      <c r="D28" s="23" t="s">
        <v>48</v>
      </c>
      <c r="E28" s="23">
        <v>10</v>
      </c>
      <c r="F28" s="121"/>
      <c r="G28" s="124"/>
    </row>
    <row r="29" spans="2:7" ht="21">
      <c r="B29" s="15" t="s">
        <v>41</v>
      </c>
      <c r="C29" s="119" t="s">
        <v>42</v>
      </c>
      <c r="D29" s="120" t="s">
        <v>29</v>
      </c>
      <c r="E29" s="120">
        <f>SUM(E30:E31)</f>
        <v>10</v>
      </c>
      <c r="F29" s="121"/>
      <c r="G29" s="124"/>
    </row>
    <row r="30" spans="2:8" ht="15">
      <c r="B30" s="17" t="s">
        <v>43</v>
      </c>
      <c r="C30" s="22" t="s">
        <v>44</v>
      </c>
      <c r="D30" s="23" t="s">
        <v>45</v>
      </c>
      <c r="E30" s="23"/>
      <c r="F30" s="125"/>
      <c r="G30" s="124"/>
      <c r="H30" s="126"/>
    </row>
    <row r="31" spans="2:7" ht="21">
      <c r="B31" s="17" t="s">
        <v>46</v>
      </c>
      <c r="C31" s="22" t="s">
        <v>850</v>
      </c>
      <c r="D31" s="23" t="s">
        <v>48</v>
      </c>
      <c r="E31" s="23">
        <v>10</v>
      </c>
      <c r="F31" s="125"/>
      <c r="G31" s="124"/>
    </row>
    <row r="32" spans="2:7" ht="15">
      <c r="B32" s="15" t="s">
        <v>49</v>
      </c>
      <c r="C32" s="15" t="s">
        <v>50</v>
      </c>
      <c r="D32" s="16" t="s">
        <v>14</v>
      </c>
      <c r="E32" s="16">
        <f>+E33</f>
        <v>5</v>
      </c>
      <c r="F32" s="125"/>
      <c r="G32" s="124"/>
    </row>
    <row r="33" spans="2:7" ht="42">
      <c r="B33" s="127" t="s">
        <v>51</v>
      </c>
      <c r="C33" s="128" t="s">
        <v>52</v>
      </c>
      <c r="D33" s="129" t="s">
        <v>14</v>
      </c>
      <c r="E33" s="129">
        <v>5</v>
      </c>
      <c r="F33" s="125"/>
      <c r="G33" s="124"/>
    </row>
    <row r="34" spans="2:7" ht="15">
      <c r="B34" s="12" t="s">
        <v>53</v>
      </c>
      <c r="C34" s="12" t="s">
        <v>54</v>
      </c>
      <c r="D34" s="13" t="s">
        <v>55</v>
      </c>
      <c r="E34" s="14">
        <f>(E35+E53+E67+E70)*30/40</f>
        <v>30</v>
      </c>
      <c r="F34" s="125"/>
      <c r="G34" s="124"/>
    </row>
    <row r="35" spans="2:7" ht="15">
      <c r="B35" s="15" t="s">
        <v>56</v>
      </c>
      <c r="C35" s="15" t="s">
        <v>57</v>
      </c>
      <c r="D35" s="16" t="s">
        <v>29</v>
      </c>
      <c r="E35" s="130">
        <f>+(E36+E40+E44+E48+E52)*10/45</f>
        <v>10</v>
      </c>
      <c r="F35" s="125"/>
      <c r="G35" s="124"/>
    </row>
    <row r="36" spans="2:11" s="11" customFormat="1" ht="21">
      <c r="B36" s="15" t="s">
        <v>58</v>
      </c>
      <c r="C36" s="119" t="s">
        <v>59</v>
      </c>
      <c r="D36" s="120" t="s">
        <v>29</v>
      </c>
      <c r="E36" s="120">
        <f>SUM(E37:E39)</f>
        <v>10</v>
      </c>
      <c r="F36" s="125"/>
      <c r="G36" s="124"/>
      <c r="H36" s="118"/>
      <c r="I36" s="131"/>
      <c r="J36" s="118"/>
      <c r="K36" s="118"/>
    </row>
    <row r="37" spans="2:11" s="11" customFormat="1" ht="15">
      <c r="B37" s="17" t="s">
        <v>60</v>
      </c>
      <c r="C37" s="22" t="s">
        <v>757</v>
      </c>
      <c r="D37" s="23">
        <v>0</v>
      </c>
      <c r="E37" s="20"/>
      <c r="F37" s="125"/>
      <c r="G37" s="124"/>
      <c r="H37" s="118"/>
      <c r="I37" s="131"/>
      <c r="J37" s="118"/>
      <c r="K37" s="118"/>
    </row>
    <row r="38" spans="2:11" s="11" customFormat="1" ht="15">
      <c r="B38" s="17" t="s">
        <v>62</v>
      </c>
      <c r="C38" s="22" t="s">
        <v>851</v>
      </c>
      <c r="D38" s="23" t="s">
        <v>76</v>
      </c>
      <c r="E38" s="23"/>
      <c r="F38" s="132"/>
      <c r="G38" s="124"/>
      <c r="H38" s="118"/>
      <c r="I38" s="118"/>
      <c r="J38" s="118"/>
      <c r="K38" s="118"/>
    </row>
    <row r="39" spans="2:11" s="11" customFormat="1" ht="21">
      <c r="B39" s="17" t="s">
        <v>64</v>
      </c>
      <c r="C39" s="22" t="s">
        <v>852</v>
      </c>
      <c r="D39" s="23" t="s">
        <v>40</v>
      </c>
      <c r="E39" s="23">
        <v>10</v>
      </c>
      <c r="F39" s="132"/>
      <c r="G39" s="124"/>
      <c r="H39" s="118"/>
      <c r="I39" s="118"/>
      <c r="J39" s="118"/>
      <c r="K39" s="118"/>
    </row>
    <row r="40" spans="2:11" s="11" customFormat="1" ht="15">
      <c r="B40" s="15" t="s">
        <v>67</v>
      </c>
      <c r="C40" s="119" t="s">
        <v>68</v>
      </c>
      <c r="D40" s="120" t="s">
        <v>29</v>
      </c>
      <c r="E40" s="120">
        <f>SUM(E41:E43)</f>
        <v>10</v>
      </c>
      <c r="F40" s="133"/>
      <c r="G40" s="124"/>
      <c r="H40" s="118"/>
      <c r="I40" s="118"/>
      <c r="J40" s="118"/>
      <c r="K40" s="118"/>
    </row>
    <row r="41" spans="2:11" s="11" customFormat="1" ht="15">
      <c r="B41" s="17" t="s">
        <v>69</v>
      </c>
      <c r="C41" s="22" t="s">
        <v>853</v>
      </c>
      <c r="D41" s="23">
        <v>0</v>
      </c>
      <c r="E41" s="23"/>
      <c r="F41" s="134"/>
      <c r="G41" s="124"/>
      <c r="H41" s="118"/>
      <c r="I41" s="118"/>
      <c r="J41" s="118"/>
      <c r="K41" s="118"/>
    </row>
    <row r="42" spans="2:11" s="11" customFormat="1" ht="15">
      <c r="B42" s="17" t="s">
        <v>71</v>
      </c>
      <c r="C42" s="22" t="s">
        <v>854</v>
      </c>
      <c r="D42" s="23" t="s">
        <v>202</v>
      </c>
      <c r="E42" s="23"/>
      <c r="F42" s="134"/>
      <c r="G42" s="124"/>
      <c r="H42" s="118"/>
      <c r="I42" s="118"/>
      <c r="J42" s="118"/>
      <c r="K42" s="118"/>
    </row>
    <row r="43" spans="2:11" s="11" customFormat="1" ht="21">
      <c r="B43" s="17" t="s">
        <v>74</v>
      </c>
      <c r="C43" s="22" t="s">
        <v>855</v>
      </c>
      <c r="D43" s="23" t="s">
        <v>91</v>
      </c>
      <c r="E43" s="23">
        <v>10</v>
      </c>
      <c r="F43" s="134"/>
      <c r="G43" s="124"/>
      <c r="H43" s="118"/>
      <c r="I43" s="118"/>
      <c r="J43" s="118"/>
      <c r="K43" s="118"/>
    </row>
    <row r="44" spans="2:11" s="11" customFormat="1" ht="21">
      <c r="B44" s="15" t="s">
        <v>79</v>
      </c>
      <c r="C44" s="119" t="s">
        <v>80</v>
      </c>
      <c r="D44" s="120" t="s">
        <v>29</v>
      </c>
      <c r="E44" s="120">
        <f>SUM(E45:E47)</f>
        <v>10</v>
      </c>
      <c r="F44" s="125"/>
      <c r="G44" s="124"/>
      <c r="H44" s="118"/>
      <c r="I44" s="118"/>
      <c r="J44" s="118"/>
      <c r="K44" s="118"/>
    </row>
    <row r="45" spans="2:11" s="11" customFormat="1" ht="15">
      <c r="B45" s="17" t="s">
        <v>81</v>
      </c>
      <c r="C45" s="22" t="s">
        <v>856</v>
      </c>
      <c r="D45" s="23">
        <v>0</v>
      </c>
      <c r="E45" s="23"/>
      <c r="F45" s="125"/>
      <c r="G45" s="124"/>
      <c r="H45" s="118"/>
      <c r="I45" s="118"/>
      <c r="J45" s="118"/>
      <c r="K45" s="118"/>
    </row>
    <row r="46" spans="2:11" s="11" customFormat="1" ht="21">
      <c r="B46" s="17" t="s">
        <v>83</v>
      </c>
      <c r="C46" s="22" t="s">
        <v>857</v>
      </c>
      <c r="D46" s="23" t="s">
        <v>76</v>
      </c>
      <c r="E46" s="23"/>
      <c r="F46" s="125"/>
      <c r="G46" s="124"/>
      <c r="H46" s="118"/>
      <c r="I46" s="118"/>
      <c r="J46" s="118"/>
      <c r="K46" s="118"/>
    </row>
    <row r="47" spans="2:11" s="11" customFormat="1" ht="21">
      <c r="B47" s="17" t="s">
        <v>86</v>
      </c>
      <c r="C47" s="22" t="s">
        <v>858</v>
      </c>
      <c r="D47" s="23" t="s">
        <v>40</v>
      </c>
      <c r="E47" s="23">
        <v>10</v>
      </c>
      <c r="F47" s="125"/>
      <c r="G47" s="124"/>
      <c r="H47" s="118"/>
      <c r="I47" s="118"/>
      <c r="J47" s="118"/>
      <c r="K47" s="118"/>
    </row>
    <row r="48" spans="2:11" s="11" customFormat="1" ht="21">
      <c r="B48" s="15" t="s">
        <v>92</v>
      </c>
      <c r="C48" s="119" t="s">
        <v>93</v>
      </c>
      <c r="D48" s="120" t="s">
        <v>29</v>
      </c>
      <c r="E48" s="120">
        <f>SUM(E49:E51)</f>
        <v>10</v>
      </c>
      <c r="F48" s="125"/>
      <c r="G48" s="124"/>
      <c r="H48" s="118"/>
      <c r="I48" s="118"/>
      <c r="J48" s="118"/>
      <c r="K48" s="118"/>
    </row>
    <row r="49" spans="2:11" s="11" customFormat="1" ht="15">
      <c r="B49" s="17" t="s">
        <v>94</v>
      </c>
      <c r="C49" s="22" t="s">
        <v>406</v>
      </c>
      <c r="D49" s="23">
        <v>0</v>
      </c>
      <c r="E49" s="23"/>
      <c r="F49" s="125"/>
      <c r="G49" s="124"/>
      <c r="H49" s="118"/>
      <c r="I49" s="118"/>
      <c r="J49" s="118"/>
      <c r="K49" s="118"/>
    </row>
    <row r="50" spans="2:11" s="11" customFormat="1" ht="15">
      <c r="B50" s="17" t="s">
        <v>95</v>
      </c>
      <c r="C50" s="22" t="s">
        <v>400</v>
      </c>
      <c r="D50" s="23" t="s">
        <v>85</v>
      </c>
      <c r="E50" s="23"/>
      <c r="F50" s="125"/>
      <c r="G50" s="124"/>
      <c r="H50" s="118"/>
      <c r="I50" s="118"/>
      <c r="J50" s="118"/>
      <c r="K50" s="118"/>
    </row>
    <row r="51" spans="2:11" s="11" customFormat="1" ht="21">
      <c r="B51" s="17" t="s">
        <v>96</v>
      </c>
      <c r="C51" s="22" t="s">
        <v>97</v>
      </c>
      <c r="D51" s="23" t="s">
        <v>48</v>
      </c>
      <c r="E51" s="23">
        <v>10</v>
      </c>
      <c r="F51" s="125"/>
      <c r="G51" s="124"/>
      <c r="H51" s="118"/>
      <c r="I51" s="118"/>
      <c r="J51" s="118"/>
      <c r="K51" s="118"/>
    </row>
    <row r="52" spans="2:11" s="11" customFormat="1" ht="15">
      <c r="B52" s="127" t="s">
        <v>98</v>
      </c>
      <c r="C52" s="128" t="s">
        <v>99</v>
      </c>
      <c r="D52" s="19" t="s">
        <v>14</v>
      </c>
      <c r="E52" s="19">
        <v>5</v>
      </c>
      <c r="F52" s="125"/>
      <c r="G52" s="124"/>
      <c r="H52" s="135"/>
      <c r="I52" s="118"/>
      <c r="J52" s="118"/>
      <c r="K52" s="118"/>
    </row>
    <row r="53" spans="2:7" ht="15">
      <c r="B53" s="15" t="s">
        <v>100</v>
      </c>
      <c r="C53" s="15" t="s">
        <v>101</v>
      </c>
      <c r="D53" s="16" t="s">
        <v>29</v>
      </c>
      <c r="E53" s="16">
        <f>+(E54+E57+E62)*10/25</f>
        <v>10</v>
      </c>
      <c r="F53" s="136"/>
      <c r="G53" s="124"/>
    </row>
    <row r="54" spans="2:11" s="11" customFormat="1" ht="21">
      <c r="B54" s="15" t="s">
        <v>102</v>
      </c>
      <c r="C54" s="119" t="s">
        <v>103</v>
      </c>
      <c r="D54" s="120" t="s">
        <v>29</v>
      </c>
      <c r="E54" s="120">
        <f>SUM(E55:E56)</f>
        <v>10</v>
      </c>
      <c r="F54" s="136"/>
      <c r="G54" s="124"/>
      <c r="H54" s="118"/>
      <c r="I54" s="118"/>
      <c r="J54" s="118"/>
      <c r="K54" s="118"/>
    </row>
    <row r="55" spans="2:11" s="11" customFormat="1" ht="21">
      <c r="B55" s="17" t="s">
        <v>104</v>
      </c>
      <c r="C55" s="22" t="s">
        <v>859</v>
      </c>
      <c r="D55" s="23">
        <v>0</v>
      </c>
      <c r="E55" s="23"/>
      <c r="F55" s="137"/>
      <c r="G55" s="124"/>
      <c r="H55" s="118"/>
      <c r="I55" s="118"/>
      <c r="J55" s="118"/>
      <c r="K55" s="118"/>
    </row>
    <row r="56" spans="2:13" s="11" customFormat="1" ht="31.5">
      <c r="B56" s="17" t="s">
        <v>106</v>
      </c>
      <c r="C56" s="22" t="s">
        <v>860</v>
      </c>
      <c r="D56" s="23" t="s">
        <v>40</v>
      </c>
      <c r="E56" s="23">
        <v>10</v>
      </c>
      <c r="F56" s="137"/>
      <c r="G56" s="124"/>
      <c r="H56" s="252"/>
      <c r="I56" s="252"/>
      <c r="J56" s="252"/>
      <c r="K56" s="252"/>
      <c r="L56" s="252"/>
      <c r="M56" s="252"/>
    </row>
    <row r="57" spans="2:11" s="11" customFormat="1" ht="21">
      <c r="B57" s="15" t="s">
        <v>108</v>
      </c>
      <c r="C57" s="119" t="s">
        <v>109</v>
      </c>
      <c r="D57" s="120" t="s">
        <v>29</v>
      </c>
      <c r="E57" s="120">
        <f>SUM(E58:E61)</f>
        <v>10</v>
      </c>
      <c r="F57" s="136"/>
      <c r="G57" s="124"/>
      <c r="H57" s="118"/>
      <c r="I57" s="118"/>
      <c r="J57" s="118"/>
      <c r="K57" s="118"/>
    </row>
    <row r="58" spans="2:11" s="11" customFormat="1" ht="15">
      <c r="B58" s="17" t="s">
        <v>110</v>
      </c>
      <c r="C58" s="22" t="s">
        <v>772</v>
      </c>
      <c r="D58" s="23">
        <v>0</v>
      </c>
      <c r="E58" s="20"/>
      <c r="F58" s="125"/>
      <c r="G58" s="124"/>
      <c r="H58" s="118"/>
      <c r="I58" s="118"/>
      <c r="J58" s="118"/>
      <c r="K58" s="118"/>
    </row>
    <row r="59" spans="2:11" s="11" customFormat="1" ht="21">
      <c r="B59" s="17" t="s">
        <v>112</v>
      </c>
      <c r="C59" s="33" t="s">
        <v>773</v>
      </c>
      <c r="D59" s="23" t="s">
        <v>114</v>
      </c>
      <c r="E59" s="23"/>
      <c r="F59" s="138"/>
      <c r="G59" s="124"/>
      <c r="H59" s="118"/>
      <c r="I59" s="118"/>
      <c r="J59" s="118"/>
      <c r="K59" s="118"/>
    </row>
    <row r="60" spans="2:11" s="11" customFormat="1" ht="21">
      <c r="B60" s="17" t="s">
        <v>115</v>
      </c>
      <c r="C60" s="33" t="s">
        <v>774</v>
      </c>
      <c r="D60" s="23" t="s">
        <v>117</v>
      </c>
      <c r="E60" s="23"/>
      <c r="F60" s="138"/>
      <c r="G60" s="124"/>
      <c r="H60" s="118"/>
      <c r="I60" s="118"/>
      <c r="J60" s="118"/>
      <c r="K60" s="118"/>
    </row>
    <row r="61" spans="2:11" s="11" customFormat="1" ht="21">
      <c r="B61" s="17" t="s">
        <v>118</v>
      </c>
      <c r="C61" s="33" t="s">
        <v>775</v>
      </c>
      <c r="D61" s="23" t="s">
        <v>91</v>
      </c>
      <c r="E61" s="23">
        <v>10</v>
      </c>
      <c r="F61" s="138"/>
      <c r="G61" s="124"/>
      <c r="H61" s="118"/>
      <c r="I61" s="118"/>
      <c r="J61" s="118"/>
      <c r="K61" s="118"/>
    </row>
    <row r="62" spans="2:11" s="11" customFormat="1" ht="21">
      <c r="B62" s="15" t="s">
        <v>120</v>
      </c>
      <c r="C62" s="119" t="s">
        <v>121</v>
      </c>
      <c r="D62" s="120" t="s">
        <v>122</v>
      </c>
      <c r="E62" s="120">
        <f>SUM(E63:E66)</f>
        <v>5</v>
      </c>
      <c r="F62" s="125"/>
      <c r="G62" s="124"/>
      <c r="H62" s="118"/>
      <c r="I62" s="118"/>
      <c r="J62" s="118"/>
      <c r="K62" s="118"/>
    </row>
    <row r="63" spans="2:11" s="11" customFormat="1" ht="15">
      <c r="B63" s="17" t="s">
        <v>123</v>
      </c>
      <c r="C63" s="33" t="s">
        <v>776</v>
      </c>
      <c r="D63" s="30">
        <v>0</v>
      </c>
      <c r="E63" s="20"/>
      <c r="F63" s="125"/>
      <c r="G63" s="124"/>
      <c r="H63" s="118"/>
      <c r="I63" s="118"/>
      <c r="J63" s="118"/>
      <c r="K63" s="118"/>
    </row>
    <row r="64" spans="2:11" s="11" customFormat="1" ht="15">
      <c r="B64" s="17" t="s">
        <v>125</v>
      </c>
      <c r="C64" s="33" t="s">
        <v>861</v>
      </c>
      <c r="D64" s="30" t="s">
        <v>73</v>
      </c>
      <c r="E64" s="30"/>
      <c r="F64" s="125"/>
      <c r="G64" s="124"/>
      <c r="H64" s="139"/>
      <c r="I64" s="139"/>
      <c r="J64" s="139"/>
      <c r="K64" s="118"/>
    </row>
    <row r="65" spans="2:11" s="11" customFormat="1" ht="22.5" customHeight="1">
      <c r="B65" s="17" t="s">
        <v>127</v>
      </c>
      <c r="C65" s="33" t="s">
        <v>778</v>
      </c>
      <c r="D65" s="30" t="s">
        <v>129</v>
      </c>
      <c r="E65" s="30"/>
      <c r="F65" s="125"/>
      <c r="G65" s="124"/>
      <c r="H65" s="139"/>
      <c r="I65" s="139"/>
      <c r="J65" s="139"/>
      <c r="K65" s="118"/>
    </row>
    <row r="66" spans="2:11" s="11" customFormat="1" ht="24.75" customHeight="1">
      <c r="B66" s="17" t="s">
        <v>130</v>
      </c>
      <c r="C66" s="33" t="s">
        <v>779</v>
      </c>
      <c r="D66" s="30">
        <v>5</v>
      </c>
      <c r="E66" s="23">
        <v>5</v>
      </c>
      <c r="F66" s="125"/>
      <c r="G66" s="124"/>
      <c r="H66" s="118"/>
      <c r="I66" s="118"/>
      <c r="J66" s="118"/>
      <c r="K66" s="118"/>
    </row>
    <row r="67" spans="2:7" ht="15">
      <c r="B67" s="15" t="s">
        <v>132</v>
      </c>
      <c r="C67" s="15" t="s">
        <v>133</v>
      </c>
      <c r="D67" s="16" t="s">
        <v>29</v>
      </c>
      <c r="E67" s="16">
        <f>+(E68+E69)*10/15</f>
        <v>10</v>
      </c>
      <c r="F67" s="125"/>
      <c r="G67" s="124"/>
    </row>
    <row r="68" spans="2:7" ht="22.5" customHeight="1">
      <c r="B68" s="127" t="s">
        <v>134</v>
      </c>
      <c r="C68" s="128" t="s">
        <v>135</v>
      </c>
      <c r="D68" s="140" t="s">
        <v>14</v>
      </c>
      <c r="E68" s="140">
        <v>5</v>
      </c>
      <c r="F68" s="125"/>
      <c r="G68" s="124"/>
    </row>
    <row r="69" spans="2:7" ht="22.5" customHeight="1">
      <c r="B69" s="127" t="s">
        <v>136</v>
      </c>
      <c r="C69" s="128" t="s">
        <v>137</v>
      </c>
      <c r="D69" s="140" t="s">
        <v>29</v>
      </c>
      <c r="E69" s="140">
        <v>10</v>
      </c>
      <c r="F69" s="125"/>
      <c r="G69" s="124"/>
    </row>
    <row r="70" spans="2:7" ht="15">
      <c r="B70" s="15" t="s">
        <v>138</v>
      </c>
      <c r="C70" s="15" t="s">
        <v>139</v>
      </c>
      <c r="D70" s="16" t="s">
        <v>29</v>
      </c>
      <c r="E70" s="130">
        <f>+(E71+E75)*10/15</f>
        <v>10</v>
      </c>
      <c r="F70" s="125"/>
      <c r="G70" s="124"/>
    </row>
    <row r="71" spans="2:12" ht="23.25" customHeight="1">
      <c r="B71" s="15" t="s">
        <v>140</v>
      </c>
      <c r="C71" s="119" t="s">
        <v>141</v>
      </c>
      <c r="D71" s="120" t="s">
        <v>29</v>
      </c>
      <c r="E71" s="120">
        <f>SUM(E72:E74)</f>
        <v>10</v>
      </c>
      <c r="F71" s="136"/>
      <c r="G71" s="124"/>
      <c r="H71" s="259"/>
      <c r="I71" s="259"/>
      <c r="J71" s="259"/>
      <c r="K71" s="259"/>
      <c r="L71" s="259"/>
    </row>
    <row r="72" spans="2:12" ht="18" customHeight="1">
      <c r="B72" s="17" t="s">
        <v>142</v>
      </c>
      <c r="C72" s="22" t="s">
        <v>862</v>
      </c>
      <c r="D72" s="23">
        <v>0</v>
      </c>
      <c r="E72" s="23"/>
      <c r="F72" s="137"/>
      <c r="G72" s="124"/>
      <c r="H72" s="141"/>
      <c r="I72" s="142"/>
      <c r="J72" s="142"/>
      <c r="K72" s="142"/>
      <c r="L72" s="111"/>
    </row>
    <row r="73" spans="2:12" ht="24" customHeight="1">
      <c r="B73" s="17" t="s">
        <v>144</v>
      </c>
      <c r="C73" s="22" t="s">
        <v>863</v>
      </c>
      <c r="D73" s="23" t="s">
        <v>236</v>
      </c>
      <c r="E73" s="23"/>
      <c r="F73" s="136"/>
      <c r="G73" s="124"/>
      <c r="H73" s="265"/>
      <c r="I73" s="142"/>
      <c r="J73" s="142"/>
      <c r="K73" s="142"/>
      <c r="L73" s="111"/>
    </row>
    <row r="74" spans="2:12" ht="24.75" customHeight="1">
      <c r="B74" s="17" t="s">
        <v>146</v>
      </c>
      <c r="C74" s="22" t="s">
        <v>864</v>
      </c>
      <c r="D74" s="23">
        <v>10</v>
      </c>
      <c r="E74" s="23">
        <v>10</v>
      </c>
      <c r="G74" s="124"/>
      <c r="H74" s="265"/>
      <c r="I74" s="142"/>
      <c r="J74" s="142"/>
      <c r="K74" s="142"/>
      <c r="L74" s="111"/>
    </row>
    <row r="75" spans="2:12" ht="23.25" customHeight="1">
      <c r="B75" s="15" t="s">
        <v>148</v>
      </c>
      <c r="C75" s="119" t="s">
        <v>149</v>
      </c>
      <c r="D75" s="120" t="s">
        <v>14</v>
      </c>
      <c r="E75" s="120">
        <v>5</v>
      </c>
      <c r="F75" s="125"/>
      <c r="G75" s="124"/>
      <c r="H75" s="143"/>
      <c r="I75" s="143"/>
      <c r="J75" s="144"/>
      <c r="K75" s="143"/>
      <c r="L75" s="37"/>
    </row>
    <row r="76" spans="2:11" s="11" customFormat="1" ht="24.75" customHeight="1">
      <c r="B76" s="12" t="s">
        <v>155</v>
      </c>
      <c r="C76" s="12" t="s">
        <v>156</v>
      </c>
      <c r="D76" s="13" t="s">
        <v>157</v>
      </c>
      <c r="E76" s="14">
        <f>(E77+E93)*35/20</f>
        <v>35</v>
      </c>
      <c r="F76" s="125"/>
      <c r="G76" s="124"/>
      <c r="H76" s="118"/>
      <c r="I76" s="118"/>
      <c r="J76" s="118"/>
      <c r="K76" s="118"/>
    </row>
    <row r="77" spans="2:14" s="11" customFormat="1" ht="23.25" customHeight="1">
      <c r="B77" s="15" t="s">
        <v>158</v>
      </c>
      <c r="C77" s="15" t="s">
        <v>159</v>
      </c>
      <c r="D77" s="16" t="s">
        <v>29</v>
      </c>
      <c r="E77" s="130">
        <f>+(E78+E79+E82+E86+E90)*10/45</f>
        <v>10</v>
      </c>
      <c r="F77" s="125"/>
      <c r="G77" s="124"/>
      <c r="H77" s="261"/>
      <c r="I77" s="262"/>
      <c r="J77" s="262"/>
      <c r="K77" s="262"/>
      <c r="L77" s="262"/>
      <c r="M77" s="41"/>
      <c r="N77" s="41"/>
    </row>
    <row r="78" spans="2:14" s="11" customFormat="1" ht="22.5" customHeight="1">
      <c r="B78" s="52" t="s">
        <v>160</v>
      </c>
      <c r="C78" s="27" t="s">
        <v>161</v>
      </c>
      <c r="D78" s="145" t="s">
        <v>14</v>
      </c>
      <c r="E78" s="145">
        <v>5</v>
      </c>
      <c r="F78" s="125"/>
      <c r="G78" s="124"/>
      <c r="H78" s="146"/>
      <c r="I78" s="146"/>
      <c r="J78" s="146"/>
      <c r="K78" s="146"/>
      <c r="L78" s="110"/>
      <c r="M78" s="41"/>
      <c r="N78" s="41"/>
    </row>
    <row r="79" spans="2:11" s="11" customFormat="1" ht="21">
      <c r="B79" s="52" t="s">
        <v>162</v>
      </c>
      <c r="C79" s="27" t="s">
        <v>163</v>
      </c>
      <c r="D79" s="19" t="s">
        <v>29</v>
      </c>
      <c r="E79" s="19">
        <f>SUM(E80:E81)</f>
        <v>10</v>
      </c>
      <c r="F79" s="125"/>
      <c r="G79" s="124"/>
      <c r="H79" s="118"/>
      <c r="I79" s="118"/>
      <c r="J79" s="118"/>
      <c r="K79" s="118"/>
    </row>
    <row r="80" spans="2:14" s="11" customFormat="1" ht="21">
      <c r="B80" s="17" t="s">
        <v>164</v>
      </c>
      <c r="C80" s="22" t="s">
        <v>408</v>
      </c>
      <c r="D80" s="23">
        <v>0</v>
      </c>
      <c r="E80" s="147"/>
      <c r="F80" s="125"/>
      <c r="G80" s="124"/>
      <c r="H80" s="148"/>
      <c r="I80" s="148"/>
      <c r="J80" s="148"/>
      <c r="K80" s="148"/>
      <c r="L80" s="46"/>
      <c r="M80" s="46"/>
      <c r="N80" s="46"/>
    </row>
    <row r="81" spans="2:14" s="11" customFormat="1" ht="16.5" customHeight="1">
      <c r="B81" s="17" t="s">
        <v>166</v>
      </c>
      <c r="C81" s="22" t="s">
        <v>865</v>
      </c>
      <c r="D81" s="23" t="s">
        <v>66</v>
      </c>
      <c r="E81" s="147">
        <v>10</v>
      </c>
      <c r="F81" s="149"/>
      <c r="G81" s="124"/>
      <c r="H81" s="148"/>
      <c r="I81" s="148"/>
      <c r="J81" s="148"/>
      <c r="K81" s="150"/>
      <c r="L81" s="151"/>
      <c r="M81" s="46"/>
      <c r="N81" s="46"/>
    </row>
    <row r="82" spans="2:17" s="11" customFormat="1" ht="24" customHeight="1">
      <c r="B82" s="15" t="s">
        <v>169</v>
      </c>
      <c r="C82" s="119" t="s">
        <v>170</v>
      </c>
      <c r="D82" s="120" t="s">
        <v>29</v>
      </c>
      <c r="E82" s="152">
        <f>SUM(E83:E85)</f>
        <v>10</v>
      </c>
      <c r="F82" s="125"/>
      <c r="G82" s="124"/>
      <c r="H82" s="153"/>
      <c r="I82" s="148"/>
      <c r="J82" s="148"/>
      <c r="K82" s="148"/>
      <c r="L82" s="46"/>
      <c r="M82" s="46"/>
      <c r="N82" s="46"/>
      <c r="O82" s="46"/>
      <c r="P82" s="46"/>
      <c r="Q82" s="46"/>
    </row>
    <row r="83" spans="2:17" s="11" customFormat="1" ht="25.5" customHeight="1">
      <c r="B83" s="17" t="s">
        <v>171</v>
      </c>
      <c r="C83" s="22" t="s">
        <v>866</v>
      </c>
      <c r="D83" s="23">
        <v>0</v>
      </c>
      <c r="E83" s="154"/>
      <c r="F83" s="134"/>
      <c r="G83" s="124"/>
      <c r="H83" s="153"/>
      <c r="I83" s="148"/>
      <c r="J83" s="148"/>
      <c r="K83" s="148"/>
      <c r="L83" s="46"/>
      <c r="M83" s="46"/>
      <c r="N83" s="46"/>
      <c r="O83" s="46"/>
      <c r="P83" s="46"/>
      <c r="Q83" s="46"/>
    </row>
    <row r="84" spans="2:17" s="11" customFormat="1" ht="23.25" customHeight="1">
      <c r="B84" s="17" t="s">
        <v>173</v>
      </c>
      <c r="C84" s="33" t="s">
        <v>867</v>
      </c>
      <c r="D84" s="23" t="s">
        <v>117</v>
      </c>
      <c r="E84" s="147"/>
      <c r="F84" s="149"/>
      <c r="G84" s="124"/>
      <c r="H84" s="153"/>
      <c r="I84" s="148"/>
      <c r="J84" s="148"/>
      <c r="K84" s="148"/>
      <c r="L84" s="46"/>
      <c r="M84" s="46"/>
      <c r="N84" s="46"/>
      <c r="O84" s="46"/>
      <c r="P84" s="46"/>
      <c r="Q84" s="46"/>
    </row>
    <row r="85" spans="2:17" s="11" customFormat="1" ht="24" customHeight="1">
      <c r="B85" s="17" t="s">
        <v>176</v>
      </c>
      <c r="C85" s="22" t="s">
        <v>868</v>
      </c>
      <c r="D85" s="23" t="s">
        <v>91</v>
      </c>
      <c r="E85" s="23">
        <v>10</v>
      </c>
      <c r="F85" s="155"/>
      <c r="G85" s="124"/>
      <c r="H85" s="153"/>
      <c r="I85" s="148"/>
      <c r="J85" s="148"/>
      <c r="K85" s="148"/>
      <c r="L85" s="46"/>
      <c r="M85" s="46"/>
      <c r="N85" s="46"/>
      <c r="O85" s="46"/>
      <c r="P85" s="46"/>
      <c r="Q85" s="46"/>
    </row>
    <row r="86" spans="2:17" s="11" customFormat="1" ht="19.5" customHeight="1">
      <c r="B86" s="15" t="s">
        <v>178</v>
      </c>
      <c r="C86" s="119" t="s">
        <v>179</v>
      </c>
      <c r="D86" s="120" t="s">
        <v>29</v>
      </c>
      <c r="E86" s="120">
        <f>SUM(E87:E89)</f>
        <v>10</v>
      </c>
      <c r="F86" s="136"/>
      <c r="G86" s="124"/>
      <c r="H86" s="148"/>
      <c r="I86" s="148"/>
      <c r="J86" s="148"/>
      <c r="K86" s="148"/>
      <c r="L86" s="46"/>
      <c r="M86" s="46"/>
      <c r="N86" s="46"/>
      <c r="O86" s="46"/>
      <c r="P86" s="46"/>
      <c r="Q86" s="46"/>
    </row>
    <row r="87" spans="2:17" s="11" customFormat="1" ht="35.25" customHeight="1">
      <c r="B87" s="17" t="s">
        <v>180</v>
      </c>
      <c r="C87" s="33" t="s">
        <v>869</v>
      </c>
      <c r="D87" s="23">
        <v>0</v>
      </c>
      <c r="E87" s="20"/>
      <c r="F87" s="156"/>
      <c r="G87" s="124"/>
      <c r="H87" s="148"/>
      <c r="I87" s="148"/>
      <c r="J87" s="148"/>
      <c r="K87" s="148"/>
      <c r="L87" s="46"/>
      <c r="M87" s="46"/>
      <c r="N87" s="46"/>
      <c r="O87" s="46"/>
      <c r="P87" s="46"/>
      <c r="Q87" s="46"/>
    </row>
    <row r="88" spans="2:17" s="11" customFormat="1" ht="23.25" customHeight="1">
      <c r="B88" s="17" t="s">
        <v>182</v>
      </c>
      <c r="C88" s="33" t="s">
        <v>870</v>
      </c>
      <c r="D88" s="23" t="s">
        <v>37</v>
      </c>
      <c r="E88" s="23"/>
      <c r="F88" s="156"/>
      <c r="G88" s="124"/>
      <c r="H88" s="148"/>
      <c r="I88" s="148"/>
      <c r="J88" s="148"/>
      <c r="K88" s="148"/>
      <c r="L88" s="46"/>
      <c r="M88" s="46"/>
      <c r="N88" s="46"/>
      <c r="O88" s="46"/>
      <c r="P88" s="46"/>
      <c r="Q88" s="46"/>
    </row>
    <row r="89" spans="2:17" s="11" customFormat="1" ht="24" customHeight="1">
      <c r="B89" s="17" t="s">
        <v>184</v>
      </c>
      <c r="C89" s="33" t="s">
        <v>871</v>
      </c>
      <c r="D89" s="23" t="s">
        <v>40</v>
      </c>
      <c r="E89" s="23">
        <v>10</v>
      </c>
      <c r="F89" s="156"/>
      <c r="G89" s="124"/>
      <c r="H89" s="148"/>
      <c r="I89" s="148"/>
      <c r="J89" s="148"/>
      <c r="K89" s="148"/>
      <c r="L89" s="46"/>
      <c r="M89" s="46"/>
      <c r="N89" s="46"/>
      <c r="O89" s="46"/>
      <c r="P89" s="46"/>
      <c r="Q89" s="46"/>
    </row>
    <row r="90" spans="2:17" s="11" customFormat="1" ht="24" customHeight="1">
      <c r="B90" s="15" t="s">
        <v>186</v>
      </c>
      <c r="C90" s="119" t="s">
        <v>187</v>
      </c>
      <c r="D90" s="120" t="s">
        <v>29</v>
      </c>
      <c r="E90" s="120">
        <f>SUM(E91:E92)</f>
        <v>10</v>
      </c>
      <c r="F90" s="136"/>
      <c r="G90" s="124"/>
      <c r="H90" s="148"/>
      <c r="I90" s="148"/>
      <c r="J90" s="148"/>
      <c r="K90" s="148"/>
      <c r="L90" s="46"/>
      <c r="M90" s="46"/>
      <c r="N90" s="46"/>
      <c r="O90" s="46"/>
      <c r="P90" s="46"/>
      <c r="Q90" s="46"/>
    </row>
    <row r="91" spans="2:17" s="11" customFormat="1" ht="33" customHeight="1">
      <c r="B91" s="17" t="s">
        <v>188</v>
      </c>
      <c r="C91" s="33" t="s">
        <v>872</v>
      </c>
      <c r="D91" s="30">
        <v>0</v>
      </c>
      <c r="E91" s="20"/>
      <c r="F91" s="156"/>
      <c r="G91" s="124"/>
      <c r="H91" s="148"/>
      <c r="I91" s="148"/>
      <c r="J91" s="148"/>
      <c r="K91" s="148"/>
      <c r="L91" s="46"/>
      <c r="M91" s="46"/>
      <c r="N91" s="46"/>
      <c r="O91" s="46"/>
      <c r="P91" s="46"/>
      <c r="Q91" s="46"/>
    </row>
    <row r="92" spans="2:17" s="11" customFormat="1" ht="15.75" customHeight="1">
      <c r="B92" s="17" t="s">
        <v>190</v>
      </c>
      <c r="C92" s="33" t="s">
        <v>873</v>
      </c>
      <c r="D92" s="30" t="s">
        <v>168</v>
      </c>
      <c r="E92" s="23">
        <v>10</v>
      </c>
      <c r="F92" s="156"/>
      <c r="G92" s="124"/>
      <c r="H92" s="157"/>
      <c r="I92" s="148"/>
      <c r="J92" s="148"/>
      <c r="K92" s="148"/>
      <c r="L92" s="46"/>
      <c r="M92" s="46"/>
      <c r="N92" s="46"/>
      <c r="O92" s="46"/>
      <c r="P92" s="46"/>
      <c r="Q92" s="46"/>
    </row>
    <row r="93" spans="2:17" s="11" customFormat="1" ht="33" customHeight="1">
      <c r="B93" s="15" t="s">
        <v>194</v>
      </c>
      <c r="C93" s="15" t="s">
        <v>195</v>
      </c>
      <c r="D93" s="16" t="s">
        <v>29</v>
      </c>
      <c r="E93" s="16">
        <f>+(E94+E97+E100+E103+E106+E109)*10/50</f>
        <v>10</v>
      </c>
      <c r="F93" s="136"/>
      <c r="G93" s="124"/>
      <c r="H93" s="148"/>
      <c r="I93" s="148"/>
      <c r="J93" s="148"/>
      <c r="K93" s="148"/>
      <c r="L93" s="46"/>
      <c r="M93" s="46"/>
      <c r="N93" s="46"/>
      <c r="O93" s="46"/>
      <c r="P93" s="46"/>
      <c r="Q93" s="46"/>
    </row>
    <row r="94" spans="2:17" s="11" customFormat="1" ht="16.5" customHeight="1">
      <c r="B94" s="15" t="s">
        <v>196</v>
      </c>
      <c r="C94" s="119" t="s">
        <v>197</v>
      </c>
      <c r="D94" s="120" t="s">
        <v>29</v>
      </c>
      <c r="E94" s="120">
        <f>SUM(E95:E96)</f>
        <v>10</v>
      </c>
      <c r="F94" s="136"/>
      <c r="G94" s="124"/>
      <c r="H94" s="148"/>
      <c r="I94" s="148"/>
      <c r="J94" s="148"/>
      <c r="K94" s="148"/>
      <c r="L94" s="46"/>
      <c r="M94" s="46"/>
      <c r="N94" s="46"/>
      <c r="O94" s="46"/>
      <c r="P94" s="46"/>
      <c r="Q94" s="46"/>
    </row>
    <row r="95" spans="2:17" s="11" customFormat="1" ht="34.5" customHeight="1">
      <c r="B95" s="17" t="s">
        <v>198</v>
      </c>
      <c r="C95" s="22" t="s">
        <v>874</v>
      </c>
      <c r="D95" s="23">
        <v>0</v>
      </c>
      <c r="E95" s="23"/>
      <c r="F95" s="155"/>
      <c r="G95" s="124"/>
      <c r="H95" s="148"/>
      <c r="I95" s="148"/>
      <c r="J95" s="148"/>
      <c r="K95" s="148"/>
      <c r="L95" s="46"/>
      <c r="M95" s="46"/>
      <c r="N95" s="46"/>
      <c r="O95" s="46"/>
      <c r="P95" s="46"/>
      <c r="Q95" s="46"/>
    </row>
    <row r="96" spans="2:17" s="11" customFormat="1" ht="33.75" customHeight="1">
      <c r="B96" s="17" t="s">
        <v>200</v>
      </c>
      <c r="C96" s="22" t="s">
        <v>875</v>
      </c>
      <c r="D96" s="30" t="s">
        <v>40</v>
      </c>
      <c r="E96" s="23">
        <v>10</v>
      </c>
      <c r="F96" s="155"/>
      <c r="G96" s="124"/>
      <c r="H96" s="148"/>
      <c r="I96" s="158"/>
      <c r="J96" s="148"/>
      <c r="K96" s="148"/>
      <c r="L96" s="46"/>
      <c r="M96" s="46"/>
      <c r="N96" s="46"/>
      <c r="O96" s="46"/>
      <c r="P96" s="46"/>
      <c r="Q96" s="46"/>
    </row>
    <row r="97" spans="2:17" s="11" customFormat="1" ht="21">
      <c r="B97" s="15" t="s">
        <v>205</v>
      </c>
      <c r="C97" s="119" t="s">
        <v>206</v>
      </c>
      <c r="D97" s="120" t="s">
        <v>29</v>
      </c>
      <c r="E97" s="120">
        <f>SUM(E98:E99)</f>
        <v>10</v>
      </c>
      <c r="F97" s="136"/>
      <c r="G97" s="124"/>
      <c r="H97" s="148"/>
      <c r="I97" s="148"/>
      <c r="J97" s="148"/>
      <c r="K97" s="148"/>
      <c r="L97" s="46"/>
      <c r="M97" s="46"/>
      <c r="N97" s="46"/>
      <c r="O97" s="46"/>
      <c r="P97" s="46"/>
      <c r="Q97" s="46"/>
    </row>
    <row r="98" spans="2:17" s="11" customFormat="1" ht="23.25" customHeight="1">
      <c r="B98" s="17" t="s">
        <v>207</v>
      </c>
      <c r="C98" s="22" t="s">
        <v>876</v>
      </c>
      <c r="D98" s="23">
        <v>0</v>
      </c>
      <c r="E98" s="20"/>
      <c r="F98" s="125"/>
      <c r="G98" s="124"/>
      <c r="H98" s="148"/>
      <c r="I98" s="148"/>
      <c r="J98" s="148"/>
      <c r="K98" s="148"/>
      <c r="L98" s="46"/>
      <c r="M98" s="46"/>
      <c r="N98" s="46"/>
      <c r="O98" s="46"/>
      <c r="P98" s="46"/>
      <c r="Q98" s="46"/>
    </row>
    <row r="99" spans="2:17" s="11" customFormat="1" ht="18.75" customHeight="1">
      <c r="B99" s="17" t="s">
        <v>209</v>
      </c>
      <c r="C99" s="22" t="s">
        <v>877</v>
      </c>
      <c r="D99" s="30" t="s">
        <v>48</v>
      </c>
      <c r="E99" s="23">
        <v>10</v>
      </c>
      <c r="F99" s="125"/>
      <c r="G99" s="124"/>
      <c r="H99" s="148"/>
      <c r="I99" s="148"/>
      <c r="J99" s="148"/>
      <c r="K99" s="148"/>
      <c r="L99" s="46"/>
      <c r="M99" s="46"/>
      <c r="N99" s="159"/>
      <c r="O99" s="46"/>
      <c r="P99" s="46"/>
      <c r="Q99" s="46"/>
    </row>
    <row r="100" spans="2:17" s="11" customFormat="1" ht="23.25" customHeight="1">
      <c r="B100" s="15" t="s">
        <v>211</v>
      </c>
      <c r="C100" s="119" t="s">
        <v>212</v>
      </c>
      <c r="D100" s="120" t="s">
        <v>29</v>
      </c>
      <c r="E100" s="120">
        <f>SUM(E101:E102)</f>
        <v>10</v>
      </c>
      <c r="F100" s="125"/>
      <c r="G100" s="124"/>
      <c r="H100" s="148"/>
      <c r="I100" s="148"/>
      <c r="J100" s="148"/>
      <c r="K100" s="148"/>
      <c r="L100" s="46"/>
      <c r="M100" s="46"/>
      <c r="N100" s="46"/>
      <c r="O100" s="46"/>
      <c r="P100" s="46"/>
      <c r="Q100" s="46"/>
    </row>
    <row r="101" spans="2:17" s="11" customFormat="1" ht="24" customHeight="1">
      <c r="B101" s="17" t="s">
        <v>213</v>
      </c>
      <c r="C101" s="22" t="s">
        <v>878</v>
      </c>
      <c r="D101" s="23">
        <v>0</v>
      </c>
      <c r="E101" s="23"/>
      <c r="F101" s="125"/>
      <c r="G101" s="124"/>
      <c r="H101" s="148"/>
      <c r="I101" s="148"/>
      <c r="J101" s="148"/>
      <c r="K101" s="148"/>
      <c r="L101" s="46"/>
      <c r="M101" s="46"/>
      <c r="N101" s="46"/>
      <c r="O101" s="46"/>
      <c r="P101" s="46"/>
      <c r="Q101" s="46"/>
    </row>
    <row r="102" spans="2:17" s="11" customFormat="1" ht="24" customHeight="1">
      <c r="B102" s="17" t="s">
        <v>215</v>
      </c>
      <c r="C102" s="22" t="s">
        <v>879</v>
      </c>
      <c r="D102" s="30" t="s">
        <v>168</v>
      </c>
      <c r="E102" s="23">
        <v>10</v>
      </c>
      <c r="F102" s="138"/>
      <c r="G102" s="124"/>
      <c r="H102" s="148"/>
      <c r="I102" s="148"/>
      <c r="J102" s="148"/>
      <c r="K102" s="148"/>
      <c r="L102" s="46"/>
      <c r="M102" s="46"/>
      <c r="N102" s="46"/>
      <c r="O102" s="46"/>
      <c r="P102" s="46"/>
      <c r="Q102" s="46"/>
    </row>
    <row r="103" spans="2:17" s="11" customFormat="1" ht="27.75" customHeight="1">
      <c r="B103" s="15" t="s">
        <v>217</v>
      </c>
      <c r="C103" s="119" t="s">
        <v>218</v>
      </c>
      <c r="D103" s="120" t="s">
        <v>14</v>
      </c>
      <c r="E103" s="120">
        <f>SUM(E104:E105)</f>
        <v>5</v>
      </c>
      <c r="F103" s="148"/>
      <c r="G103" s="124"/>
      <c r="H103" s="148"/>
      <c r="I103" s="148"/>
      <c r="J103" s="148"/>
      <c r="K103" s="148"/>
      <c r="L103" s="46"/>
      <c r="M103" s="46"/>
      <c r="N103" s="46"/>
      <c r="O103" s="46"/>
      <c r="P103" s="46"/>
      <c r="Q103" s="46"/>
    </row>
    <row r="104" spans="2:17" s="11" customFormat="1" ht="22.5" customHeight="1">
      <c r="B104" s="17" t="s">
        <v>219</v>
      </c>
      <c r="C104" s="33" t="s">
        <v>880</v>
      </c>
      <c r="D104" s="23">
        <v>0</v>
      </c>
      <c r="E104" s="23"/>
      <c r="F104" s="125"/>
      <c r="G104" s="124"/>
      <c r="H104" s="148"/>
      <c r="I104" s="148"/>
      <c r="J104" s="148"/>
      <c r="K104" s="148"/>
      <c r="L104" s="46"/>
      <c r="M104" s="46"/>
      <c r="N104" s="46"/>
      <c r="O104" s="46"/>
      <c r="P104" s="46"/>
      <c r="Q104" s="46"/>
    </row>
    <row r="105" spans="2:17" s="11" customFormat="1" ht="44.25" customHeight="1">
      <c r="B105" s="17" t="s">
        <v>221</v>
      </c>
      <c r="C105" s="33" t="s">
        <v>881</v>
      </c>
      <c r="D105" s="23" t="s">
        <v>223</v>
      </c>
      <c r="E105" s="23">
        <v>5</v>
      </c>
      <c r="F105" s="125"/>
      <c r="G105" s="124"/>
      <c r="H105" s="148"/>
      <c r="I105" s="148"/>
      <c r="J105" s="148"/>
      <c r="K105" s="148"/>
      <c r="L105" s="46"/>
      <c r="M105" s="46"/>
      <c r="N105" s="46"/>
      <c r="O105" s="46"/>
      <c r="P105" s="46"/>
      <c r="Q105" s="46"/>
    </row>
    <row r="106" spans="2:17" s="11" customFormat="1" ht="24" customHeight="1">
      <c r="B106" s="15" t="s">
        <v>224</v>
      </c>
      <c r="C106" s="119" t="s">
        <v>225</v>
      </c>
      <c r="D106" s="120" t="s">
        <v>14</v>
      </c>
      <c r="E106" s="120">
        <f>SUM(E107:E108)</f>
        <v>5</v>
      </c>
      <c r="F106" s="125"/>
      <c r="G106" s="124"/>
      <c r="H106" s="148"/>
      <c r="I106" s="148"/>
      <c r="J106" s="158"/>
      <c r="K106" s="148"/>
      <c r="L106" s="46"/>
      <c r="M106" s="46"/>
      <c r="N106" s="46"/>
      <c r="O106" s="46"/>
      <c r="P106" s="46"/>
      <c r="Q106" s="46"/>
    </row>
    <row r="107" spans="2:17" s="11" customFormat="1" ht="18" customHeight="1">
      <c r="B107" s="17" t="s">
        <v>226</v>
      </c>
      <c r="C107" s="22" t="s">
        <v>882</v>
      </c>
      <c r="D107" s="23">
        <v>0</v>
      </c>
      <c r="E107" s="20"/>
      <c r="F107" s="148"/>
      <c r="G107" s="124"/>
      <c r="H107" s="148"/>
      <c r="I107" s="148"/>
      <c r="J107" s="158"/>
      <c r="K107" s="148"/>
      <c r="L107" s="46"/>
      <c r="M107" s="46"/>
      <c r="N107" s="46"/>
      <c r="O107" s="46"/>
      <c r="P107" s="46"/>
      <c r="Q107" s="46"/>
    </row>
    <row r="108" spans="2:17" s="11" customFormat="1" ht="23.25" customHeight="1">
      <c r="B108" s="17" t="s">
        <v>228</v>
      </c>
      <c r="C108" s="22" t="s">
        <v>883</v>
      </c>
      <c r="D108" s="23" t="s">
        <v>223</v>
      </c>
      <c r="E108" s="23">
        <v>5</v>
      </c>
      <c r="F108" s="125"/>
      <c r="G108" s="124"/>
      <c r="H108" s="148"/>
      <c r="I108" s="148"/>
      <c r="J108" s="148"/>
      <c r="K108" s="148"/>
      <c r="L108" s="46"/>
      <c r="M108" s="46"/>
      <c r="N108" s="46"/>
      <c r="O108" s="46"/>
      <c r="P108" s="46"/>
      <c r="Q108" s="46"/>
    </row>
    <row r="109" spans="2:17" s="11" customFormat="1" ht="27" customHeight="1">
      <c r="B109" s="15" t="s">
        <v>230</v>
      </c>
      <c r="C109" s="119" t="s">
        <v>231</v>
      </c>
      <c r="D109" s="120" t="s">
        <v>29</v>
      </c>
      <c r="E109" s="120">
        <f>SUM(E110:E112)</f>
        <v>10</v>
      </c>
      <c r="F109" s="142"/>
      <c r="G109" s="124"/>
      <c r="H109" s="148"/>
      <c r="I109" s="148"/>
      <c r="J109" s="148"/>
      <c r="K109" s="148"/>
      <c r="L109" s="46"/>
      <c r="M109" s="46"/>
      <c r="N109" s="46"/>
      <c r="O109" s="46"/>
      <c r="P109" s="46"/>
      <c r="Q109" s="46"/>
    </row>
    <row r="110" spans="2:17" s="11" customFormat="1" ht="32.25" customHeight="1">
      <c r="B110" s="17" t="s">
        <v>232</v>
      </c>
      <c r="C110" s="22" t="s">
        <v>884</v>
      </c>
      <c r="D110" s="23" t="s">
        <v>175</v>
      </c>
      <c r="E110" s="23"/>
      <c r="F110" s="155"/>
      <c r="G110" s="124"/>
      <c r="H110" s="148"/>
      <c r="I110" s="148"/>
      <c r="J110" s="148"/>
      <c r="K110" s="148"/>
      <c r="L110" s="46"/>
      <c r="M110" s="46"/>
      <c r="N110" s="46"/>
      <c r="O110" s="46"/>
      <c r="P110" s="46"/>
      <c r="Q110" s="46"/>
    </row>
    <row r="111" spans="2:17" s="11" customFormat="1" ht="36" customHeight="1">
      <c r="B111" s="17" t="s">
        <v>234</v>
      </c>
      <c r="C111" s="22" t="s">
        <v>885</v>
      </c>
      <c r="D111" s="23" t="s">
        <v>236</v>
      </c>
      <c r="E111" s="23"/>
      <c r="F111" s="155"/>
      <c r="G111" s="124"/>
      <c r="H111" s="148"/>
      <c r="I111" s="148"/>
      <c r="J111" s="148"/>
      <c r="K111" s="148"/>
      <c r="L111" s="46"/>
      <c r="M111" s="46"/>
      <c r="N111" s="46"/>
      <c r="O111" s="46"/>
      <c r="P111" s="46"/>
      <c r="Q111" s="46"/>
    </row>
    <row r="112" spans="2:17" s="11" customFormat="1" ht="24.75" customHeight="1">
      <c r="B112" s="17" t="s">
        <v>237</v>
      </c>
      <c r="C112" s="22" t="s">
        <v>886</v>
      </c>
      <c r="D112" s="23" t="s">
        <v>91</v>
      </c>
      <c r="E112" s="23">
        <v>10</v>
      </c>
      <c r="F112" s="155"/>
      <c r="G112" s="124"/>
      <c r="H112" s="148"/>
      <c r="I112" s="148"/>
      <c r="J112" s="148"/>
      <c r="K112" s="148"/>
      <c r="L112" s="46"/>
      <c r="M112" s="46"/>
      <c r="N112" s="46"/>
      <c r="O112" s="46"/>
      <c r="P112" s="46"/>
      <c r="Q112" s="46"/>
    </row>
    <row r="113" spans="2:17" ht="15">
      <c r="B113" s="15" t="s">
        <v>239</v>
      </c>
      <c r="C113" s="15" t="s">
        <v>240</v>
      </c>
      <c r="D113" s="16" t="s">
        <v>29</v>
      </c>
      <c r="E113" s="16">
        <f>+(E114+E118+E121+E125+E128)*10/50</f>
        <v>10</v>
      </c>
      <c r="F113" s="136"/>
      <c r="G113" s="124"/>
      <c r="H113" s="143"/>
      <c r="I113" s="143"/>
      <c r="J113" s="143"/>
      <c r="K113" s="143"/>
      <c r="L113" s="37"/>
      <c r="M113" s="37"/>
      <c r="N113" s="37"/>
      <c r="O113" s="37"/>
      <c r="P113" s="37"/>
      <c r="Q113" s="37"/>
    </row>
    <row r="114" spans="2:17" s="11" customFormat="1" ht="21">
      <c r="B114" s="15" t="s">
        <v>241</v>
      </c>
      <c r="C114" s="119" t="s">
        <v>242</v>
      </c>
      <c r="D114" s="120" t="s">
        <v>29</v>
      </c>
      <c r="E114" s="120">
        <f>SUM(E115:E117)</f>
        <v>10</v>
      </c>
      <c r="F114" s="136"/>
      <c r="G114" s="124"/>
      <c r="H114" s="148"/>
      <c r="I114" s="148"/>
      <c r="J114" s="148"/>
      <c r="K114" s="158"/>
      <c r="L114" s="46"/>
      <c r="M114" s="46"/>
      <c r="N114" s="46"/>
      <c r="O114" s="46"/>
      <c r="P114" s="46"/>
      <c r="Q114" s="46"/>
    </row>
    <row r="115" spans="2:17" s="11" customFormat="1" ht="15">
      <c r="B115" s="17" t="s">
        <v>243</v>
      </c>
      <c r="C115" s="22" t="s">
        <v>887</v>
      </c>
      <c r="D115" s="23">
        <v>0</v>
      </c>
      <c r="E115" s="23"/>
      <c r="F115" s="155"/>
      <c r="G115" s="124"/>
      <c r="H115" s="148"/>
      <c r="I115" s="148"/>
      <c r="J115" s="148"/>
      <c r="K115" s="158"/>
      <c r="L115" s="46"/>
      <c r="M115" s="46"/>
      <c r="N115" s="46"/>
      <c r="O115" s="46"/>
      <c r="P115" s="46"/>
      <c r="Q115" s="46"/>
    </row>
    <row r="116" spans="2:17" s="11" customFormat="1" ht="15">
      <c r="B116" s="17" t="s">
        <v>245</v>
      </c>
      <c r="C116" s="22" t="s">
        <v>888</v>
      </c>
      <c r="D116" s="23" t="s">
        <v>26</v>
      </c>
      <c r="E116" s="23"/>
      <c r="F116" s="155"/>
      <c r="G116" s="124"/>
      <c r="H116" s="148"/>
      <c r="I116" s="148"/>
      <c r="J116" s="148"/>
      <c r="K116" s="158"/>
      <c r="L116" s="46"/>
      <c r="M116" s="46"/>
      <c r="N116" s="46"/>
      <c r="O116" s="46"/>
      <c r="P116" s="46"/>
      <c r="Q116" s="46"/>
    </row>
    <row r="117" spans="2:17" s="11" customFormat="1" ht="21">
      <c r="B117" s="17" t="s">
        <v>247</v>
      </c>
      <c r="C117" s="22" t="s">
        <v>889</v>
      </c>
      <c r="D117" s="23" t="s">
        <v>91</v>
      </c>
      <c r="E117" s="23">
        <v>10</v>
      </c>
      <c r="F117" s="155"/>
      <c r="G117" s="124"/>
      <c r="H117" s="148"/>
      <c r="I117" s="148"/>
      <c r="J117" s="148"/>
      <c r="K117" s="148"/>
      <c r="L117" s="46"/>
      <c r="M117" s="46"/>
      <c r="N117" s="46"/>
      <c r="O117" s="46"/>
      <c r="P117" s="46"/>
      <c r="Q117" s="46"/>
    </row>
    <row r="118" spans="2:17" s="11" customFormat="1" ht="21">
      <c r="B118" s="15" t="s">
        <v>251</v>
      </c>
      <c r="C118" s="119" t="s">
        <v>252</v>
      </c>
      <c r="D118" s="120" t="s">
        <v>29</v>
      </c>
      <c r="E118" s="120">
        <f>SUM(E119:E120)</f>
        <v>10</v>
      </c>
      <c r="F118" s="160"/>
      <c r="G118" s="124"/>
      <c r="H118" s="148"/>
      <c r="I118" s="148"/>
      <c r="J118" s="148"/>
      <c r="K118" s="148"/>
      <c r="L118" s="46"/>
      <c r="M118" s="46"/>
      <c r="N118" s="46"/>
      <c r="O118" s="46"/>
      <c r="P118" s="46"/>
      <c r="Q118" s="46"/>
    </row>
    <row r="119" spans="2:17" s="11" customFormat="1" ht="15">
      <c r="B119" s="17" t="s">
        <v>253</v>
      </c>
      <c r="C119" s="22" t="s">
        <v>890</v>
      </c>
      <c r="D119" s="23">
        <v>0</v>
      </c>
      <c r="E119" s="23"/>
      <c r="F119" s="155"/>
      <c r="G119" s="124"/>
      <c r="H119" s="148"/>
      <c r="I119" s="148"/>
      <c r="J119" s="148"/>
      <c r="K119" s="148"/>
      <c r="L119" s="46"/>
      <c r="M119" s="46"/>
      <c r="N119" s="46"/>
      <c r="O119" s="46"/>
      <c r="P119" s="46"/>
      <c r="Q119" s="46"/>
    </row>
    <row r="120" spans="2:17" s="11" customFormat="1" ht="21">
      <c r="B120" s="17" t="s">
        <v>257</v>
      </c>
      <c r="C120" s="22" t="s">
        <v>891</v>
      </c>
      <c r="D120" s="23" t="s">
        <v>91</v>
      </c>
      <c r="E120" s="23">
        <v>10</v>
      </c>
      <c r="F120" s="155"/>
      <c r="G120" s="124"/>
      <c r="H120" s="148"/>
      <c r="I120" s="148"/>
      <c r="J120" s="148"/>
      <c r="K120" s="148"/>
      <c r="L120" s="46"/>
      <c r="M120" s="46"/>
      <c r="N120" s="46"/>
      <c r="O120" s="46"/>
      <c r="P120" s="46"/>
      <c r="Q120" s="46"/>
    </row>
    <row r="121" spans="2:17" s="11" customFormat="1" ht="21">
      <c r="B121" s="15" t="s">
        <v>259</v>
      </c>
      <c r="C121" s="119" t="s">
        <v>260</v>
      </c>
      <c r="D121" s="120" t="s">
        <v>29</v>
      </c>
      <c r="E121" s="120">
        <f>SUM(E122:E124)</f>
        <v>10</v>
      </c>
      <c r="F121" s="136"/>
      <c r="G121" s="124"/>
      <c r="H121" s="148"/>
      <c r="I121" s="148"/>
      <c r="J121" s="148"/>
      <c r="K121" s="148"/>
      <c r="L121" s="46"/>
      <c r="M121" s="46"/>
      <c r="N121" s="46"/>
      <c r="O121" s="46"/>
      <c r="P121" s="46"/>
      <c r="Q121" s="46"/>
    </row>
    <row r="122" spans="2:17" s="11" customFormat="1" ht="21">
      <c r="B122" s="17" t="s">
        <v>261</v>
      </c>
      <c r="C122" s="33" t="s">
        <v>808</v>
      </c>
      <c r="D122" s="23">
        <v>0</v>
      </c>
      <c r="E122" s="23"/>
      <c r="F122" s="125"/>
      <c r="G122" s="124"/>
      <c r="H122" s="148"/>
      <c r="I122" s="148"/>
      <c r="J122" s="148"/>
      <c r="K122" s="148"/>
      <c r="L122" s="46"/>
      <c r="M122" s="46"/>
      <c r="N122" s="46"/>
      <c r="O122" s="46"/>
      <c r="P122" s="46"/>
      <c r="Q122" s="46"/>
    </row>
    <row r="123" spans="2:17" s="11" customFormat="1" ht="21">
      <c r="B123" s="17" t="s">
        <v>263</v>
      </c>
      <c r="C123" s="33" t="s">
        <v>809</v>
      </c>
      <c r="D123" s="23" t="s">
        <v>264</v>
      </c>
      <c r="E123" s="23"/>
      <c r="F123" s="148"/>
      <c r="G123" s="124"/>
      <c r="H123" s="148"/>
      <c r="I123" s="148"/>
      <c r="J123" s="148"/>
      <c r="K123" s="148"/>
      <c r="L123" s="46"/>
      <c r="M123" s="46"/>
      <c r="N123" s="46"/>
      <c r="O123" s="46"/>
      <c r="P123" s="46"/>
      <c r="Q123" s="46"/>
    </row>
    <row r="124" spans="2:17" s="11" customFormat="1" ht="21">
      <c r="B124" s="17" t="s">
        <v>265</v>
      </c>
      <c r="C124" s="33" t="s">
        <v>892</v>
      </c>
      <c r="D124" s="23" t="s">
        <v>266</v>
      </c>
      <c r="E124" s="23">
        <v>10</v>
      </c>
      <c r="F124" s="125"/>
      <c r="G124" s="124"/>
      <c r="H124" s="148"/>
      <c r="I124" s="148"/>
      <c r="J124" s="148"/>
      <c r="K124" s="148"/>
      <c r="L124" s="46"/>
      <c r="M124" s="46"/>
      <c r="N124" s="46"/>
      <c r="O124" s="46"/>
      <c r="P124" s="46"/>
      <c r="Q124" s="46"/>
    </row>
    <row r="125" spans="2:17" s="11" customFormat="1" ht="21">
      <c r="B125" s="15" t="s">
        <v>267</v>
      </c>
      <c r="C125" s="119" t="s">
        <v>268</v>
      </c>
      <c r="D125" s="120" t="s">
        <v>29</v>
      </c>
      <c r="E125" s="120">
        <f>SUM(E126:E127)</f>
        <v>10</v>
      </c>
      <c r="F125" s="125"/>
      <c r="G125" s="124"/>
      <c r="H125" s="148"/>
      <c r="I125" s="148"/>
      <c r="J125" s="148"/>
      <c r="K125" s="148"/>
      <c r="L125" s="46"/>
      <c r="M125" s="46"/>
      <c r="N125" s="46"/>
      <c r="O125" s="46"/>
      <c r="P125" s="46"/>
      <c r="Q125" s="46"/>
    </row>
    <row r="126" spans="2:17" s="11" customFormat="1" ht="21">
      <c r="B126" s="17" t="s">
        <v>269</v>
      </c>
      <c r="C126" s="22" t="s">
        <v>893</v>
      </c>
      <c r="D126" s="23">
        <v>0</v>
      </c>
      <c r="E126" s="23"/>
      <c r="F126" s="161"/>
      <c r="G126" s="124"/>
      <c r="H126" s="148"/>
      <c r="I126" s="148"/>
      <c r="J126" s="148"/>
      <c r="K126" s="148"/>
      <c r="L126" s="46"/>
      <c r="M126" s="46"/>
      <c r="N126" s="46"/>
      <c r="O126" s="46"/>
      <c r="P126" s="46"/>
      <c r="Q126" s="46"/>
    </row>
    <row r="127" spans="2:17" s="11" customFormat="1" ht="21">
      <c r="B127" s="17" t="s">
        <v>274</v>
      </c>
      <c r="C127" s="22" t="s">
        <v>894</v>
      </c>
      <c r="D127" s="23" t="s">
        <v>48</v>
      </c>
      <c r="E127" s="23">
        <v>10</v>
      </c>
      <c r="F127" s="155"/>
      <c r="G127" s="124"/>
      <c r="H127" s="148"/>
      <c r="I127" s="148"/>
      <c r="J127" s="148"/>
      <c r="K127" s="148"/>
      <c r="L127" s="46"/>
      <c r="M127" s="46"/>
      <c r="N127" s="46"/>
      <c r="O127" s="46"/>
      <c r="P127" s="46"/>
      <c r="Q127" s="46"/>
    </row>
    <row r="128" spans="2:17" s="11" customFormat="1" ht="21">
      <c r="B128" s="15" t="s">
        <v>276</v>
      </c>
      <c r="C128" s="119" t="s">
        <v>277</v>
      </c>
      <c r="D128" s="120" t="s">
        <v>29</v>
      </c>
      <c r="E128" s="120">
        <f>SUM(E129:E132)</f>
        <v>10</v>
      </c>
      <c r="F128" s="136"/>
      <c r="G128" s="124"/>
      <c r="H128" s="148"/>
      <c r="I128" s="162"/>
      <c r="J128" s="148"/>
      <c r="K128" s="148"/>
      <c r="L128" s="46"/>
      <c r="M128" s="46"/>
      <c r="N128" s="46"/>
      <c r="O128" s="46"/>
      <c r="P128" s="46"/>
      <c r="Q128" s="46"/>
    </row>
    <row r="129" spans="2:17" s="11" customFormat="1" ht="21">
      <c r="B129" s="17" t="s">
        <v>278</v>
      </c>
      <c r="C129" s="22" t="s">
        <v>279</v>
      </c>
      <c r="D129" s="23" t="s">
        <v>29</v>
      </c>
      <c r="E129" s="23"/>
      <c r="F129" s="266"/>
      <c r="G129" s="124"/>
      <c r="H129" s="148"/>
      <c r="I129" s="148"/>
      <c r="J129" s="148"/>
      <c r="K129" s="148"/>
      <c r="L129" s="46"/>
      <c r="M129" s="46"/>
      <c r="N129" s="46"/>
      <c r="O129" s="46"/>
      <c r="P129" s="46"/>
      <c r="Q129" s="46"/>
    </row>
    <row r="130" spans="2:17" s="11" customFormat="1" ht="21">
      <c r="B130" s="17" t="s">
        <v>280</v>
      </c>
      <c r="C130" s="163" t="s">
        <v>895</v>
      </c>
      <c r="D130" s="23">
        <v>0</v>
      </c>
      <c r="E130" s="23"/>
      <c r="F130" s="266"/>
      <c r="G130" s="124"/>
      <c r="H130" s="148"/>
      <c r="I130" s="148"/>
      <c r="J130" s="148"/>
      <c r="K130" s="148"/>
      <c r="L130" s="46"/>
      <c r="M130" s="46"/>
      <c r="N130" s="46"/>
      <c r="O130" s="46"/>
      <c r="P130" s="46"/>
      <c r="Q130" s="46"/>
    </row>
    <row r="131" spans="2:17" s="11" customFormat="1" ht="15">
      <c r="B131" s="17" t="s">
        <v>282</v>
      </c>
      <c r="C131" s="22" t="s">
        <v>896</v>
      </c>
      <c r="D131" s="23" t="s">
        <v>273</v>
      </c>
      <c r="E131" s="23"/>
      <c r="F131" s="266"/>
      <c r="G131" s="124"/>
      <c r="H131" s="148"/>
      <c r="I131" s="148"/>
      <c r="J131" s="148"/>
      <c r="K131" s="148"/>
      <c r="L131" s="46"/>
      <c r="M131" s="46"/>
      <c r="N131" s="46"/>
      <c r="O131" s="46"/>
      <c r="P131" s="46"/>
      <c r="Q131" s="46"/>
    </row>
    <row r="132" spans="2:17" s="11" customFormat="1" ht="15">
      <c r="B132" s="17" t="s">
        <v>284</v>
      </c>
      <c r="C132" s="22" t="s">
        <v>897</v>
      </c>
      <c r="D132" s="23" t="s">
        <v>40</v>
      </c>
      <c r="E132" s="23">
        <v>10</v>
      </c>
      <c r="F132" s="266"/>
      <c r="G132" s="124"/>
      <c r="H132" s="148"/>
      <c r="I132" s="148"/>
      <c r="J132" s="148"/>
      <c r="K132" s="148"/>
      <c r="L132" s="46"/>
      <c r="M132" s="46"/>
      <c r="N132" s="46"/>
      <c r="O132" s="46"/>
      <c r="P132" s="46"/>
      <c r="Q132" s="46"/>
    </row>
    <row r="133" spans="2:17" ht="15">
      <c r="B133" s="15" t="s">
        <v>286</v>
      </c>
      <c r="C133" s="15" t="s">
        <v>287</v>
      </c>
      <c r="D133" s="16" t="s">
        <v>29</v>
      </c>
      <c r="E133" s="16">
        <f>+E134</f>
        <v>10</v>
      </c>
      <c r="F133" s="136"/>
      <c r="G133" s="124"/>
      <c r="H133" s="143"/>
      <c r="I133" s="143"/>
      <c r="J133" s="143"/>
      <c r="K133" s="143"/>
      <c r="L133" s="37"/>
      <c r="M133" s="37"/>
      <c r="N133" s="37"/>
      <c r="O133" s="37"/>
      <c r="P133" s="37"/>
      <c r="Q133" s="37"/>
    </row>
    <row r="134" spans="2:17" s="11" customFormat="1" ht="15">
      <c r="B134" s="15" t="s">
        <v>288</v>
      </c>
      <c r="C134" s="119" t="s">
        <v>289</v>
      </c>
      <c r="D134" s="120" t="s">
        <v>29</v>
      </c>
      <c r="E134" s="120">
        <f>SUM(E135:E138)</f>
        <v>10</v>
      </c>
      <c r="F134" s="136"/>
      <c r="G134" s="124"/>
      <c r="H134" s="148"/>
      <c r="I134" s="148"/>
      <c r="J134" s="148"/>
      <c r="K134" s="148"/>
      <c r="L134" s="46"/>
      <c r="M134" s="46"/>
      <c r="N134" s="46"/>
      <c r="O134" s="46"/>
      <c r="P134" s="46"/>
      <c r="Q134" s="46"/>
    </row>
    <row r="135" spans="2:17" s="11" customFormat="1" ht="15">
      <c r="B135" s="17" t="s">
        <v>290</v>
      </c>
      <c r="C135" s="22" t="s">
        <v>291</v>
      </c>
      <c r="D135" s="23">
        <v>0</v>
      </c>
      <c r="E135" s="20"/>
      <c r="F135" s="136"/>
      <c r="G135" s="124"/>
      <c r="H135" s="148"/>
      <c r="I135" s="148"/>
      <c r="J135" s="148"/>
      <c r="K135" s="148"/>
      <c r="L135" s="46"/>
      <c r="M135" s="46"/>
      <c r="N135" s="46"/>
      <c r="O135" s="46"/>
      <c r="P135" s="46"/>
      <c r="Q135" s="46"/>
    </row>
    <row r="136" spans="2:17" s="11" customFormat="1" ht="15">
      <c r="B136" s="17" t="s">
        <v>292</v>
      </c>
      <c r="C136" s="22" t="s">
        <v>898</v>
      </c>
      <c r="D136" s="23" t="s">
        <v>175</v>
      </c>
      <c r="E136" s="20"/>
      <c r="F136" s="155"/>
      <c r="G136" s="124"/>
      <c r="H136" s="148"/>
      <c r="I136" s="148"/>
      <c r="J136" s="148"/>
      <c r="K136" s="148"/>
      <c r="L136" s="46"/>
      <c r="M136" s="46"/>
      <c r="N136" s="46"/>
      <c r="O136" s="46"/>
      <c r="P136" s="46"/>
      <c r="Q136" s="46"/>
    </row>
    <row r="137" spans="2:17" s="11" customFormat="1" ht="15">
      <c r="B137" s="17" t="s">
        <v>294</v>
      </c>
      <c r="C137" s="22" t="s">
        <v>410</v>
      </c>
      <c r="D137" s="23" t="s">
        <v>236</v>
      </c>
      <c r="E137" s="20"/>
      <c r="F137" s="136"/>
      <c r="G137" s="124"/>
      <c r="H137" s="148"/>
      <c r="I137" s="148"/>
      <c r="J137" s="148"/>
      <c r="K137" s="148"/>
      <c r="L137" s="46"/>
      <c r="M137" s="46"/>
      <c r="N137" s="46"/>
      <c r="O137" s="46"/>
      <c r="P137" s="46"/>
      <c r="Q137" s="46"/>
    </row>
    <row r="138" spans="2:17" s="11" customFormat="1" ht="21">
      <c r="B138" s="17" t="s">
        <v>296</v>
      </c>
      <c r="C138" s="22" t="s">
        <v>297</v>
      </c>
      <c r="D138" s="23" t="s">
        <v>91</v>
      </c>
      <c r="E138" s="23">
        <v>10</v>
      </c>
      <c r="F138" s="136"/>
      <c r="G138" s="124"/>
      <c r="H138" s="148"/>
      <c r="I138" s="148"/>
      <c r="J138" s="148"/>
      <c r="K138" s="148"/>
      <c r="L138" s="46"/>
      <c r="M138" s="46"/>
      <c r="N138" s="46"/>
      <c r="O138" s="46"/>
      <c r="P138" s="46"/>
      <c r="Q138" s="46"/>
    </row>
    <row r="139" spans="2:17" ht="15">
      <c r="B139" s="12" t="s">
        <v>298</v>
      </c>
      <c r="C139" s="12" t="s">
        <v>299</v>
      </c>
      <c r="D139" s="13" t="s">
        <v>55</v>
      </c>
      <c r="E139" s="14">
        <f>+(E140+E149+E154+E160+E169+E174)*30/50</f>
        <v>30</v>
      </c>
      <c r="F139" s="125"/>
      <c r="G139" s="124"/>
      <c r="H139" s="164"/>
      <c r="I139" s="143"/>
      <c r="J139" s="143"/>
      <c r="K139" s="143"/>
      <c r="L139" s="37"/>
      <c r="M139" s="37"/>
      <c r="N139" s="37"/>
      <c r="O139" s="37"/>
      <c r="P139" s="37"/>
      <c r="Q139" s="37"/>
    </row>
    <row r="140" spans="2:17" ht="15">
      <c r="B140" s="15" t="s">
        <v>300</v>
      </c>
      <c r="C140" s="15" t="s">
        <v>301</v>
      </c>
      <c r="D140" s="16" t="s">
        <v>29</v>
      </c>
      <c r="E140" s="16">
        <f>+(E141+E142+E146)*10/25</f>
        <v>10</v>
      </c>
      <c r="F140" s="125"/>
      <c r="G140" s="124"/>
      <c r="H140" s="143"/>
      <c r="I140" s="143"/>
      <c r="J140" s="143"/>
      <c r="K140" s="143"/>
      <c r="L140" s="37"/>
      <c r="M140" s="37"/>
      <c r="N140" s="37"/>
      <c r="O140" s="37"/>
      <c r="P140" s="37"/>
      <c r="Q140" s="37"/>
    </row>
    <row r="141" spans="2:17" s="11" customFormat="1" ht="21">
      <c r="B141" s="52" t="s">
        <v>302</v>
      </c>
      <c r="C141" s="27" t="s">
        <v>303</v>
      </c>
      <c r="D141" s="19" t="s">
        <v>14</v>
      </c>
      <c r="E141" s="19">
        <v>5</v>
      </c>
      <c r="F141" s="125"/>
      <c r="G141" s="124"/>
      <c r="H141" s="148"/>
      <c r="I141" s="148"/>
      <c r="J141" s="148"/>
      <c r="K141" s="148"/>
      <c r="L141" s="46"/>
      <c r="M141" s="46"/>
      <c r="N141" s="46"/>
      <c r="O141" s="46"/>
      <c r="P141" s="46"/>
      <c r="Q141" s="46"/>
    </row>
    <row r="142" spans="2:17" s="11" customFormat="1" ht="21">
      <c r="B142" s="52" t="s">
        <v>304</v>
      </c>
      <c r="C142" s="27" t="s">
        <v>305</v>
      </c>
      <c r="D142" s="19" t="s">
        <v>29</v>
      </c>
      <c r="E142" s="19">
        <f>SUM(E143:E145)</f>
        <v>10</v>
      </c>
      <c r="F142" s="125"/>
      <c r="G142" s="124"/>
      <c r="H142" s="148"/>
      <c r="I142" s="148"/>
      <c r="J142" s="148"/>
      <c r="K142" s="148"/>
      <c r="L142" s="46"/>
      <c r="M142" s="46"/>
      <c r="N142" s="46"/>
      <c r="O142" s="46"/>
      <c r="P142" s="46"/>
      <c r="Q142" s="46"/>
    </row>
    <row r="143" spans="2:17" s="11" customFormat="1" ht="42">
      <c r="B143" s="17" t="s">
        <v>306</v>
      </c>
      <c r="C143" s="22" t="s">
        <v>821</v>
      </c>
      <c r="D143" s="23">
        <v>0</v>
      </c>
      <c r="E143" s="23"/>
      <c r="F143" s="266"/>
      <c r="G143" s="124"/>
      <c r="H143" s="148"/>
      <c r="I143" s="148"/>
      <c r="J143" s="148"/>
      <c r="K143" s="148"/>
      <c r="L143" s="46"/>
      <c r="M143" s="46"/>
      <c r="N143" s="46"/>
      <c r="O143" s="46"/>
      <c r="P143" s="46"/>
      <c r="Q143" s="46"/>
    </row>
    <row r="144" spans="2:17" s="11" customFormat="1" ht="21">
      <c r="B144" s="17" t="s">
        <v>308</v>
      </c>
      <c r="C144" s="22" t="s">
        <v>822</v>
      </c>
      <c r="D144" s="23" t="s">
        <v>202</v>
      </c>
      <c r="E144" s="23"/>
      <c r="F144" s="266"/>
      <c r="G144" s="124"/>
      <c r="H144" s="148"/>
      <c r="I144" s="148"/>
      <c r="J144" s="148"/>
      <c r="K144" s="148"/>
      <c r="L144" s="46"/>
      <c r="M144" s="46"/>
      <c r="N144" s="46"/>
      <c r="O144" s="46"/>
      <c r="P144" s="46"/>
      <c r="Q144" s="46"/>
    </row>
    <row r="145" spans="2:17" s="11" customFormat="1" ht="21">
      <c r="B145" s="17" t="s">
        <v>413</v>
      </c>
      <c r="C145" s="22" t="s">
        <v>823</v>
      </c>
      <c r="D145" s="23" t="s">
        <v>91</v>
      </c>
      <c r="E145" s="23">
        <v>10</v>
      </c>
      <c r="F145" s="266"/>
      <c r="G145" s="124"/>
      <c r="H145" s="148"/>
      <c r="I145" s="148"/>
      <c r="J145" s="148"/>
      <c r="K145" s="148"/>
      <c r="L145" s="46"/>
      <c r="M145" s="46"/>
      <c r="N145" s="46"/>
      <c r="O145" s="46"/>
      <c r="P145" s="46"/>
      <c r="Q145" s="46"/>
    </row>
    <row r="146" spans="2:17" s="11" customFormat="1" ht="21">
      <c r="B146" s="15" t="s">
        <v>310</v>
      </c>
      <c r="C146" s="119" t="s">
        <v>311</v>
      </c>
      <c r="D146" s="120" t="s">
        <v>29</v>
      </c>
      <c r="E146" s="120">
        <f>SUM(E147:E148)</f>
        <v>10</v>
      </c>
      <c r="F146" s="125"/>
      <c r="G146" s="124"/>
      <c r="H146" s="148"/>
      <c r="I146" s="148"/>
      <c r="J146" s="148"/>
      <c r="K146" s="148"/>
      <c r="L146" s="46"/>
      <c r="M146" s="46"/>
      <c r="N146" s="46"/>
      <c r="O146" s="46"/>
      <c r="P146" s="46"/>
      <c r="Q146" s="46"/>
    </row>
    <row r="147" spans="2:17" s="11" customFormat="1" ht="21">
      <c r="B147" s="17" t="s">
        <v>312</v>
      </c>
      <c r="C147" s="22" t="s">
        <v>313</v>
      </c>
      <c r="D147" s="23">
        <v>0</v>
      </c>
      <c r="E147" s="23"/>
      <c r="F147" s="125"/>
      <c r="G147" s="124"/>
      <c r="H147" s="148"/>
      <c r="I147" s="148"/>
      <c r="J147" s="148"/>
      <c r="K147" s="148"/>
      <c r="L147" s="46"/>
      <c r="M147" s="46"/>
      <c r="N147" s="46"/>
      <c r="O147" s="46"/>
      <c r="P147" s="46"/>
      <c r="Q147" s="46"/>
    </row>
    <row r="148" spans="2:17" s="11" customFormat="1" ht="21">
      <c r="B148" s="17" t="s">
        <v>314</v>
      </c>
      <c r="C148" s="22" t="s">
        <v>315</v>
      </c>
      <c r="D148" s="23" t="s">
        <v>168</v>
      </c>
      <c r="E148" s="23">
        <v>10</v>
      </c>
      <c r="F148" s="125"/>
      <c r="G148" s="124"/>
      <c r="H148" s="148"/>
      <c r="I148" s="148"/>
      <c r="J148" s="148"/>
      <c r="K148" s="148"/>
      <c r="L148" s="46"/>
      <c r="M148" s="46"/>
      <c r="N148" s="46"/>
      <c r="O148" s="46"/>
      <c r="P148" s="46"/>
      <c r="Q148" s="46"/>
    </row>
    <row r="149" spans="2:17" ht="15">
      <c r="B149" s="15" t="s">
        <v>316</v>
      </c>
      <c r="C149" s="15" t="s">
        <v>317</v>
      </c>
      <c r="D149" s="16" t="s">
        <v>14</v>
      </c>
      <c r="E149" s="48">
        <f>+E150</f>
        <v>5</v>
      </c>
      <c r="F149" s="125"/>
      <c r="G149" s="124"/>
      <c r="H149" s="143"/>
      <c r="I149" s="143"/>
      <c r="J149" s="143"/>
      <c r="K149" s="143"/>
      <c r="L149" s="37"/>
      <c r="M149" s="37"/>
      <c r="N149" s="37"/>
      <c r="O149" s="37"/>
      <c r="P149" s="37"/>
      <c r="Q149" s="37"/>
    </row>
    <row r="150" spans="2:17" s="11" customFormat="1" ht="15">
      <c r="B150" s="15" t="s">
        <v>318</v>
      </c>
      <c r="C150" s="119" t="s">
        <v>319</v>
      </c>
      <c r="D150" s="120" t="s">
        <v>14</v>
      </c>
      <c r="E150" s="120">
        <f>SUM(E151:E153)</f>
        <v>5</v>
      </c>
      <c r="F150" s="125"/>
      <c r="G150" s="124"/>
      <c r="H150" s="165"/>
      <c r="I150" s="148"/>
      <c r="J150" s="148"/>
      <c r="K150" s="148"/>
      <c r="L150" s="46"/>
      <c r="M150" s="46"/>
      <c r="N150" s="46"/>
      <c r="O150" s="46"/>
      <c r="P150" s="46"/>
      <c r="Q150" s="46"/>
    </row>
    <row r="151" spans="2:17" s="11" customFormat="1" ht="21">
      <c r="B151" s="17" t="s">
        <v>320</v>
      </c>
      <c r="C151" s="22" t="s">
        <v>899</v>
      </c>
      <c r="D151" s="23">
        <v>0</v>
      </c>
      <c r="E151" s="23"/>
      <c r="F151" s="125"/>
      <c r="G151" s="124"/>
      <c r="H151" s="148"/>
      <c r="I151" s="148"/>
      <c r="J151" s="148"/>
      <c r="K151" s="148"/>
      <c r="L151" s="46"/>
      <c r="M151" s="46"/>
      <c r="N151" s="46"/>
      <c r="O151" s="46"/>
      <c r="P151" s="46"/>
      <c r="Q151" s="46"/>
    </row>
    <row r="152" spans="2:17" s="11" customFormat="1" ht="21">
      <c r="B152" s="17" t="s">
        <v>322</v>
      </c>
      <c r="C152" s="22" t="s">
        <v>323</v>
      </c>
      <c r="D152" s="23" t="s">
        <v>129</v>
      </c>
      <c r="E152" s="23"/>
      <c r="F152" s="125"/>
      <c r="G152" s="124"/>
      <c r="H152" s="148"/>
      <c r="I152" s="148"/>
      <c r="J152" s="148"/>
      <c r="K152" s="148"/>
      <c r="L152" s="46"/>
      <c r="M152" s="46"/>
      <c r="N152" s="46"/>
      <c r="O152" s="46"/>
      <c r="P152" s="46"/>
      <c r="Q152" s="46"/>
    </row>
    <row r="153" spans="2:17" s="11" customFormat="1" ht="31.5">
      <c r="B153" s="17" t="s">
        <v>324</v>
      </c>
      <c r="C153" s="22" t="s">
        <v>828</v>
      </c>
      <c r="D153" s="23">
        <v>5</v>
      </c>
      <c r="E153" s="23">
        <v>5</v>
      </c>
      <c r="F153" s="125"/>
      <c r="G153" s="124"/>
      <c r="H153" s="148"/>
      <c r="I153" s="148"/>
      <c r="J153" s="148"/>
      <c r="K153" s="148"/>
      <c r="L153" s="46"/>
      <c r="M153" s="46"/>
      <c r="N153" s="46"/>
      <c r="O153" s="46"/>
      <c r="P153" s="46"/>
      <c r="Q153" s="46"/>
    </row>
    <row r="154" spans="2:17" s="11" customFormat="1" ht="15">
      <c r="B154" s="15" t="s">
        <v>326</v>
      </c>
      <c r="C154" s="15" t="s">
        <v>327</v>
      </c>
      <c r="D154" s="16" t="s">
        <v>29</v>
      </c>
      <c r="E154" s="16">
        <f>+(E155+E156+E157)*10/25</f>
        <v>10</v>
      </c>
      <c r="F154" s="125"/>
      <c r="G154" s="124"/>
      <c r="H154" s="148"/>
      <c r="I154" s="148"/>
      <c r="J154" s="148"/>
      <c r="K154" s="148"/>
      <c r="L154" s="46"/>
      <c r="M154" s="46"/>
      <c r="N154" s="46"/>
      <c r="O154" s="46"/>
      <c r="P154" s="46"/>
      <c r="Q154" s="46"/>
    </row>
    <row r="155" spans="2:17" s="11" customFormat="1" ht="15">
      <c r="B155" s="127" t="s">
        <v>328</v>
      </c>
      <c r="C155" s="128" t="s">
        <v>329</v>
      </c>
      <c r="D155" s="140" t="s">
        <v>29</v>
      </c>
      <c r="E155" s="140">
        <v>10</v>
      </c>
      <c r="F155" s="125"/>
      <c r="G155" s="124"/>
      <c r="H155" s="148"/>
      <c r="I155" s="148"/>
      <c r="J155" s="148"/>
      <c r="K155" s="148"/>
      <c r="L155" s="46"/>
      <c r="M155" s="46"/>
      <c r="N155" s="46"/>
      <c r="O155" s="46"/>
      <c r="P155" s="46"/>
      <c r="Q155" s="46"/>
    </row>
    <row r="156" spans="2:17" s="11" customFormat="1" ht="21">
      <c r="B156" s="127" t="s">
        <v>330</v>
      </c>
      <c r="C156" s="128" t="s">
        <v>331</v>
      </c>
      <c r="D156" s="140" t="s">
        <v>14</v>
      </c>
      <c r="E156" s="140">
        <v>5</v>
      </c>
      <c r="F156" s="125"/>
      <c r="G156" s="124"/>
      <c r="H156" s="148"/>
      <c r="I156" s="148"/>
      <c r="J156" s="148"/>
      <c r="K156" s="148"/>
      <c r="L156" s="46"/>
      <c r="M156" s="46"/>
      <c r="N156" s="46"/>
      <c r="O156" s="46"/>
      <c r="P156" s="46"/>
      <c r="Q156" s="46"/>
    </row>
    <row r="157" spans="2:17" s="11" customFormat="1" ht="21">
      <c r="B157" s="15" t="s">
        <v>332</v>
      </c>
      <c r="C157" s="119" t="s">
        <v>333</v>
      </c>
      <c r="D157" s="120" t="s">
        <v>29</v>
      </c>
      <c r="E157" s="120">
        <f>SUM(E158:E159)</f>
        <v>10</v>
      </c>
      <c r="F157" s="148"/>
      <c r="G157" s="124"/>
      <c r="H157" s="166"/>
      <c r="I157" s="148"/>
      <c r="J157" s="148"/>
      <c r="K157" s="148"/>
      <c r="L157" s="46"/>
      <c r="M157" s="46"/>
      <c r="N157" s="46"/>
      <c r="O157" s="46"/>
      <c r="P157" s="46"/>
      <c r="Q157" s="46"/>
    </row>
    <row r="158" spans="2:17" s="11" customFormat="1" ht="52.5">
      <c r="B158" s="17" t="s">
        <v>334</v>
      </c>
      <c r="C158" s="22" t="s">
        <v>900</v>
      </c>
      <c r="D158" s="23">
        <v>0</v>
      </c>
      <c r="E158" s="23"/>
      <c r="F158" s="125"/>
      <c r="G158" s="124"/>
      <c r="H158" s="148"/>
      <c r="I158" s="148"/>
      <c r="J158" s="148"/>
      <c r="K158" s="148"/>
      <c r="L158" s="46"/>
      <c r="M158" s="159"/>
      <c r="N158" s="159"/>
      <c r="O158" s="46"/>
      <c r="P158" s="46"/>
      <c r="Q158" s="46"/>
    </row>
    <row r="159" spans="2:17" s="11" customFormat="1" ht="52.5">
      <c r="B159" s="17" t="s">
        <v>336</v>
      </c>
      <c r="C159" s="22" t="s">
        <v>901</v>
      </c>
      <c r="D159" s="23" t="s">
        <v>40</v>
      </c>
      <c r="E159" s="23">
        <v>10</v>
      </c>
      <c r="F159" s="125"/>
      <c r="G159" s="124"/>
      <c r="H159" s="167"/>
      <c r="I159" s="148"/>
      <c r="J159" s="148"/>
      <c r="K159" s="148"/>
      <c r="L159" s="46"/>
      <c r="M159" s="46"/>
      <c r="N159" s="46"/>
      <c r="O159" s="46"/>
      <c r="P159" s="46"/>
      <c r="Q159" s="46"/>
    </row>
    <row r="160" spans="2:17" ht="15">
      <c r="B160" s="15" t="s">
        <v>338</v>
      </c>
      <c r="C160" s="15" t="s">
        <v>339</v>
      </c>
      <c r="D160" s="16" t="s">
        <v>29</v>
      </c>
      <c r="E160" s="16">
        <f>+(E161+E165)*10/20</f>
        <v>10</v>
      </c>
      <c r="F160" s="125"/>
      <c r="G160" s="124"/>
      <c r="H160" s="143"/>
      <c r="I160" s="143"/>
      <c r="J160" s="143"/>
      <c r="K160" s="143"/>
      <c r="L160" s="37"/>
      <c r="M160" s="37"/>
      <c r="N160" s="37"/>
      <c r="O160" s="37"/>
      <c r="P160" s="37"/>
      <c r="Q160" s="37"/>
    </row>
    <row r="161" spans="2:17" ht="23.25" customHeight="1">
      <c r="B161" s="15" t="s">
        <v>340</v>
      </c>
      <c r="C161" s="119" t="s">
        <v>341</v>
      </c>
      <c r="D161" s="120" t="s">
        <v>29</v>
      </c>
      <c r="E161" s="120">
        <f>SUM(E162:E164)</f>
        <v>10</v>
      </c>
      <c r="F161" s="125"/>
      <c r="G161" s="124"/>
      <c r="H161" s="143"/>
      <c r="I161" s="143"/>
      <c r="J161" s="143"/>
      <c r="K161" s="143"/>
      <c r="L161" s="37"/>
      <c r="M161" s="37"/>
      <c r="N161" s="37"/>
      <c r="O161" s="37"/>
      <c r="P161" s="37"/>
      <c r="Q161" s="37"/>
    </row>
    <row r="162" spans="2:17" ht="35.25" customHeight="1">
      <c r="B162" s="17" t="s">
        <v>342</v>
      </c>
      <c r="C162" s="22" t="s">
        <v>902</v>
      </c>
      <c r="D162" s="23">
        <v>0</v>
      </c>
      <c r="E162" s="23"/>
      <c r="F162" s="125"/>
      <c r="G162" s="124"/>
      <c r="H162" s="143"/>
      <c r="I162" s="143"/>
      <c r="J162" s="143"/>
      <c r="K162" s="143"/>
      <c r="L162" s="37"/>
      <c r="M162" s="37"/>
      <c r="N162" s="37"/>
      <c r="O162" s="37"/>
      <c r="P162" s="37"/>
      <c r="Q162" s="37"/>
    </row>
    <row r="163" spans="2:17" ht="21">
      <c r="B163" s="17" t="s">
        <v>344</v>
      </c>
      <c r="C163" s="22" t="s">
        <v>832</v>
      </c>
      <c r="D163" s="23" t="s">
        <v>76</v>
      </c>
      <c r="E163" s="23"/>
      <c r="F163" s="125"/>
      <c r="G163" s="124"/>
      <c r="H163" s="143"/>
      <c r="I163" s="143"/>
      <c r="J163" s="143"/>
      <c r="K163" s="143"/>
      <c r="L163" s="37"/>
      <c r="M163" s="37"/>
      <c r="N163" s="37"/>
      <c r="O163" s="37"/>
      <c r="P163" s="37"/>
      <c r="Q163" s="37"/>
    </row>
    <row r="164" spans="2:17" ht="18" customHeight="1">
      <c r="B164" s="17" t="s">
        <v>346</v>
      </c>
      <c r="C164" s="22" t="s">
        <v>833</v>
      </c>
      <c r="D164" s="23" t="s">
        <v>40</v>
      </c>
      <c r="E164" s="23">
        <v>10</v>
      </c>
      <c r="F164" s="125"/>
      <c r="G164" s="124"/>
      <c r="H164" s="143"/>
      <c r="I164" s="143"/>
      <c r="J164" s="143"/>
      <c r="K164" s="143"/>
      <c r="L164" s="37"/>
      <c r="M164" s="37"/>
      <c r="N164" s="37"/>
      <c r="O164" s="37"/>
      <c r="P164" s="37"/>
      <c r="Q164" s="37"/>
    </row>
    <row r="165" spans="2:17" ht="26.25" customHeight="1">
      <c r="B165" s="15" t="s">
        <v>348</v>
      </c>
      <c r="C165" s="119" t="s">
        <v>349</v>
      </c>
      <c r="D165" s="120" t="s">
        <v>29</v>
      </c>
      <c r="E165" s="120">
        <f>SUM(E166:E168)</f>
        <v>10</v>
      </c>
      <c r="F165" s="125"/>
      <c r="G165" s="124"/>
      <c r="H165" s="143"/>
      <c r="I165" s="143"/>
      <c r="J165" s="143"/>
      <c r="K165" s="143"/>
      <c r="L165" s="37"/>
      <c r="M165" s="37"/>
      <c r="N165" s="37"/>
      <c r="O165" s="37"/>
      <c r="P165" s="37"/>
      <c r="Q165" s="37"/>
    </row>
    <row r="166" spans="2:17" ht="24.75" customHeight="1">
      <c r="B166" s="17" t="s">
        <v>350</v>
      </c>
      <c r="C166" s="22" t="s">
        <v>834</v>
      </c>
      <c r="D166" s="23">
        <v>0</v>
      </c>
      <c r="E166" s="23"/>
      <c r="F166" s="125"/>
      <c r="G166" s="124"/>
      <c r="H166" s="143"/>
      <c r="I166" s="143"/>
      <c r="J166" s="143"/>
      <c r="K166" s="143"/>
      <c r="L166" s="37"/>
      <c r="M166" s="37"/>
      <c r="N166" s="37"/>
      <c r="O166" s="37"/>
      <c r="P166" s="37"/>
      <c r="Q166" s="37"/>
    </row>
    <row r="167" spans="2:17" ht="57" customHeight="1">
      <c r="B167" s="17" t="s">
        <v>352</v>
      </c>
      <c r="C167" s="22" t="s">
        <v>835</v>
      </c>
      <c r="D167" s="23" t="s">
        <v>76</v>
      </c>
      <c r="E167" s="23"/>
      <c r="F167" s="125"/>
      <c r="G167" s="124"/>
      <c r="H167" s="143"/>
      <c r="I167" s="143"/>
      <c r="J167" s="143"/>
      <c r="K167" s="143"/>
      <c r="L167" s="37"/>
      <c r="M167" s="37"/>
      <c r="N167" s="37"/>
      <c r="O167" s="37"/>
      <c r="P167" s="37"/>
      <c r="Q167" s="37"/>
    </row>
    <row r="168" spans="2:17" ht="57" customHeight="1">
      <c r="B168" s="17" t="s">
        <v>354</v>
      </c>
      <c r="C168" s="22" t="s">
        <v>836</v>
      </c>
      <c r="D168" s="23" t="s">
        <v>40</v>
      </c>
      <c r="E168" s="23">
        <v>10</v>
      </c>
      <c r="F168" s="143"/>
      <c r="G168" s="124"/>
      <c r="H168" s="143"/>
      <c r="I168" s="143"/>
      <c r="J168" s="143"/>
      <c r="K168" s="143"/>
      <c r="L168" s="37"/>
      <c r="M168" s="37"/>
      <c r="N168" s="37"/>
      <c r="O168" s="37"/>
      <c r="P168" s="37"/>
      <c r="Q168" s="37"/>
    </row>
    <row r="169" spans="2:17" ht="15">
      <c r="B169" s="15" t="s">
        <v>356</v>
      </c>
      <c r="C169" s="15" t="s">
        <v>357</v>
      </c>
      <c r="D169" s="16" t="s">
        <v>14</v>
      </c>
      <c r="E169" s="16">
        <f>+E170</f>
        <v>5</v>
      </c>
      <c r="F169" s="125"/>
      <c r="G169" s="124"/>
      <c r="H169" s="143"/>
      <c r="I169" s="143"/>
      <c r="J169" s="143"/>
      <c r="K169" s="143"/>
      <c r="L169" s="37"/>
      <c r="M169" s="37"/>
      <c r="N169" s="37"/>
      <c r="O169" s="37"/>
      <c r="P169" s="37"/>
      <c r="Q169" s="37"/>
    </row>
    <row r="170" spans="2:17" ht="24.75" customHeight="1">
      <c r="B170" s="15" t="s">
        <v>358</v>
      </c>
      <c r="C170" s="119" t="s">
        <v>359</v>
      </c>
      <c r="D170" s="120" t="s">
        <v>14</v>
      </c>
      <c r="E170" s="120">
        <f>SUM(E171:E173)</f>
        <v>5</v>
      </c>
      <c r="F170" s="125"/>
      <c r="G170" s="124"/>
      <c r="H170" s="143"/>
      <c r="I170" s="143"/>
      <c r="J170" s="143"/>
      <c r="K170" s="143"/>
      <c r="L170" s="37"/>
      <c r="M170" s="37"/>
      <c r="N170" s="37"/>
      <c r="O170" s="37"/>
      <c r="P170" s="37"/>
      <c r="Q170" s="37"/>
    </row>
    <row r="171" spans="2:17" ht="17.25" customHeight="1">
      <c r="B171" s="17" t="s">
        <v>360</v>
      </c>
      <c r="C171" s="22" t="s">
        <v>837</v>
      </c>
      <c r="D171" s="23">
        <v>0</v>
      </c>
      <c r="E171" s="20"/>
      <c r="F171" s="125"/>
      <c r="G171" s="124"/>
      <c r="H171" s="143"/>
      <c r="I171" s="143"/>
      <c r="J171" s="143"/>
      <c r="K171" s="143"/>
      <c r="L171" s="37"/>
      <c r="M171" s="37"/>
      <c r="N171" s="37"/>
      <c r="O171" s="37"/>
      <c r="P171" s="37"/>
      <c r="Q171" s="37"/>
    </row>
    <row r="172" spans="2:17" ht="24.75" customHeight="1">
      <c r="B172" s="17" t="s">
        <v>362</v>
      </c>
      <c r="C172" s="22" t="s">
        <v>363</v>
      </c>
      <c r="D172" s="23" t="s">
        <v>23</v>
      </c>
      <c r="E172" s="23"/>
      <c r="F172" s="143"/>
      <c r="G172" s="124"/>
      <c r="H172" s="143"/>
      <c r="I172" s="143"/>
      <c r="J172" s="143"/>
      <c r="K172" s="143"/>
      <c r="L172" s="37"/>
      <c r="M172" s="37"/>
      <c r="N172" s="37"/>
      <c r="O172" s="37"/>
      <c r="P172" s="37"/>
      <c r="Q172" s="37"/>
    </row>
    <row r="173" spans="2:17" ht="26.25" customHeight="1">
      <c r="B173" s="17" t="s">
        <v>364</v>
      </c>
      <c r="C173" s="22" t="s">
        <v>839</v>
      </c>
      <c r="D173" s="23" t="s">
        <v>26</v>
      </c>
      <c r="E173" s="23">
        <v>5</v>
      </c>
      <c r="F173" s="125"/>
      <c r="G173" s="124"/>
      <c r="H173" s="143"/>
      <c r="I173" s="143"/>
      <c r="J173" s="143"/>
      <c r="K173" s="143"/>
      <c r="L173" s="37"/>
      <c r="M173" s="37"/>
      <c r="N173" s="37"/>
      <c r="O173" s="37"/>
      <c r="P173" s="37"/>
      <c r="Q173" s="37"/>
    </row>
    <row r="174" spans="2:17" ht="26.25" customHeight="1">
      <c r="B174" s="15" t="s">
        <v>366</v>
      </c>
      <c r="C174" s="15" t="s">
        <v>367</v>
      </c>
      <c r="D174" s="16" t="s">
        <v>29</v>
      </c>
      <c r="E174" s="130">
        <f>+(E175+E176+E177+E178+E179+E180)*10/55</f>
        <v>10</v>
      </c>
      <c r="F174" s="125"/>
      <c r="G174" s="124"/>
      <c r="H174" s="143"/>
      <c r="I174" s="143"/>
      <c r="J174" s="143"/>
      <c r="K174" s="143"/>
      <c r="L174" s="37"/>
      <c r="M174" s="37"/>
      <c r="N174" s="37"/>
      <c r="O174" s="37"/>
      <c r="P174" s="37"/>
      <c r="Q174" s="37"/>
    </row>
    <row r="175" spans="2:17" ht="21">
      <c r="B175" s="127" t="s">
        <v>368</v>
      </c>
      <c r="C175" s="128" t="s">
        <v>369</v>
      </c>
      <c r="D175" s="140" t="s">
        <v>29</v>
      </c>
      <c r="E175" s="140">
        <v>10</v>
      </c>
      <c r="F175" s="267"/>
      <c r="G175" s="124"/>
      <c r="H175" s="143"/>
      <c r="I175" s="143"/>
      <c r="J175" s="143"/>
      <c r="K175" s="143"/>
      <c r="L175" s="37"/>
      <c r="M175" s="37"/>
      <c r="N175" s="37"/>
      <c r="O175" s="37"/>
      <c r="P175" s="37"/>
      <c r="Q175" s="37"/>
    </row>
    <row r="176" spans="2:17" ht="15">
      <c r="B176" s="127" t="s">
        <v>370</v>
      </c>
      <c r="C176" s="128" t="s">
        <v>371</v>
      </c>
      <c r="D176" s="140" t="s">
        <v>29</v>
      </c>
      <c r="E176" s="140">
        <v>10</v>
      </c>
      <c r="F176" s="268"/>
      <c r="G176" s="124"/>
      <c r="H176" s="143"/>
      <c r="I176" s="143"/>
      <c r="J176" s="143"/>
      <c r="K176" s="143"/>
      <c r="L176" s="37"/>
      <c r="M176" s="37"/>
      <c r="N176" s="37"/>
      <c r="O176" s="37"/>
      <c r="P176" s="37"/>
      <c r="Q176" s="37"/>
    </row>
    <row r="177" spans="2:17" ht="21">
      <c r="B177" s="127" t="s">
        <v>372</v>
      </c>
      <c r="C177" s="128" t="s">
        <v>373</v>
      </c>
      <c r="D177" s="140" t="s">
        <v>29</v>
      </c>
      <c r="E177" s="140">
        <v>10</v>
      </c>
      <c r="F177" s="268"/>
      <c r="G177" s="124"/>
      <c r="H177" s="143"/>
      <c r="I177" s="143"/>
      <c r="J177" s="143"/>
      <c r="K177" s="143"/>
      <c r="L177" s="37"/>
      <c r="M177" s="37"/>
      <c r="N177" s="37"/>
      <c r="O177" s="37"/>
      <c r="P177" s="37"/>
      <c r="Q177" s="37"/>
    </row>
    <row r="178" spans="2:17" ht="21">
      <c r="B178" s="127" t="s">
        <v>374</v>
      </c>
      <c r="C178" s="128" t="s">
        <v>375</v>
      </c>
      <c r="D178" s="140" t="s">
        <v>29</v>
      </c>
      <c r="E178" s="140">
        <v>10</v>
      </c>
      <c r="F178" s="268"/>
      <c r="G178" s="124"/>
      <c r="H178" s="143"/>
      <c r="I178" s="143"/>
      <c r="J178" s="143"/>
      <c r="K178" s="143"/>
      <c r="L178" s="37"/>
      <c r="M178" s="37"/>
      <c r="N178" s="37"/>
      <c r="O178" s="37"/>
      <c r="P178" s="37"/>
      <c r="Q178" s="37"/>
    </row>
    <row r="179" spans="2:17" ht="21">
      <c r="B179" s="127" t="s">
        <v>376</v>
      </c>
      <c r="C179" s="128" t="s">
        <v>377</v>
      </c>
      <c r="D179" s="140" t="s">
        <v>29</v>
      </c>
      <c r="E179" s="140">
        <v>10</v>
      </c>
      <c r="F179" s="268"/>
      <c r="G179" s="124"/>
      <c r="H179" s="143"/>
      <c r="I179" s="143"/>
      <c r="J179" s="143"/>
      <c r="K179" s="143"/>
      <c r="L179" s="37"/>
      <c r="M179" s="37"/>
      <c r="N179" s="37"/>
      <c r="O179" s="37"/>
      <c r="P179" s="37"/>
      <c r="Q179" s="37"/>
    </row>
    <row r="180" spans="2:17" ht="21">
      <c r="B180" s="127" t="s">
        <v>378</v>
      </c>
      <c r="C180" s="128" t="s">
        <v>379</v>
      </c>
      <c r="D180" s="140" t="s">
        <v>14</v>
      </c>
      <c r="E180" s="140">
        <v>5</v>
      </c>
      <c r="F180" s="125"/>
      <c r="G180" s="124"/>
      <c r="H180" s="143"/>
      <c r="I180" s="143"/>
      <c r="J180" s="143"/>
      <c r="K180" s="143"/>
      <c r="L180" s="37"/>
      <c r="M180" s="37"/>
      <c r="N180" s="37"/>
      <c r="O180" s="37"/>
      <c r="P180" s="37"/>
      <c r="Q180" s="37"/>
    </row>
    <row r="181" spans="2:17" s="11" customFormat="1" ht="15">
      <c r="B181" s="53"/>
      <c r="C181" s="54"/>
      <c r="D181" s="55"/>
      <c r="E181" s="56">
        <f>+E18</f>
        <v>100</v>
      </c>
      <c r="F181" s="125"/>
      <c r="G181" s="124"/>
      <c r="H181" s="148"/>
      <c r="I181" s="148"/>
      <c r="J181" s="148"/>
      <c r="K181" s="148"/>
      <c r="L181" s="46"/>
      <c r="M181" s="46"/>
      <c r="N181" s="46"/>
      <c r="O181" s="46"/>
      <c r="P181" s="46"/>
      <c r="Q181" s="46"/>
    </row>
    <row r="182" spans="2:17" s="60" customFormat="1" ht="16.5">
      <c r="B182" s="57" t="s">
        <v>380</v>
      </c>
      <c r="C182" s="58"/>
      <c r="D182" s="58"/>
      <c r="E182" s="58"/>
      <c r="F182" s="125"/>
      <c r="G182" s="124"/>
      <c r="H182" s="168"/>
      <c r="I182" s="168"/>
      <c r="J182" s="168"/>
      <c r="K182" s="169"/>
      <c r="L182" s="61"/>
      <c r="M182" s="61"/>
      <c r="N182" s="61"/>
      <c r="O182" s="61"/>
      <c r="P182" s="61"/>
      <c r="Q182" s="61"/>
    </row>
    <row r="183" spans="1:17" s="60" customFormat="1" ht="16.5">
      <c r="A183" s="61"/>
      <c r="B183" s="62"/>
      <c r="C183" s="62"/>
      <c r="D183" s="62"/>
      <c r="E183" s="62"/>
      <c r="F183" s="170"/>
      <c r="G183" s="170"/>
      <c r="H183" s="170"/>
      <c r="I183" s="170"/>
      <c r="J183" s="170"/>
      <c r="K183" s="170"/>
      <c r="L183" s="61"/>
      <c r="M183" s="61"/>
      <c r="N183" s="61"/>
      <c r="O183" s="61"/>
      <c r="P183" s="61"/>
      <c r="Q183" s="61"/>
    </row>
    <row r="184" spans="2:17" s="60" customFormat="1" ht="16.5">
      <c r="B184" s="258" t="s">
        <v>381</v>
      </c>
      <c r="C184" s="258"/>
      <c r="D184" s="258"/>
      <c r="E184" s="258"/>
      <c r="F184" s="171"/>
      <c r="G184" s="171"/>
      <c r="H184" s="172"/>
      <c r="I184" s="172"/>
      <c r="J184" s="172"/>
      <c r="K184" s="172"/>
      <c r="L184" s="61"/>
      <c r="M184" s="61"/>
      <c r="N184" s="61"/>
      <c r="O184" s="61"/>
      <c r="P184" s="61"/>
      <c r="Q184" s="61"/>
    </row>
    <row r="185" spans="2:11" s="61" customFormat="1" ht="16.5">
      <c r="B185" s="258" t="s">
        <v>382</v>
      </c>
      <c r="C185" s="258"/>
      <c r="D185" s="258"/>
      <c r="E185" s="258"/>
      <c r="F185" s="171"/>
      <c r="G185" s="171"/>
      <c r="H185" s="170"/>
      <c r="I185" s="170"/>
      <c r="J185" s="170"/>
      <c r="K185" s="170"/>
    </row>
    <row r="186" spans="2:17" s="60" customFormat="1" ht="16.5">
      <c r="B186" s="258" t="s">
        <v>383</v>
      </c>
      <c r="C186" s="258"/>
      <c r="D186" s="258"/>
      <c r="E186" s="258"/>
      <c r="F186" s="171"/>
      <c r="G186" s="171"/>
      <c r="H186" s="173"/>
      <c r="I186" s="173"/>
      <c r="J186" s="173"/>
      <c r="K186" s="173"/>
      <c r="L186" s="61"/>
      <c r="M186" s="61"/>
      <c r="N186" s="61"/>
      <c r="O186" s="61"/>
      <c r="P186" s="61"/>
      <c r="Q186" s="61"/>
    </row>
    <row r="187" spans="2:17" s="60" customFormat="1" ht="16.5">
      <c r="B187" s="258" t="s">
        <v>384</v>
      </c>
      <c r="C187" s="258"/>
      <c r="D187" s="258"/>
      <c r="E187" s="258"/>
      <c r="F187" s="171"/>
      <c r="G187" s="171"/>
      <c r="H187" s="172"/>
      <c r="I187" s="172"/>
      <c r="J187" s="172"/>
      <c r="K187" s="172"/>
      <c r="L187" s="61"/>
      <c r="M187" s="61"/>
      <c r="N187" s="61"/>
      <c r="O187" s="61"/>
      <c r="P187" s="61"/>
      <c r="Q187" s="61"/>
    </row>
    <row r="188" spans="2:17" s="60" customFormat="1" ht="16.5">
      <c r="B188" s="63"/>
      <c r="C188" s="63"/>
      <c r="D188" s="63"/>
      <c r="E188" s="63"/>
      <c r="F188" s="171"/>
      <c r="G188" s="171"/>
      <c r="H188" s="172"/>
      <c r="I188" s="172"/>
      <c r="J188" s="172"/>
      <c r="K188" s="172"/>
      <c r="L188" s="61"/>
      <c r="M188" s="61"/>
      <c r="N188" s="61"/>
      <c r="O188" s="61"/>
      <c r="P188" s="61"/>
      <c r="Q188" s="61"/>
    </row>
    <row r="189" spans="2:17" ht="15">
      <c r="B189" s="11" t="s">
        <v>385</v>
      </c>
      <c r="C189" s="11" t="s">
        <v>386</v>
      </c>
      <c r="F189" s="143"/>
      <c r="G189" s="143"/>
      <c r="H189" s="143"/>
      <c r="I189" s="143"/>
      <c r="J189" s="143"/>
      <c r="K189" s="143"/>
      <c r="L189" s="37"/>
      <c r="M189" s="37"/>
      <c r="N189" s="37"/>
      <c r="O189" s="37"/>
      <c r="P189" s="37"/>
      <c r="Q189" s="37"/>
    </row>
    <row r="190" spans="2:17" ht="15">
      <c r="B190" s="23" t="s">
        <v>29</v>
      </c>
      <c r="F190" s="143"/>
      <c r="G190" s="143"/>
      <c r="H190" s="143"/>
      <c r="I190" s="143"/>
      <c r="J190" s="143"/>
      <c r="K190" s="143"/>
      <c r="L190" s="37"/>
      <c r="M190" s="37"/>
      <c r="N190" s="37"/>
      <c r="O190" s="37"/>
      <c r="P190" s="37"/>
      <c r="Q190" s="37"/>
    </row>
    <row r="191" spans="2:17" ht="15">
      <c r="B191" s="67">
        <v>0</v>
      </c>
      <c r="C191" s="68" t="s">
        <v>387</v>
      </c>
      <c r="D191" s="69"/>
      <c r="E191" s="69"/>
      <c r="F191" s="174"/>
      <c r="G191" s="174"/>
      <c r="H191" s="175"/>
      <c r="I191" s="143"/>
      <c r="J191" s="143"/>
      <c r="K191" s="143"/>
      <c r="L191" s="37"/>
      <c r="M191" s="37"/>
      <c r="N191" s="37"/>
      <c r="O191" s="37"/>
      <c r="P191" s="37"/>
      <c r="Q191" s="37"/>
    </row>
    <row r="192" spans="2:17" ht="15">
      <c r="B192" s="67" t="s">
        <v>388</v>
      </c>
      <c r="C192" s="69" t="s">
        <v>389</v>
      </c>
      <c r="D192" s="69"/>
      <c r="E192" s="69"/>
      <c r="F192" s="174"/>
      <c r="G192" s="174"/>
      <c r="H192" s="175"/>
      <c r="I192" s="143"/>
      <c r="J192" s="143"/>
      <c r="K192" s="143"/>
      <c r="L192" s="37"/>
      <c r="M192" s="37"/>
      <c r="N192" s="37"/>
      <c r="O192" s="37"/>
      <c r="P192" s="37"/>
      <c r="Q192" s="37"/>
    </row>
    <row r="193" spans="2:17" ht="15">
      <c r="B193" s="67" t="s">
        <v>390</v>
      </c>
      <c r="C193" s="69" t="s">
        <v>391</v>
      </c>
      <c r="D193" s="69"/>
      <c r="E193" s="69"/>
      <c r="F193" s="174"/>
      <c r="G193" s="174"/>
      <c r="H193" s="175"/>
      <c r="I193" s="143"/>
      <c r="J193" s="143"/>
      <c r="K193" s="143"/>
      <c r="L193" s="37"/>
      <c r="M193" s="37"/>
      <c r="N193" s="37"/>
      <c r="O193" s="37"/>
      <c r="P193" s="37"/>
      <c r="Q193" s="37"/>
    </row>
    <row r="194" spans="2:17" ht="15">
      <c r="B194" s="67" t="s">
        <v>392</v>
      </c>
      <c r="C194" s="69" t="s">
        <v>393</v>
      </c>
      <c r="D194" s="69"/>
      <c r="E194" s="69"/>
      <c r="F194" s="174"/>
      <c r="G194" s="174"/>
      <c r="H194" s="175"/>
      <c r="I194" s="143"/>
      <c r="J194" s="143"/>
      <c r="K194" s="143"/>
      <c r="L194" s="37"/>
      <c r="M194" s="37"/>
      <c r="N194" s="37"/>
      <c r="O194" s="37"/>
      <c r="P194" s="37"/>
      <c r="Q194" s="37"/>
    </row>
    <row r="195" spans="2:17" ht="15">
      <c r="B195" s="23" t="s">
        <v>14</v>
      </c>
      <c r="D195" s="11"/>
      <c r="E195" s="11"/>
      <c r="F195" s="148"/>
      <c r="G195" s="148"/>
      <c r="H195" s="148"/>
      <c r="I195" s="143"/>
      <c r="J195" s="143"/>
      <c r="K195" s="143"/>
      <c r="L195" s="37"/>
      <c r="M195" s="37"/>
      <c r="N195" s="37"/>
      <c r="O195" s="37"/>
      <c r="P195" s="37"/>
      <c r="Q195" s="37"/>
    </row>
    <row r="196" spans="2:3" ht="15">
      <c r="B196" s="67">
        <v>0</v>
      </c>
      <c r="C196" s="68" t="s">
        <v>387</v>
      </c>
    </row>
    <row r="197" spans="2:3" ht="15">
      <c r="B197" s="67">
        <v>1</v>
      </c>
      <c r="C197" s="69" t="s">
        <v>389</v>
      </c>
    </row>
    <row r="198" spans="2:3" ht="15">
      <c r="B198" s="67" t="s">
        <v>394</v>
      </c>
      <c r="C198" s="69" t="s">
        <v>391</v>
      </c>
    </row>
    <row r="199" spans="2:3" ht="15">
      <c r="B199" s="67" t="s">
        <v>395</v>
      </c>
      <c r="C199" s="69" t="s">
        <v>393</v>
      </c>
    </row>
  </sheetData>
  <sheetProtection/>
  <mergeCells count="15">
    <mergeCell ref="F175:F179"/>
    <mergeCell ref="B184:E184"/>
    <mergeCell ref="B185:E185"/>
    <mergeCell ref="B186:E186"/>
    <mergeCell ref="B187:E187"/>
    <mergeCell ref="B5:E5"/>
    <mergeCell ref="B6:E6"/>
    <mergeCell ref="C7:D7"/>
    <mergeCell ref="B16:D16"/>
    <mergeCell ref="H56:M56"/>
    <mergeCell ref="H71:L71"/>
    <mergeCell ref="H73:H74"/>
    <mergeCell ref="H77:L77"/>
    <mergeCell ref="F129:F132"/>
    <mergeCell ref="F143:F145"/>
  </mergeCells>
  <conditionalFormatting sqref="B195:E195">
    <cfRule type="cellIs" priority="2" dxfId="12" operator="equal" stopIfTrue="1">
      <formula>0</formula>
    </cfRule>
  </conditionalFormatting>
  <conditionalFormatting sqref="H186:K186">
    <cfRule type="cellIs" priority="1" dxfId="12" operator="equal" stopIfTrue="1">
      <formula>0</formula>
    </cfRule>
  </conditionalFormatting>
  <printOptions horizontalCentered="1"/>
  <pageMargins left="0.7480314960629921" right="0.31496062992125984" top="0.4330708661417323" bottom="0.9055118110236221" header="0.31496062992125984" footer="0.31496062992125984"/>
  <pageSetup horizontalDpi="600" verticalDpi="600" orientation="portrait" paperSize="9" scale="88" r:id="rId4"/>
  <drawing r:id="rId3"/>
  <legacyDrawing r:id="rId2"/>
</worksheet>
</file>

<file path=xl/worksheets/sheet4.xml><?xml version="1.0" encoding="utf-8"?>
<worksheet xmlns="http://schemas.openxmlformats.org/spreadsheetml/2006/main" xmlns:r="http://schemas.openxmlformats.org/officeDocument/2006/relationships">
  <dimension ref="A5:F210"/>
  <sheetViews>
    <sheetView view="pageBreakPreview" zoomScaleSheetLayoutView="100" zoomScalePageLayoutView="0" workbookViewId="0" topLeftCell="A1">
      <selection activeCell="C23" sqref="C23"/>
    </sheetView>
  </sheetViews>
  <sheetFormatPr defaultColWidth="11.421875" defaultRowHeight="15"/>
  <cols>
    <col min="1" max="1" width="2.8515625" style="1" customWidth="1"/>
    <col min="2" max="2" width="9.8515625" style="1" customWidth="1"/>
    <col min="3" max="3" width="68.7109375" style="1" customWidth="1"/>
    <col min="4" max="4" width="9.28125" style="1" customWidth="1"/>
    <col min="5" max="5" width="10.8515625" style="1" customWidth="1"/>
    <col min="6" max="16384" width="11.421875" style="1" customWidth="1"/>
  </cols>
  <sheetData>
    <row r="1" ht="15"/>
    <row r="2" ht="15"/>
    <row r="3" ht="15"/>
    <row r="4" ht="15"/>
    <row r="5" spans="2:5" ht="26.25" customHeight="1">
      <c r="B5" s="253" t="s">
        <v>1108</v>
      </c>
      <c r="C5" s="253"/>
      <c r="D5" s="253"/>
      <c r="E5" s="253"/>
    </row>
    <row r="6" spans="2:5" ht="15">
      <c r="B6" s="248" t="s">
        <v>903</v>
      </c>
      <c r="C6" s="248"/>
      <c r="D6" s="248"/>
      <c r="E6" s="248"/>
    </row>
    <row r="7" spans="2:5" ht="15">
      <c r="B7" s="74"/>
      <c r="C7" s="254" t="s">
        <v>414</v>
      </c>
      <c r="D7" s="254"/>
      <c r="E7" s="74"/>
    </row>
    <row r="8" spans="2:5" ht="15">
      <c r="B8" s="2"/>
      <c r="C8" s="3"/>
      <c r="D8" s="3"/>
      <c r="E8" s="3"/>
    </row>
    <row r="9" spans="2:5" ht="15">
      <c r="B9" s="4" t="s">
        <v>1</v>
      </c>
      <c r="C9" s="75"/>
      <c r="D9" s="75"/>
      <c r="E9" s="75"/>
    </row>
    <row r="10" spans="2:5" ht="15">
      <c r="B10" s="4" t="s">
        <v>2</v>
      </c>
      <c r="C10" s="75"/>
      <c r="D10" s="5"/>
      <c r="E10" s="75"/>
    </row>
    <row r="11" spans="2:5" ht="15">
      <c r="B11" s="6" t="s">
        <v>3</v>
      </c>
      <c r="C11" s="75"/>
      <c r="D11" s="75"/>
      <c r="E11" s="75"/>
    </row>
    <row r="12" spans="2:5" ht="15">
      <c r="B12" s="6" t="s">
        <v>4</v>
      </c>
      <c r="C12" s="75"/>
      <c r="D12" s="75"/>
      <c r="E12" s="75"/>
    </row>
    <row r="13" spans="2:5" ht="15">
      <c r="B13" s="6" t="s">
        <v>5</v>
      </c>
      <c r="C13" s="75"/>
      <c r="D13" s="75"/>
      <c r="E13" s="75"/>
    </row>
    <row r="14" spans="2:5" ht="15">
      <c r="B14" s="7"/>
      <c r="C14" s="75"/>
      <c r="D14" s="75"/>
      <c r="E14" s="75"/>
    </row>
    <row r="15" spans="2:5" ht="15">
      <c r="B15" s="75"/>
      <c r="C15" s="75"/>
      <c r="D15" s="75"/>
      <c r="E15" s="75"/>
    </row>
    <row r="16" spans="2:5" ht="15">
      <c r="B16" s="255"/>
      <c r="C16" s="255"/>
      <c r="D16" s="255"/>
      <c r="E16" s="75"/>
    </row>
    <row r="17" spans="2:5" ht="15">
      <c r="B17" s="8" t="s">
        <v>6</v>
      </c>
      <c r="C17" s="8" t="s">
        <v>7</v>
      </c>
      <c r="D17" s="8" t="s">
        <v>8</v>
      </c>
      <c r="E17" s="8" t="s">
        <v>9</v>
      </c>
    </row>
    <row r="18" spans="2:5" s="11" customFormat="1" ht="15">
      <c r="B18" s="9">
        <v>1</v>
      </c>
      <c r="C18" s="9" t="s">
        <v>10</v>
      </c>
      <c r="D18" s="8" t="s">
        <v>11</v>
      </c>
      <c r="E18" s="10">
        <f>+E19+E35+E82+E150</f>
        <v>100</v>
      </c>
    </row>
    <row r="19" spans="2:5" ht="15">
      <c r="B19" s="12" t="s">
        <v>12</v>
      </c>
      <c r="C19" s="12" t="s">
        <v>13</v>
      </c>
      <c r="D19" s="13" t="s">
        <v>14</v>
      </c>
      <c r="E19" s="14">
        <f>(E20+E25+E33)*5/20</f>
        <v>5</v>
      </c>
    </row>
    <row r="20" spans="2:5" ht="15">
      <c r="B20" s="15" t="s">
        <v>15</v>
      </c>
      <c r="C20" s="15" t="s">
        <v>16</v>
      </c>
      <c r="D20" s="16" t="s">
        <v>14</v>
      </c>
      <c r="E20" s="16">
        <f>+E21</f>
        <v>5</v>
      </c>
    </row>
    <row r="21" spans="2:5" ht="21">
      <c r="B21" s="17" t="s">
        <v>17</v>
      </c>
      <c r="C21" s="18" t="s">
        <v>18</v>
      </c>
      <c r="D21" s="19" t="s">
        <v>14</v>
      </c>
      <c r="E21" s="20">
        <f>SUM(E22:E24)</f>
        <v>5</v>
      </c>
    </row>
    <row r="22" spans="2:5" ht="21">
      <c r="B22" s="17" t="s">
        <v>19</v>
      </c>
      <c r="C22" s="22" t="s">
        <v>402</v>
      </c>
      <c r="D22" s="23">
        <v>1</v>
      </c>
      <c r="E22" s="23"/>
    </row>
    <row r="23" spans="2:5" ht="21">
      <c r="B23" s="17" t="s">
        <v>21</v>
      </c>
      <c r="C23" s="22" t="s">
        <v>403</v>
      </c>
      <c r="D23" s="24" t="s">
        <v>23</v>
      </c>
      <c r="E23" s="23"/>
    </row>
    <row r="24" spans="2:5" ht="21">
      <c r="B24" s="17" t="s">
        <v>24</v>
      </c>
      <c r="C24" s="22" t="s">
        <v>404</v>
      </c>
      <c r="D24" s="24" t="s">
        <v>26</v>
      </c>
      <c r="E24" s="24">
        <v>5</v>
      </c>
    </row>
    <row r="25" spans="2:5" ht="15">
      <c r="B25" s="15" t="s">
        <v>27</v>
      </c>
      <c r="C25" s="15" t="s">
        <v>28</v>
      </c>
      <c r="D25" s="16" t="s">
        <v>29</v>
      </c>
      <c r="E25" s="16">
        <f>(E26+E30)*10/20</f>
        <v>10</v>
      </c>
    </row>
    <row r="26" spans="2:5" ht="21">
      <c r="B26" s="17" t="s">
        <v>30</v>
      </c>
      <c r="C26" s="18" t="s">
        <v>31</v>
      </c>
      <c r="D26" s="20" t="s">
        <v>29</v>
      </c>
      <c r="E26" s="20">
        <f>SUM(E27:E29)</f>
        <v>10</v>
      </c>
    </row>
    <row r="27" spans="2:5" ht="15">
      <c r="B27" s="17" t="s">
        <v>32</v>
      </c>
      <c r="C27" s="22" t="s">
        <v>33</v>
      </c>
      <c r="D27" s="23" t="s">
        <v>34</v>
      </c>
      <c r="E27" s="23"/>
    </row>
    <row r="28" spans="2:5" ht="21">
      <c r="B28" s="17" t="s">
        <v>35</v>
      </c>
      <c r="C28" s="22" t="s">
        <v>36</v>
      </c>
      <c r="D28" s="23" t="s">
        <v>37</v>
      </c>
      <c r="E28" s="23"/>
    </row>
    <row r="29" spans="2:5" ht="21">
      <c r="B29" s="17" t="s">
        <v>38</v>
      </c>
      <c r="C29" s="22" t="s">
        <v>39</v>
      </c>
      <c r="D29" s="23" t="s">
        <v>40</v>
      </c>
      <c r="E29" s="23">
        <v>10</v>
      </c>
    </row>
    <row r="30" spans="2:5" ht="21">
      <c r="B30" s="17" t="s">
        <v>41</v>
      </c>
      <c r="C30" s="27" t="s">
        <v>42</v>
      </c>
      <c r="D30" s="20" t="s">
        <v>29</v>
      </c>
      <c r="E30" s="20">
        <f>SUM(E31:E32)</f>
        <v>10</v>
      </c>
    </row>
    <row r="31" spans="2:5" ht="15">
      <c r="B31" s="17" t="s">
        <v>43</v>
      </c>
      <c r="C31" s="22" t="s">
        <v>44</v>
      </c>
      <c r="D31" s="23" t="s">
        <v>45</v>
      </c>
      <c r="E31" s="23"/>
    </row>
    <row r="32" spans="2:5" ht="21">
      <c r="B32" s="17" t="s">
        <v>46</v>
      </c>
      <c r="C32" s="22" t="s">
        <v>47</v>
      </c>
      <c r="D32" s="23" t="s">
        <v>48</v>
      </c>
      <c r="E32" s="23">
        <v>10</v>
      </c>
    </row>
    <row r="33" spans="2:5" ht="15">
      <c r="B33" s="15" t="s">
        <v>49</v>
      </c>
      <c r="C33" s="15" t="s">
        <v>50</v>
      </c>
      <c r="D33" s="16" t="s">
        <v>14</v>
      </c>
      <c r="E33" s="16">
        <f>+E34</f>
        <v>5</v>
      </c>
    </row>
    <row r="34" spans="2:5" ht="42">
      <c r="B34" s="17" t="s">
        <v>51</v>
      </c>
      <c r="C34" s="18" t="s">
        <v>52</v>
      </c>
      <c r="D34" s="20" t="s">
        <v>14</v>
      </c>
      <c r="E34" s="20">
        <v>5</v>
      </c>
    </row>
    <row r="35" spans="2:5" ht="15">
      <c r="B35" s="12" t="s">
        <v>53</v>
      </c>
      <c r="C35" s="12" t="s">
        <v>54</v>
      </c>
      <c r="D35" s="13" t="s">
        <v>55</v>
      </c>
      <c r="E35" s="14">
        <f>(E36+E56+E70+E73)*30/40</f>
        <v>30</v>
      </c>
    </row>
    <row r="36" spans="2:5" ht="15">
      <c r="B36" s="15" t="s">
        <v>56</v>
      </c>
      <c r="C36" s="15" t="s">
        <v>57</v>
      </c>
      <c r="D36" s="16" t="s">
        <v>29</v>
      </c>
      <c r="E36" s="16">
        <f>+(E37+E41+E46+E51+E55)*10/45</f>
        <v>10</v>
      </c>
    </row>
    <row r="37" spans="2:5" s="11" customFormat="1" ht="21">
      <c r="B37" s="17" t="s">
        <v>58</v>
      </c>
      <c r="C37" s="18" t="s">
        <v>59</v>
      </c>
      <c r="D37" s="20" t="s">
        <v>29</v>
      </c>
      <c r="E37" s="20">
        <f>SUM(E38:E40)</f>
        <v>10</v>
      </c>
    </row>
    <row r="38" spans="2:5" s="11" customFormat="1" ht="15">
      <c r="B38" s="17" t="s">
        <v>60</v>
      </c>
      <c r="C38" s="22" t="s">
        <v>61</v>
      </c>
      <c r="D38" s="23">
        <v>0</v>
      </c>
      <c r="E38" s="20"/>
    </row>
    <row r="39" spans="2:5" s="11" customFormat="1" ht="15">
      <c r="B39" s="17" t="s">
        <v>62</v>
      </c>
      <c r="C39" s="22" t="s">
        <v>415</v>
      </c>
      <c r="D39" s="30" t="s">
        <v>34</v>
      </c>
      <c r="E39" s="23"/>
    </row>
    <row r="40" spans="2:5" s="11" customFormat="1" ht="42">
      <c r="B40" s="17" t="s">
        <v>64</v>
      </c>
      <c r="C40" s="22" t="s">
        <v>416</v>
      </c>
      <c r="D40" s="30" t="s">
        <v>66</v>
      </c>
      <c r="E40" s="23">
        <v>10</v>
      </c>
    </row>
    <row r="41" spans="2:5" s="11" customFormat="1" ht="15">
      <c r="B41" s="17" t="s">
        <v>67</v>
      </c>
      <c r="C41" s="18" t="s">
        <v>68</v>
      </c>
      <c r="D41" s="20" t="s">
        <v>29</v>
      </c>
      <c r="E41" s="20">
        <f>SUM(E42:E45)</f>
        <v>10</v>
      </c>
    </row>
    <row r="42" spans="2:5" s="11" customFormat="1" ht="42">
      <c r="B42" s="17" t="s">
        <v>69</v>
      </c>
      <c r="C42" s="22" t="s">
        <v>417</v>
      </c>
      <c r="D42" s="23">
        <v>0</v>
      </c>
      <c r="E42" s="20"/>
    </row>
    <row r="43" spans="2:5" s="11" customFormat="1" ht="15">
      <c r="B43" s="17"/>
      <c r="C43" s="22" t="s">
        <v>72</v>
      </c>
      <c r="D43" s="23" t="s">
        <v>73</v>
      </c>
      <c r="E43" s="20"/>
    </row>
    <row r="44" spans="2:5" s="11" customFormat="1" ht="21">
      <c r="B44" s="17" t="s">
        <v>71</v>
      </c>
      <c r="C44" s="22" t="s">
        <v>418</v>
      </c>
      <c r="D44" s="23" t="s">
        <v>76</v>
      </c>
      <c r="E44" s="23"/>
    </row>
    <row r="45" spans="2:5" s="11" customFormat="1" ht="21">
      <c r="B45" s="17" t="s">
        <v>74</v>
      </c>
      <c r="C45" s="22" t="s">
        <v>419</v>
      </c>
      <c r="D45" s="23" t="s">
        <v>40</v>
      </c>
      <c r="E45" s="23">
        <v>10</v>
      </c>
    </row>
    <row r="46" spans="2:5" s="11" customFormat="1" ht="21">
      <c r="B46" s="17" t="s">
        <v>79</v>
      </c>
      <c r="C46" s="18" t="s">
        <v>80</v>
      </c>
      <c r="D46" s="20" t="s">
        <v>29</v>
      </c>
      <c r="E46" s="20">
        <f>SUM(E47:E50)</f>
        <v>10</v>
      </c>
    </row>
    <row r="47" spans="2:5" s="11" customFormat="1" ht="15">
      <c r="B47" s="17" t="s">
        <v>81</v>
      </c>
      <c r="C47" s="22" t="s">
        <v>82</v>
      </c>
      <c r="D47" s="23">
        <v>0</v>
      </c>
      <c r="E47" s="23"/>
    </row>
    <row r="48" spans="2:5" s="11" customFormat="1" ht="15">
      <c r="B48" s="17" t="s">
        <v>83</v>
      </c>
      <c r="C48" s="22" t="s">
        <v>84</v>
      </c>
      <c r="D48" s="23" t="s">
        <v>85</v>
      </c>
      <c r="E48" s="23"/>
    </row>
    <row r="49" spans="2:5" s="11" customFormat="1" ht="15">
      <c r="B49" s="17" t="s">
        <v>86</v>
      </c>
      <c r="C49" s="22" t="s">
        <v>87</v>
      </c>
      <c r="D49" s="23" t="s">
        <v>88</v>
      </c>
      <c r="E49" s="23"/>
    </row>
    <row r="50" spans="2:5" s="11" customFormat="1" ht="21">
      <c r="B50" s="17" t="s">
        <v>89</v>
      </c>
      <c r="C50" s="22" t="s">
        <v>90</v>
      </c>
      <c r="D50" s="23" t="s">
        <v>91</v>
      </c>
      <c r="E50" s="23">
        <v>10</v>
      </c>
    </row>
    <row r="51" spans="2:5" s="11" customFormat="1" ht="21">
      <c r="B51" s="17" t="s">
        <v>92</v>
      </c>
      <c r="C51" s="27" t="s">
        <v>93</v>
      </c>
      <c r="D51" s="20" t="s">
        <v>29</v>
      </c>
      <c r="E51" s="20">
        <f>SUM(E52:E54)</f>
        <v>10</v>
      </c>
    </row>
    <row r="52" spans="2:5" s="11" customFormat="1" ht="15">
      <c r="B52" s="17" t="s">
        <v>94</v>
      </c>
      <c r="C52" s="22" t="s">
        <v>406</v>
      </c>
      <c r="D52" s="23">
        <v>0</v>
      </c>
      <c r="E52" s="23"/>
    </row>
    <row r="53" spans="2:5" s="11" customFormat="1" ht="15">
      <c r="B53" s="17" t="s">
        <v>95</v>
      </c>
      <c r="C53" s="22" t="s">
        <v>400</v>
      </c>
      <c r="D53" s="23" t="s">
        <v>85</v>
      </c>
      <c r="E53" s="23"/>
    </row>
    <row r="54" spans="2:5" s="11" customFormat="1" ht="21">
      <c r="B54" s="17" t="s">
        <v>96</v>
      </c>
      <c r="C54" s="22" t="s">
        <v>97</v>
      </c>
      <c r="D54" s="23" t="s">
        <v>48</v>
      </c>
      <c r="E54" s="23">
        <v>10</v>
      </c>
    </row>
    <row r="55" spans="2:5" s="11" customFormat="1" ht="15">
      <c r="B55" s="17" t="s">
        <v>98</v>
      </c>
      <c r="C55" s="27" t="s">
        <v>99</v>
      </c>
      <c r="D55" s="20" t="s">
        <v>14</v>
      </c>
      <c r="E55" s="20">
        <v>5</v>
      </c>
    </row>
    <row r="56" spans="2:5" ht="15">
      <c r="B56" s="15" t="s">
        <v>100</v>
      </c>
      <c r="C56" s="15" t="s">
        <v>101</v>
      </c>
      <c r="D56" s="16" t="s">
        <v>29</v>
      </c>
      <c r="E56" s="16">
        <f>+(E57+E60+E65)*10/25</f>
        <v>10</v>
      </c>
    </row>
    <row r="57" spans="2:5" s="11" customFormat="1" ht="21">
      <c r="B57" s="17" t="s">
        <v>102</v>
      </c>
      <c r="C57" s="18" t="s">
        <v>103</v>
      </c>
      <c r="D57" s="20" t="s">
        <v>29</v>
      </c>
      <c r="E57" s="20">
        <f>SUM(E58:E59)</f>
        <v>10</v>
      </c>
    </row>
    <row r="58" spans="2:5" s="11" customFormat="1" ht="31.5">
      <c r="B58" s="17" t="s">
        <v>104</v>
      </c>
      <c r="C58" s="22" t="s">
        <v>105</v>
      </c>
      <c r="D58" s="23">
        <v>0</v>
      </c>
      <c r="E58" s="23"/>
    </row>
    <row r="59" spans="2:5" s="11" customFormat="1" ht="15">
      <c r="B59" s="17" t="s">
        <v>106</v>
      </c>
      <c r="C59" s="22" t="s">
        <v>107</v>
      </c>
      <c r="D59" s="23" t="s">
        <v>40</v>
      </c>
      <c r="E59" s="23">
        <v>10</v>
      </c>
    </row>
    <row r="60" spans="2:5" s="11" customFormat="1" ht="15">
      <c r="B60" s="17" t="s">
        <v>108</v>
      </c>
      <c r="C60" s="18" t="s">
        <v>109</v>
      </c>
      <c r="D60" s="20" t="s">
        <v>29</v>
      </c>
      <c r="E60" s="20">
        <f>SUM(E61:E64)</f>
        <v>10</v>
      </c>
    </row>
    <row r="61" spans="2:5" s="11" customFormat="1" ht="15">
      <c r="B61" s="17" t="s">
        <v>110</v>
      </c>
      <c r="C61" s="22" t="s">
        <v>111</v>
      </c>
      <c r="D61" s="23">
        <v>0</v>
      </c>
      <c r="E61" s="77"/>
    </row>
    <row r="62" spans="2:5" s="11" customFormat="1" ht="21">
      <c r="B62" s="17" t="s">
        <v>112</v>
      </c>
      <c r="C62" s="33" t="s">
        <v>113</v>
      </c>
      <c r="D62" s="23" t="s">
        <v>114</v>
      </c>
      <c r="E62" s="23"/>
    </row>
    <row r="63" spans="2:5" s="11" customFormat="1" ht="21">
      <c r="B63" s="17" t="s">
        <v>115</v>
      </c>
      <c r="C63" s="33" t="s">
        <v>116</v>
      </c>
      <c r="D63" s="23" t="s">
        <v>117</v>
      </c>
      <c r="E63" s="23"/>
    </row>
    <row r="64" spans="2:5" s="11" customFormat="1" ht="21">
      <c r="B64" s="17" t="s">
        <v>118</v>
      </c>
      <c r="C64" s="33" t="s">
        <v>119</v>
      </c>
      <c r="D64" s="23" t="s">
        <v>91</v>
      </c>
      <c r="E64" s="23">
        <v>10</v>
      </c>
    </row>
    <row r="65" spans="2:5" s="11" customFormat="1" ht="21">
      <c r="B65" s="17" t="s">
        <v>120</v>
      </c>
      <c r="C65" s="18" t="s">
        <v>121</v>
      </c>
      <c r="D65" s="20" t="s">
        <v>122</v>
      </c>
      <c r="E65" s="20">
        <f>SUM(E66:E69)</f>
        <v>5</v>
      </c>
    </row>
    <row r="66" spans="2:5" s="11" customFormat="1" ht="15">
      <c r="B66" s="17" t="s">
        <v>123</v>
      </c>
      <c r="C66" s="33" t="s">
        <v>124</v>
      </c>
      <c r="D66" s="30">
        <v>0</v>
      </c>
      <c r="E66" s="20"/>
    </row>
    <row r="67" spans="2:5" s="11" customFormat="1" ht="15">
      <c r="B67" s="17" t="s">
        <v>125</v>
      </c>
      <c r="C67" s="33" t="s">
        <v>126</v>
      </c>
      <c r="D67" s="30" t="s">
        <v>73</v>
      </c>
      <c r="E67" s="30"/>
    </row>
    <row r="68" spans="2:5" s="11" customFormat="1" ht="21">
      <c r="B68" s="17" t="s">
        <v>127</v>
      </c>
      <c r="C68" s="33" t="s">
        <v>128</v>
      </c>
      <c r="D68" s="30" t="s">
        <v>129</v>
      </c>
      <c r="E68" s="30"/>
    </row>
    <row r="69" spans="2:5" s="11" customFormat="1" ht="21">
      <c r="B69" s="17" t="s">
        <v>130</v>
      </c>
      <c r="C69" s="33" t="s">
        <v>131</v>
      </c>
      <c r="D69" s="30">
        <v>5</v>
      </c>
      <c r="E69" s="23">
        <v>5</v>
      </c>
    </row>
    <row r="70" spans="2:5" ht="15">
      <c r="B70" s="15" t="s">
        <v>132</v>
      </c>
      <c r="C70" s="15" t="s">
        <v>133</v>
      </c>
      <c r="D70" s="16" t="s">
        <v>29</v>
      </c>
      <c r="E70" s="16">
        <f>+(E71+E72)*10/15</f>
        <v>10</v>
      </c>
    </row>
    <row r="71" spans="2:5" ht="21">
      <c r="B71" s="17" t="s">
        <v>134</v>
      </c>
      <c r="C71" s="18" t="s">
        <v>135</v>
      </c>
      <c r="D71" s="20" t="s">
        <v>14</v>
      </c>
      <c r="E71" s="20">
        <v>5</v>
      </c>
    </row>
    <row r="72" spans="2:5" ht="21">
      <c r="B72" s="17" t="s">
        <v>136</v>
      </c>
      <c r="C72" s="18" t="s">
        <v>137</v>
      </c>
      <c r="D72" s="20" t="s">
        <v>29</v>
      </c>
      <c r="E72" s="20">
        <v>10</v>
      </c>
    </row>
    <row r="73" spans="2:5" ht="15">
      <c r="B73" s="15" t="s">
        <v>138</v>
      </c>
      <c r="C73" s="15" t="s">
        <v>139</v>
      </c>
      <c r="D73" s="16" t="s">
        <v>29</v>
      </c>
      <c r="E73" s="16">
        <f>+(E74+E78)*10/15</f>
        <v>10</v>
      </c>
    </row>
    <row r="74" spans="2:5" ht="21">
      <c r="B74" s="17" t="s">
        <v>140</v>
      </c>
      <c r="C74" s="18" t="s">
        <v>141</v>
      </c>
      <c r="D74" s="20" t="s">
        <v>29</v>
      </c>
      <c r="E74" s="20">
        <f>SUM(E75:E77)</f>
        <v>10</v>
      </c>
    </row>
    <row r="75" spans="2:5" ht="15">
      <c r="B75" s="17" t="s">
        <v>142</v>
      </c>
      <c r="C75" s="22" t="s">
        <v>143</v>
      </c>
      <c r="D75" s="23">
        <v>0</v>
      </c>
      <c r="E75" s="23"/>
    </row>
    <row r="76" spans="2:5" ht="21">
      <c r="B76" s="17" t="s">
        <v>144</v>
      </c>
      <c r="C76" s="22" t="s">
        <v>145</v>
      </c>
      <c r="D76" s="23" t="s">
        <v>76</v>
      </c>
      <c r="E76" s="23"/>
    </row>
    <row r="77" spans="2:5" ht="21">
      <c r="B77" s="17" t="s">
        <v>146</v>
      </c>
      <c r="C77" s="22" t="s">
        <v>147</v>
      </c>
      <c r="D77" s="23" t="s">
        <v>266</v>
      </c>
      <c r="E77" s="23">
        <v>10</v>
      </c>
    </row>
    <row r="78" spans="2:5" ht="21">
      <c r="B78" s="17" t="s">
        <v>148</v>
      </c>
      <c r="C78" s="18" t="s">
        <v>149</v>
      </c>
      <c r="D78" s="20" t="s">
        <v>14</v>
      </c>
      <c r="E78" s="20">
        <f>SUM(E79:E81)</f>
        <v>5</v>
      </c>
    </row>
    <row r="79" spans="2:5" ht="21">
      <c r="B79" s="17" t="s">
        <v>150</v>
      </c>
      <c r="C79" s="33" t="s">
        <v>396</v>
      </c>
      <c r="D79" s="23" t="s">
        <v>14</v>
      </c>
      <c r="E79" s="23"/>
    </row>
    <row r="80" spans="2:5" ht="31.5">
      <c r="B80" s="17" t="s">
        <v>151</v>
      </c>
      <c r="C80" s="33" t="s">
        <v>152</v>
      </c>
      <c r="D80" s="23">
        <v>0</v>
      </c>
      <c r="E80" s="23"/>
    </row>
    <row r="81" spans="2:5" ht="29.25" customHeight="1">
      <c r="B81" s="17" t="s">
        <v>153</v>
      </c>
      <c r="C81" s="33" t="s">
        <v>154</v>
      </c>
      <c r="D81" s="23" t="s">
        <v>85</v>
      </c>
      <c r="E81" s="23">
        <v>5</v>
      </c>
    </row>
    <row r="82" spans="2:5" s="11" customFormat="1" ht="15">
      <c r="B82" s="12" t="s">
        <v>155</v>
      </c>
      <c r="C82" s="12" t="s">
        <v>156</v>
      </c>
      <c r="D82" s="13" t="s">
        <v>157</v>
      </c>
      <c r="E82" s="14">
        <f>(E83+E100)*35/20</f>
        <v>35</v>
      </c>
    </row>
    <row r="83" spans="2:6" s="11" customFormat="1" ht="27" customHeight="1">
      <c r="B83" s="15" t="s">
        <v>158</v>
      </c>
      <c r="C83" s="15" t="s">
        <v>159</v>
      </c>
      <c r="D83" s="16" t="s">
        <v>29</v>
      </c>
      <c r="E83" s="16">
        <f>+(E84+E85+E88+E92+E96)*10/45</f>
        <v>10</v>
      </c>
      <c r="F83" s="41"/>
    </row>
    <row r="84" spans="2:6" s="11" customFormat="1" ht="20.25" customHeight="1">
      <c r="B84" s="17" t="s">
        <v>160</v>
      </c>
      <c r="C84" s="18" t="s">
        <v>161</v>
      </c>
      <c r="D84" s="20" t="s">
        <v>14</v>
      </c>
      <c r="E84" s="20">
        <v>5</v>
      </c>
      <c r="F84" s="41"/>
    </row>
    <row r="85" spans="2:5" s="11" customFormat="1" ht="27" customHeight="1">
      <c r="B85" s="17" t="s">
        <v>162</v>
      </c>
      <c r="C85" s="18" t="s">
        <v>163</v>
      </c>
      <c r="D85" s="20" t="s">
        <v>29</v>
      </c>
      <c r="E85" s="20">
        <f>SUM(E86:E87)</f>
        <v>10</v>
      </c>
    </row>
    <row r="86" spans="2:5" s="11" customFormat="1" ht="27" customHeight="1">
      <c r="B86" s="17" t="s">
        <v>164</v>
      </c>
      <c r="C86" s="33" t="s">
        <v>165</v>
      </c>
      <c r="D86" s="23">
        <v>0</v>
      </c>
      <c r="E86" s="23"/>
    </row>
    <row r="87" spans="2:5" s="11" customFormat="1" ht="24" customHeight="1">
      <c r="B87" s="17" t="s">
        <v>166</v>
      </c>
      <c r="C87" s="33" t="s">
        <v>167</v>
      </c>
      <c r="D87" s="23" t="s">
        <v>168</v>
      </c>
      <c r="E87" s="23">
        <v>10</v>
      </c>
    </row>
    <row r="88" spans="2:5" s="11" customFormat="1" ht="16.5" customHeight="1">
      <c r="B88" s="17" t="s">
        <v>169</v>
      </c>
      <c r="C88" s="27" t="s">
        <v>170</v>
      </c>
      <c r="D88" s="20" t="s">
        <v>29</v>
      </c>
      <c r="E88" s="20">
        <f>SUM(E89:E91)</f>
        <v>10</v>
      </c>
    </row>
    <row r="89" spans="2:5" s="11" customFormat="1" ht="16.5" customHeight="1">
      <c r="B89" s="17" t="s">
        <v>171</v>
      </c>
      <c r="C89" s="22" t="s">
        <v>172</v>
      </c>
      <c r="D89" s="23">
        <v>0</v>
      </c>
      <c r="E89" s="20"/>
    </row>
    <row r="90" spans="2:5" s="11" customFormat="1" ht="16.5" customHeight="1">
      <c r="B90" s="17" t="s">
        <v>173</v>
      </c>
      <c r="C90" s="22" t="s">
        <v>174</v>
      </c>
      <c r="D90" s="23" t="s">
        <v>175</v>
      </c>
      <c r="E90" s="23"/>
    </row>
    <row r="91" spans="2:5" s="11" customFormat="1" ht="16.5" customHeight="1">
      <c r="B91" s="17" t="s">
        <v>176</v>
      </c>
      <c r="C91" s="22" t="s">
        <v>177</v>
      </c>
      <c r="D91" s="23" t="s">
        <v>48</v>
      </c>
      <c r="E91" s="23">
        <v>10</v>
      </c>
    </row>
    <row r="92" spans="2:5" s="11" customFormat="1" ht="27" customHeight="1">
      <c r="B92" s="17" t="s">
        <v>178</v>
      </c>
      <c r="C92" s="27" t="s">
        <v>420</v>
      </c>
      <c r="D92" s="20" t="s">
        <v>29</v>
      </c>
      <c r="E92" s="20">
        <f>SUM(E93:E95)</f>
        <v>10</v>
      </c>
    </row>
    <row r="93" spans="2:5" s="11" customFormat="1" ht="25.5" customHeight="1">
      <c r="B93" s="17" t="s">
        <v>180</v>
      </c>
      <c r="C93" s="33" t="s">
        <v>181</v>
      </c>
      <c r="D93" s="23">
        <v>0</v>
      </c>
      <c r="E93" s="20"/>
    </row>
    <row r="94" spans="2:5" s="11" customFormat="1" ht="57" customHeight="1">
      <c r="B94" s="17" t="s">
        <v>182</v>
      </c>
      <c r="C94" s="33" t="s">
        <v>421</v>
      </c>
      <c r="D94" s="23" t="s">
        <v>37</v>
      </c>
      <c r="E94" s="23"/>
    </row>
    <row r="95" spans="2:5" s="11" customFormat="1" ht="22.5" customHeight="1">
      <c r="B95" s="17" t="s">
        <v>184</v>
      </c>
      <c r="C95" s="33" t="s">
        <v>185</v>
      </c>
      <c r="D95" s="23" t="s">
        <v>40</v>
      </c>
      <c r="E95" s="23">
        <v>10</v>
      </c>
    </row>
    <row r="96" spans="2:5" s="11" customFormat="1" ht="25.5" customHeight="1">
      <c r="B96" s="17" t="s">
        <v>186</v>
      </c>
      <c r="C96" s="27" t="s">
        <v>187</v>
      </c>
      <c r="D96" s="20" t="s">
        <v>29</v>
      </c>
      <c r="E96" s="20">
        <f>SUM(E97:E99)</f>
        <v>10</v>
      </c>
    </row>
    <row r="97" spans="2:5" s="11" customFormat="1" ht="17.25" customHeight="1">
      <c r="B97" s="17" t="s">
        <v>188</v>
      </c>
      <c r="C97" s="43" t="s">
        <v>189</v>
      </c>
      <c r="D97" s="23">
        <v>0</v>
      </c>
      <c r="E97" s="23"/>
    </row>
    <row r="98" spans="2:5" s="11" customFormat="1" ht="18.75" customHeight="1">
      <c r="B98" s="17" t="s">
        <v>190</v>
      </c>
      <c r="C98" s="43" t="s">
        <v>191</v>
      </c>
      <c r="D98" s="23" t="s">
        <v>37</v>
      </c>
      <c r="E98" s="23"/>
    </row>
    <row r="99" spans="2:5" s="11" customFormat="1" ht="20.25" customHeight="1">
      <c r="B99" s="17" t="s">
        <v>192</v>
      </c>
      <c r="C99" s="43" t="s">
        <v>193</v>
      </c>
      <c r="D99" s="23" t="s">
        <v>40</v>
      </c>
      <c r="E99" s="23">
        <v>10</v>
      </c>
    </row>
    <row r="100" spans="2:5" s="11" customFormat="1" ht="15">
      <c r="B100" s="15" t="s">
        <v>194</v>
      </c>
      <c r="C100" s="15" t="s">
        <v>195</v>
      </c>
      <c r="D100" s="16" t="s">
        <v>29</v>
      </c>
      <c r="E100" s="16">
        <f>+(E101+E105+E108+E111+E114+E117)*10/50</f>
        <v>10</v>
      </c>
    </row>
    <row r="101" spans="2:5" s="11" customFormat="1" ht="30.75" customHeight="1">
      <c r="B101" s="17" t="s">
        <v>196</v>
      </c>
      <c r="C101" s="18" t="s">
        <v>197</v>
      </c>
      <c r="D101" s="20" t="s">
        <v>29</v>
      </c>
      <c r="E101" s="20">
        <f>SUM(E102:E104)</f>
        <v>10</v>
      </c>
    </row>
    <row r="102" spans="2:5" s="11" customFormat="1" ht="17.25" customHeight="1">
      <c r="B102" s="17" t="s">
        <v>198</v>
      </c>
      <c r="C102" s="22" t="s">
        <v>199</v>
      </c>
      <c r="D102" s="23">
        <v>0</v>
      </c>
      <c r="E102" s="23"/>
    </row>
    <row r="103" spans="2:5" s="11" customFormat="1" ht="24" customHeight="1">
      <c r="B103" s="17" t="s">
        <v>200</v>
      </c>
      <c r="C103" s="22" t="s">
        <v>201</v>
      </c>
      <c r="D103" s="30" t="s">
        <v>202</v>
      </c>
      <c r="E103" s="23"/>
    </row>
    <row r="104" spans="2:5" s="11" customFormat="1" ht="25.5" customHeight="1">
      <c r="B104" s="17" t="s">
        <v>203</v>
      </c>
      <c r="C104" s="22" t="s">
        <v>204</v>
      </c>
      <c r="D104" s="30" t="s">
        <v>91</v>
      </c>
      <c r="E104" s="23">
        <v>10</v>
      </c>
    </row>
    <row r="105" spans="2:5" s="11" customFormat="1" ht="30" customHeight="1">
      <c r="B105" s="17" t="s">
        <v>205</v>
      </c>
      <c r="C105" s="18" t="s">
        <v>206</v>
      </c>
      <c r="D105" s="20" t="s">
        <v>29</v>
      </c>
      <c r="E105" s="20">
        <f>SUM(E106:E107)</f>
        <v>10</v>
      </c>
    </row>
    <row r="106" spans="2:5" s="11" customFormat="1" ht="25.5" customHeight="1">
      <c r="B106" s="17" t="s">
        <v>207</v>
      </c>
      <c r="C106" s="22" t="s">
        <v>422</v>
      </c>
      <c r="D106" s="23">
        <v>0</v>
      </c>
      <c r="E106" s="20"/>
    </row>
    <row r="107" spans="2:6" s="11" customFormat="1" ht="24" customHeight="1">
      <c r="B107" s="17" t="s">
        <v>209</v>
      </c>
      <c r="C107" s="22" t="s">
        <v>423</v>
      </c>
      <c r="D107" s="30" t="s">
        <v>48</v>
      </c>
      <c r="E107" s="23">
        <v>10</v>
      </c>
      <c r="F107" s="29"/>
    </row>
    <row r="108" spans="2:5" s="11" customFormat="1" ht="28.5" customHeight="1">
      <c r="B108" s="17" t="s">
        <v>211</v>
      </c>
      <c r="C108" s="18" t="s">
        <v>212</v>
      </c>
      <c r="D108" s="20" t="s">
        <v>29</v>
      </c>
      <c r="E108" s="20">
        <f>SUM(E109:E110)</f>
        <v>10</v>
      </c>
    </row>
    <row r="109" spans="2:5" s="11" customFormat="1" ht="17.25" customHeight="1">
      <c r="B109" s="17" t="s">
        <v>213</v>
      </c>
      <c r="C109" s="22" t="s">
        <v>214</v>
      </c>
      <c r="D109" s="23">
        <v>0</v>
      </c>
      <c r="E109" s="23"/>
    </row>
    <row r="110" spans="2:5" s="11" customFormat="1" ht="27" customHeight="1">
      <c r="B110" s="17" t="s">
        <v>215</v>
      </c>
      <c r="C110" s="22" t="s">
        <v>216</v>
      </c>
      <c r="D110" s="30" t="s">
        <v>168</v>
      </c>
      <c r="E110" s="23">
        <v>10</v>
      </c>
    </row>
    <row r="111" spans="2:5" s="11" customFormat="1" ht="27.75" customHeight="1">
      <c r="B111" s="17" t="s">
        <v>217</v>
      </c>
      <c r="C111" s="27" t="s">
        <v>218</v>
      </c>
      <c r="D111" s="19" t="s">
        <v>14</v>
      </c>
      <c r="E111" s="19">
        <f>SUM(E112:E113)</f>
        <v>5</v>
      </c>
    </row>
    <row r="112" spans="2:5" s="11" customFormat="1" ht="35.25" customHeight="1">
      <c r="B112" s="17" t="s">
        <v>219</v>
      </c>
      <c r="C112" s="33" t="s">
        <v>220</v>
      </c>
      <c r="D112" s="30">
        <v>0</v>
      </c>
      <c r="E112" s="30"/>
    </row>
    <row r="113" spans="2:5" s="11" customFormat="1" ht="21">
      <c r="B113" s="17" t="s">
        <v>221</v>
      </c>
      <c r="C113" s="33" t="s">
        <v>222</v>
      </c>
      <c r="D113" s="30" t="s">
        <v>223</v>
      </c>
      <c r="E113" s="30">
        <v>5</v>
      </c>
    </row>
    <row r="114" spans="2:5" s="11" customFormat="1" ht="21">
      <c r="B114" s="17" t="s">
        <v>224</v>
      </c>
      <c r="C114" s="27" t="s">
        <v>225</v>
      </c>
      <c r="D114" s="19" t="s">
        <v>14</v>
      </c>
      <c r="E114" s="19">
        <f>SUM(E115:E116)</f>
        <v>5</v>
      </c>
    </row>
    <row r="115" spans="2:5" s="11" customFormat="1" ht="21">
      <c r="B115" s="17" t="s">
        <v>226</v>
      </c>
      <c r="C115" s="22" t="s">
        <v>227</v>
      </c>
      <c r="D115" s="23">
        <v>0</v>
      </c>
      <c r="E115" s="20"/>
    </row>
    <row r="116" spans="2:5" s="11" customFormat="1" ht="21">
      <c r="B116" s="17" t="s">
        <v>228</v>
      </c>
      <c r="C116" s="22" t="s">
        <v>229</v>
      </c>
      <c r="D116" s="23" t="s">
        <v>223</v>
      </c>
      <c r="E116" s="23">
        <v>5</v>
      </c>
    </row>
    <row r="117" spans="2:5" s="11" customFormat="1" ht="15">
      <c r="B117" s="17" t="s">
        <v>230</v>
      </c>
      <c r="C117" s="27" t="s">
        <v>231</v>
      </c>
      <c r="D117" s="20" t="s">
        <v>29</v>
      </c>
      <c r="E117" s="20">
        <f>SUM(E118:E120)</f>
        <v>10</v>
      </c>
    </row>
    <row r="118" spans="2:5" s="11" customFormat="1" ht="15">
      <c r="B118" s="17" t="s">
        <v>232</v>
      </c>
      <c r="C118" s="22" t="s">
        <v>233</v>
      </c>
      <c r="D118" s="23" t="s">
        <v>175</v>
      </c>
      <c r="E118" s="23"/>
    </row>
    <row r="119" spans="2:5" s="11" customFormat="1" ht="15">
      <c r="B119" s="17" t="s">
        <v>234</v>
      </c>
      <c r="C119" s="22" t="s">
        <v>235</v>
      </c>
      <c r="D119" s="23" t="s">
        <v>236</v>
      </c>
      <c r="E119" s="23"/>
    </row>
    <row r="120" spans="2:5" s="11" customFormat="1" ht="31.5">
      <c r="B120" s="17" t="s">
        <v>237</v>
      </c>
      <c r="C120" s="22" t="s">
        <v>238</v>
      </c>
      <c r="D120" s="23" t="s">
        <v>91</v>
      </c>
      <c r="E120" s="23">
        <v>10</v>
      </c>
    </row>
    <row r="121" spans="2:5" ht="15">
      <c r="B121" s="15" t="s">
        <v>239</v>
      </c>
      <c r="C121" s="15" t="s">
        <v>240</v>
      </c>
      <c r="D121" s="16" t="s">
        <v>29</v>
      </c>
      <c r="E121" s="16">
        <f>+(E122+E127+E131+E135+E139)*10/50</f>
        <v>10</v>
      </c>
    </row>
    <row r="122" spans="2:5" s="11" customFormat="1" ht="21">
      <c r="B122" s="17" t="s">
        <v>241</v>
      </c>
      <c r="C122" s="18" t="s">
        <v>242</v>
      </c>
      <c r="D122" s="20" t="s">
        <v>29</v>
      </c>
      <c r="E122" s="20">
        <f>SUM(E123:E126)</f>
        <v>10</v>
      </c>
    </row>
    <row r="123" spans="2:5" s="11" customFormat="1" ht="21">
      <c r="B123" s="17" t="s">
        <v>243</v>
      </c>
      <c r="C123" s="22" t="s">
        <v>244</v>
      </c>
      <c r="D123" s="23">
        <v>0</v>
      </c>
      <c r="E123" s="23"/>
    </row>
    <row r="124" spans="2:5" s="11" customFormat="1" ht="21">
      <c r="B124" s="17" t="s">
        <v>245</v>
      </c>
      <c r="C124" s="22" t="s">
        <v>246</v>
      </c>
      <c r="D124" s="23" t="s">
        <v>26</v>
      </c>
      <c r="E124" s="23"/>
    </row>
    <row r="125" spans="2:5" s="11" customFormat="1" ht="21">
      <c r="B125" s="17" t="s">
        <v>247</v>
      </c>
      <c r="C125" s="22" t="s">
        <v>248</v>
      </c>
      <c r="D125" s="23" t="s">
        <v>88</v>
      </c>
      <c r="E125" s="23"/>
    </row>
    <row r="126" spans="2:5" s="11" customFormat="1" ht="42">
      <c r="B126" s="17" t="s">
        <v>249</v>
      </c>
      <c r="C126" s="22" t="s">
        <v>424</v>
      </c>
      <c r="D126" s="23" t="s">
        <v>91</v>
      </c>
      <c r="E126" s="23">
        <v>10</v>
      </c>
    </row>
    <row r="127" spans="2:5" s="11" customFormat="1" ht="21">
      <c r="B127" s="17" t="s">
        <v>251</v>
      </c>
      <c r="C127" s="18" t="s">
        <v>252</v>
      </c>
      <c r="D127" s="20" t="s">
        <v>29</v>
      </c>
      <c r="E127" s="20">
        <f>SUM(E128:E130)</f>
        <v>10</v>
      </c>
    </row>
    <row r="128" spans="2:5" s="11" customFormat="1" ht="21">
      <c r="B128" s="17" t="s">
        <v>253</v>
      </c>
      <c r="C128" s="22" t="s">
        <v>254</v>
      </c>
      <c r="D128" s="23">
        <v>0</v>
      </c>
      <c r="E128" s="23"/>
    </row>
    <row r="129" spans="2:5" s="11" customFormat="1" ht="31.5">
      <c r="B129" s="17" t="s">
        <v>255</v>
      </c>
      <c r="C129" s="22" t="s">
        <v>256</v>
      </c>
      <c r="D129" s="23" t="s">
        <v>117</v>
      </c>
      <c r="E129" s="23"/>
    </row>
    <row r="130" spans="2:5" s="11" customFormat="1" ht="31.5">
      <c r="B130" s="17" t="s">
        <v>257</v>
      </c>
      <c r="C130" s="22" t="s">
        <v>258</v>
      </c>
      <c r="D130" s="23" t="s">
        <v>91</v>
      </c>
      <c r="E130" s="23">
        <v>10</v>
      </c>
    </row>
    <row r="131" spans="2:5" s="11" customFormat="1" ht="21">
      <c r="B131" s="17" t="s">
        <v>259</v>
      </c>
      <c r="C131" s="18" t="s">
        <v>260</v>
      </c>
      <c r="D131" s="20" t="s">
        <v>29</v>
      </c>
      <c r="E131" s="20">
        <f>SUM(E132:E134)</f>
        <v>10</v>
      </c>
    </row>
    <row r="132" spans="2:5" s="11" customFormat="1" ht="21">
      <c r="B132" s="17" t="s">
        <v>261</v>
      </c>
      <c r="C132" s="33" t="s">
        <v>262</v>
      </c>
      <c r="D132" s="23">
        <v>0</v>
      </c>
      <c r="E132" s="23"/>
    </row>
    <row r="133" spans="2:5" s="11" customFormat="1" ht="21">
      <c r="B133" s="17" t="s">
        <v>263</v>
      </c>
      <c r="C133" s="33" t="s">
        <v>397</v>
      </c>
      <c r="D133" s="23" t="s">
        <v>264</v>
      </c>
      <c r="E133" s="23"/>
    </row>
    <row r="134" spans="2:5" s="11" customFormat="1" ht="21">
      <c r="B134" s="17" t="s">
        <v>265</v>
      </c>
      <c r="C134" s="33" t="s">
        <v>398</v>
      </c>
      <c r="D134" s="23" t="s">
        <v>266</v>
      </c>
      <c r="E134" s="23">
        <v>10</v>
      </c>
    </row>
    <row r="135" spans="2:5" s="11" customFormat="1" ht="21">
      <c r="B135" s="17" t="s">
        <v>267</v>
      </c>
      <c r="C135" s="18" t="s">
        <v>268</v>
      </c>
      <c r="D135" s="20" t="s">
        <v>29</v>
      </c>
      <c r="E135" s="20">
        <f>SUM(E136:E138)</f>
        <v>10</v>
      </c>
    </row>
    <row r="136" spans="2:5" s="11" customFormat="1" ht="21">
      <c r="B136" s="17" t="s">
        <v>269</v>
      </c>
      <c r="C136" s="22" t="s">
        <v>270</v>
      </c>
      <c r="D136" s="23">
        <v>0</v>
      </c>
      <c r="E136" s="23"/>
    </row>
    <row r="137" spans="2:5" s="11" customFormat="1" ht="21">
      <c r="B137" s="17" t="s">
        <v>271</v>
      </c>
      <c r="C137" s="22" t="s">
        <v>272</v>
      </c>
      <c r="D137" s="23" t="s">
        <v>273</v>
      </c>
      <c r="E137" s="23"/>
    </row>
    <row r="138" spans="2:5" s="11" customFormat="1" ht="21">
      <c r="B138" s="17" t="s">
        <v>274</v>
      </c>
      <c r="C138" s="22" t="s">
        <v>275</v>
      </c>
      <c r="D138" s="23" t="s">
        <v>40</v>
      </c>
      <c r="E138" s="23">
        <v>10</v>
      </c>
    </row>
    <row r="139" spans="2:5" s="11" customFormat="1" ht="21">
      <c r="B139" s="17" t="s">
        <v>276</v>
      </c>
      <c r="C139" s="27" t="s">
        <v>277</v>
      </c>
      <c r="D139" s="20" t="s">
        <v>29</v>
      </c>
      <c r="E139" s="20">
        <f>SUM(E140:E143)</f>
        <v>10</v>
      </c>
    </row>
    <row r="140" spans="2:5" s="11" customFormat="1" ht="21">
      <c r="B140" s="17" t="s">
        <v>278</v>
      </c>
      <c r="C140" s="22" t="s">
        <v>279</v>
      </c>
      <c r="D140" s="23" t="s">
        <v>29</v>
      </c>
      <c r="E140" s="23"/>
    </row>
    <row r="141" spans="2:5" s="11" customFormat="1" ht="21">
      <c r="B141" s="17" t="s">
        <v>280</v>
      </c>
      <c r="C141" s="22" t="s">
        <v>281</v>
      </c>
      <c r="D141" s="23">
        <v>0</v>
      </c>
      <c r="E141" s="23"/>
    </row>
    <row r="142" spans="2:5" s="11" customFormat="1" ht="21">
      <c r="B142" s="17" t="s">
        <v>282</v>
      </c>
      <c r="C142" s="22" t="s">
        <v>283</v>
      </c>
      <c r="D142" s="23" t="s">
        <v>273</v>
      </c>
      <c r="E142" s="23"/>
    </row>
    <row r="143" spans="2:5" s="11" customFormat="1" ht="21">
      <c r="B143" s="17" t="s">
        <v>284</v>
      </c>
      <c r="C143" s="22" t="s">
        <v>285</v>
      </c>
      <c r="D143" s="23" t="s">
        <v>40</v>
      </c>
      <c r="E143" s="23">
        <v>10</v>
      </c>
    </row>
    <row r="144" spans="2:5" ht="15">
      <c r="B144" s="15" t="s">
        <v>286</v>
      </c>
      <c r="C144" s="15" t="s">
        <v>287</v>
      </c>
      <c r="D144" s="16" t="s">
        <v>29</v>
      </c>
      <c r="E144" s="16">
        <f>+E145</f>
        <v>10</v>
      </c>
    </row>
    <row r="145" spans="2:5" s="11" customFormat="1" ht="21">
      <c r="B145" s="17" t="s">
        <v>288</v>
      </c>
      <c r="C145" s="18" t="s">
        <v>289</v>
      </c>
      <c r="D145" s="20" t="s">
        <v>29</v>
      </c>
      <c r="E145" s="20">
        <f>SUM(E146:E149)</f>
        <v>10</v>
      </c>
    </row>
    <row r="146" spans="2:5" s="11" customFormat="1" ht="15">
      <c r="B146" s="17" t="s">
        <v>290</v>
      </c>
      <c r="C146" s="22" t="s">
        <v>291</v>
      </c>
      <c r="D146" s="23">
        <v>0</v>
      </c>
      <c r="E146" s="20"/>
    </row>
    <row r="147" spans="2:5" s="11" customFormat="1" ht="15">
      <c r="B147" s="17" t="s">
        <v>292</v>
      </c>
      <c r="C147" s="22" t="s">
        <v>293</v>
      </c>
      <c r="D147" s="23" t="s">
        <v>175</v>
      </c>
      <c r="E147" s="20"/>
    </row>
    <row r="148" spans="2:5" s="11" customFormat="1" ht="21">
      <c r="B148" s="17" t="s">
        <v>294</v>
      </c>
      <c r="C148" s="22" t="s">
        <v>295</v>
      </c>
      <c r="D148" s="23" t="s">
        <v>236</v>
      </c>
      <c r="E148" s="20"/>
    </row>
    <row r="149" spans="2:5" s="11" customFormat="1" ht="21">
      <c r="B149" s="17" t="s">
        <v>296</v>
      </c>
      <c r="C149" s="22" t="s">
        <v>297</v>
      </c>
      <c r="D149" s="23" t="s">
        <v>91</v>
      </c>
      <c r="E149" s="23">
        <v>10</v>
      </c>
    </row>
    <row r="150" spans="2:5" ht="15">
      <c r="B150" s="12" t="s">
        <v>298</v>
      </c>
      <c r="C150" s="12" t="s">
        <v>299</v>
      </c>
      <c r="D150" s="13" t="s">
        <v>55</v>
      </c>
      <c r="E150" s="14">
        <f>+(E151+E159+E164+E171+E180+E185)*30/50</f>
        <v>30</v>
      </c>
    </row>
    <row r="151" spans="2:5" ht="15">
      <c r="B151" s="15" t="s">
        <v>300</v>
      </c>
      <c r="C151" s="15" t="s">
        <v>301</v>
      </c>
      <c r="D151" s="16" t="s">
        <v>29</v>
      </c>
      <c r="E151" s="16">
        <f>+(E152+E153+E156)*10/25</f>
        <v>10</v>
      </c>
    </row>
    <row r="152" spans="2:5" s="11" customFormat="1" ht="21">
      <c r="B152" s="17" t="s">
        <v>302</v>
      </c>
      <c r="C152" s="18" t="s">
        <v>303</v>
      </c>
      <c r="D152" s="20" t="s">
        <v>14</v>
      </c>
      <c r="E152" s="20">
        <v>5</v>
      </c>
    </row>
    <row r="153" spans="2:5" s="11" customFormat="1" ht="21">
      <c r="B153" s="17" t="s">
        <v>304</v>
      </c>
      <c r="C153" s="18" t="s">
        <v>305</v>
      </c>
      <c r="D153" s="20" t="s">
        <v>29</v>
      </c>
      <c r="E153" s="20">
        <f>SUM(E154:E155)</f>
        <v>10</v>
      </c>
    </row>
    <row r="154" spans="2:5" s="11" customFormat="1" ht="21">
      <c r="B154" s="17" t="s">
        <v>306</v>
      </c>
      <c r="C154" s="33" t="s">
        <v>307</v>
      </c>
      <c r="D154" s="23">
        <v>0</v>
      </c>
      <c r="E154" s="23"/>
    </row>
    <row r="155" spans="2:5" s="11" customFormat="1" ht="21">
      <c r="B155" s="17" t="s">
        <v>308</v>
      </c>
      <c r="C155" s="33" t="s">
        <v>309</v>
      </c>
      <c r="D155" s="23" t="s">
        <v>66</v>
      </c>
      <c r="E155" s="23">
        <v>10</v>
      </c>
    </row>
    <row r="156" spans="2:5" s="11" customFormat="1" ht="21">
      <c r="B156" s="17" t="s">
        <v>310</v>
      </c>
      <c r="C156" s="18" t="s">
        <v>311</v>
      </c>
      <c r="D156" s="20" t="s">
        <v>29</v>
      </c>
      <c r="E156" s="20">
        <f>SUM(E157:E158)</f>
        <v>10</v>
      </c>
    </row>
    <row r="157" spans="2:5" s="11" customFormat="1" ht="21">
      <c r="B157" s="17" t="s">
        <v>312</v>
      </c>
      <c r="C157" s="22" t="s">
        <v>313</v>
      </c>
      <c r="D157" s="23">
        <v>0</v>
      </c>
      <c r="E157" s="23"/>
    </row>
    <row r="158" spans="2:5" s="11" customFormat="1" ht="21">
      <c r="B158" s="17" t="s">
        <v>314</v>
      </c>
      <c r="C158" s="22" t="s">
        <v>315</v>
      </c>
      <c r="D158" s="23" t="s">
        <v>66</v>
      </c>
      <c r="E158" s="23">
        <v>10</v>
      </c>
    </row>
    <row r="159" spans="2:5" ht="15">
      <c r="B159" s="15" t="s">
        <v>316</v>
      </c>
      <c r="C159" s="15" t="s">
        <v>317</v>
      </c>
      <c r="D159" s="16" t="s">
        <v>14</v>
      </c>
      <c r="E159" s="48">
        <f>+E160</f>
        <v>5</v>
      </c>
    </row>
    <row r="160" spans="2:5" s="11" customFormat="1" ht="15">
      <c r="B160" s="17" t="s">
        <v>318</v>
      </c>
      <c r="C160" s="18" t="s">
        <v>319</v>
      </c>
      <c r="D160" s="20" t="s">
        <v>14</v>
      </c>
      <c r="E160" s="20">
        <f>SUM(E161:E163)</f>
        <v>5</v>
      </c>
    </row>
    <row r="161" spans="2:5" s="11" customFormat="1" ht="23.25" customHeight="1">
      <c r="B161" s="17" t="s">
        <v>320</v>
      </c>
      <c r="C161" s="22" t="s">
        <v>321</v>
      </c>
      <c r="D161" s="23">
        <v>0</v>
      </c>
      <c r="E161" s="23"/>
    </row>
    <row r="162" spans="2:5" s="11" customFormat="1" ht="26.25" customHeight="1">
      <c r="B162" s="17" t="s">
        <v>322</v>
      </c>
      <c r="C162" s="22" t="s">
        <v>323</v>
      </c>
      <c r="D162" s="23" t="s">
        <v>129</v>
      </c>
      <c r="E162" s="23"/>
    </row>
    <row r="163" spans="2:5" s="11" customFormat="1" ht="39" customHeight="1">
      <c r="B163" s="17" t="s">
        <v>324</v>
      </c>
      <c r="C163" s="22" t="s">
        <v>325</v>
      </c>
      <c r="D163" s="23">
        <v>5</v>
      </c>
      <c r="E163" s="23">
        <v>5</v>
      </c>
    </row>
    <row r="164" spans="2:5" s="11" customFormat="1" ht="15">
      <c r="B164" s="15" t="s">
        <v>326</v>
      </c>
      <c r="C164" s="15" t="s">
        <v>327</v>
      </c>
      <c r="D164" s="16" t="s">
        <v>29</v>
      </c>
      <c r="E164" s="16">
        <f>+(E165+E166+E167)*10/25</f>
        <v>10</v>
      </c>
    </row>
    <row r="165" spans="2:5" s="11" customFormat="1" ht="21.75" customHeight="1">
      <c r="B165" s="17" t="s">
        <v>328</v>
      </c>
      <c r="C165" s="18" t="s">
        <v>329</v>
      </c>
      <c r="D165" s="20" t="s">
        <v>29</v>
      </c>
      <c r="E165" s="20">
        <v>10</v>
      </c>
    </row>
    <row r="166" spans="2:5" s="11" customFormat="1" ht="24.75" customHeight="1">
      <c r="B166" s="17" t="s">
        <v>330</v>
      </c>
      <c r="C166" s="18" t="s">
        <v>331</v>
      </c>
      <c r="D166" s="20" t="s">
        <v>14</v>
      </c>
      <c r="E166" s="20">
        <v>5</v>
      </c>
    </row>
    <row r="167" spans="2:5" s="11" customFormat="1" ht="27.75" customHeight="1">
      <c r="B167" s="17" t="s">
        <v>332</v>
      </c>
      <c r="C167" s="27" t="s">
        <v>333</v>
      </c>
      <c r="D167" s="20" t="s">
        <v>29</v>
      </c>
      <c r="E167" s="20">
        <f>SUM(E168:E170)</f>
        <v>10</v>
      </c>
    </row>
    <row r="168" spans="2:6" s="11" customFormat="1" ht="53.25" customHeight="1">
      <c r="B168" s="17" t="s">
        <v>334</v>
      </c>
      <c r="C168" s="22" t="s">
        <v>425</v>
      </c>
      <c r="D168" s="23">
        <v>0</v>
      </c>
      <c r="E168" s="23"/>
      <c r="F168" s="29"/>
    </row>
    <row r="169" spans="2:5" s="11" customFormat="1" ht="46.5" customHeight="1">
      <c r="B169" s="17" t="s">
        <v>336</v>
      </c>
      <c r="C169" s="22" t="s">
        <v>426</v>
      </c>
      <c r="D169" s="23" t="s">
        <v>264</v>
      </c>
      <c r="E169" s="23"/>
    </row>
    <row r="170" spans="2:5" s="11" customFormat="1" ht="49.5" customHeight="1">
      <c r="B170" s="17" t="s">
        <v>427</v>
      </c>
      <c r="C170" s="22" t="s">
        <v>428</v>
      </c>
      <c r="D170" s="23" t="s">
        <v>266</v>
      </c>
      <c r="E170" s="23">
        <v>10</v>
      </c>
    </row>
    <row r="171" spans="2:5" ht="15">
      <c r="B171" s="15" t="s">
        <v>338</v>
      </c>
      <c r="C171" s="15" t="s">
        <v>339</v>
      </c>
      <c r="D171" s="16" t="s">
        <v>29</v>
      </c>
      <c r="E171" s="16">
        <f>+(E172+E176)*10/20</f>
        <v>10</v>
      </c>
    </row>
    <row r="172" spans="2:5" ht="24" customHeight="1">
      <c r="B172" s="17" t="s">
        <v>340</v>
      </c>
      <c r="C172" s="18" t="s">
        <v>341</v>
      </c>
      <c r="D172" s="20" t="s">
        <v>29</v>
      </c>
      <c r="E172" s="20">
        <f>SUM(E173:E175)</f>
        <v>10</v>
      </c>
    </row>
    <row r="173" spans="2:5" ht="21" customHeight="1">
      <c r="B173" s="17" t="s">
        <v>342</v>
      </c>
      <c r="C173" s="22" t="s">
        <v>343</v>
      </c>
      <c r="D173" s="23">
        <v>0</v>
      </c>
      <c r="E173" s="23"/>
    </row>
    <row r="174" spans="2:5" ht="30.75" customHeight="1">
      <c r="B174" s="17" t="s">
        <v>344</v>
      </c>
      <c r="C174" s="22" t="s">
        <v>345</v>
      </c>
      <c r="D174" s="23" t="s">
        <v>175</v>
      </c>
      <c r="E174" s="23"/>
    </row>
    <row r="175" spans="2:5" ht="31.5" customHeight="1">
      <c r="B175" s="17" t="s">
        <v>346</v>
      </c>
      <c r="C175" s="22" t="s">
        <v>347</v>
      </c>
      <c r="D175" s="23" t="s">
        <v>40</v>
      </c>
      <c r="E175" s="23">
        <v>10</v>
      </c>
    </row>
    <row r="176" spans="2:5" ht="27.75" customHeight="1">
      <c r="B176" s="17" t="s">
        <v>348</v>
      </c>
      <c r="C176" s="18" t="s">
        <v>349</v>
      </c>
      <c r="D176" s="20" t="s">
        <v>29</v>
      </c>
      <c r="E176" s="20">
        <f>SUM(E177:E179)</f>
        <v>10</v>
      </c>
    </row>
    <row r="177" spans="2:5" ht="15">
      <c r="B177" s="17" t="s">
        <v>350</v>
      </c>
      <c r="C177" s="22" t="s">
        <v>351</v>
      </c>
      <c r="D177" s="23">
        <v>0</v>
      </c>
      <c r="E177" s="23"/>
    </row>
    <row r="178" spans="2:5" ht="15">
      <c r="B178" s="17" t="s">
        <v>352</v>
      </c>
      <c r="C178" s="22" t="s">
        <v>353</v>
      </c>
      <c r="D178" s="23" t="s">
        <v>175</v>
      </c>
      <c r="E178" s="23"/>
    </row>
    <row r="179" spans="2:5" ht="15">
      <c r="B179" s="17" t="s">
        <v>354</v>
      </c>
      <c r="C179" s="22" t="s">
        <v>355</v>
      </c>
      <c r="D179" s="23" t="s">
        <v>40</v>
      </c>
      <c r="E179" s="23">
        <v>10</v>
      </c>
    </row>
    <row r="180" spans="2:5" ht="15">
      <c r="B180" s="15" t="s">
        <v>356</v>
      </c>
      <c r="C180" s="15" t="s">
        <v>357</v>
      </c>
      <c r="D180" s="16" t="s">
        <v>14</v>
      </c>
      <c r="E180" s="16">
        <f>+E181</f>
        <v>5</v>
      </c>
    </row>
    <row r="181" spans="2:5" ht="21">
      <c r="B181" s="17" t="s">
        <v>358</v>
      </c>
      <c r="C181" s="27" t="s">
        <v>359</v>
      </c>
      <c r="D181" s="20" t="s">
        <v>14</v>
      </c>
      <c r="E181" s="20">
        <f>SUM(E182:E184)</f>
        <v>5</v>
      </c>
    </row>
    <row r="182" spans="2:5" ht="21">
      <c r="B182" s="17" t="s">
        <v>360</v>
      </c>
      <c r="C182" s="22" t="s">
        <v>361</v>
      </c>
      <c r="D182" s="23">
        <v>0</v>
      </c>
      <c r="E182" s="20"/>
    </row>
    <row r="183" spans="2:5" ht="21">
      <c r="B183" s="17" t="s">
        <v>362</v>
      </c>
      <c r="C183" s="22" t="s">
        <v>363</v>
      </c>
      <c r="D183" s="23" t="s">
        <v>23</v>
      </c>
      <c r="E183" s="23"/>
    </row>
    <row r="184" spans="2:5" ht="31.5">
      <c r="B184" s="17" t="s">
        <v>364</v>
      </c>
      <c r="C184" s="22" t="s">
        <v>365</v>
      </c>
      <c r="D184" s="23" t="s">
        <v>26</v>
      </c>
      <c r="E184" s="23">
        <v>5</v>
      </c>
    </row>
    <row r="185" spans="2:5" ht="15">
      <c r="B185" s="15" t="s">
        <v>366</v>
      </c>
      <c r="C185" s="15" t="s">
        <v>367</v>
      </c>
      <c r="D185" s="16" t="s">
        <v>29</v>
      </c>
      <c r="E185" s="16">
        <f>+(E186+E187+E188+E189+E190+E191)*10/55</f>
        <v>10</v>
      </c>
    </row>
    <row r="186" spans="2:5" ht="21">
      <c r="B186" s="52" t="s">
        <v>368</v>
      </c>
      <c r="C186" s="18" t="s">
        <v>369</v>
      </c>
      <c r="D186" s="20" t="s">
        <v>29</v>
      </c>
      <c r="E186" s="20">
        <v>10</v>
      </c>
    </row>
    <row r="187" spans="2:5" ht="15">
      <c r="B187" s="52" t="s">
        <v>370</v>
      </c>
      <c r="C187" s="18" t="s">
        <v>371</v>
      </c>
      <c r="D187" s="20" t="s">
        <v>29</v>
      </c>
      <c r="E187" s="20">
        <v>10</v>
      </c>
    </row>
    <row r="188" spans="2:5" ht="21">
      <c r="B188" s="52" t="s">
        <v>372</v>
      </c>
      <c r="C188" s="18" t="s">
        <v>373</v>
      </c>
      <c r="D188" s="20" t="s">
        <v>29</v>
      </c>
      <c r="E188" s="20">
        <v>10</v>
      </c>
    </row>
    <row r="189" spans="2:5" ht="21">
      <c r="B189" s="52" t="s">
        <v>374</v>
      </c>
      <c r="C189" s="18" t="s">
        <v>375</v>
      </c>
      <c r="D189" s="20" t="s">
        <v>29</v>
      </c>
      <c r="E189" s="20">
        <v>10</v>
      </c>
    </row>
    <row r="190" spans="2:5" ht="21">
      <c r="B190" s="52" t="s">
        <v>376</v>
      </c>
      <c r="C190" s="18" t="s">
        <v>377</v>
      </c>
      <c r="D190" s="20" t="s">
        <v>29</v>
      </c>
      <c r="E190" s="20">
        <v>10</v>
      </c>
    </row>
    <row r="191" spans="2:5" ht="21">
      <c r="B191" s="52" t="s">
        <v>378</v>
      </c>
      <c r="C191" s="18" t="s">
        <v>379</v>
      </c>
      <c r="D191" s="20" t="s">
        <v>14</v>
      </c>
      <c r="E191" s="20">
        <v>5</v>
      </c>
    </row>
    <row r="192" spans="2:5" s="11" customFormat="1" ht="15">
      <c r="B192" s="53"/>
      <c r="C192" s="54"/>
      <c r="D192" s="55"/>
      <c r="E192" s="56">
        <f>+E18</f>
        <v>100</v>
      </c>
    </row>
    <row r="193" spans="2:5" s="60" customFormat="1" ht="16.5">
      <c r="B193" s="57" t="s">
        <v>380</v>
      </c>
      <c r="C193" s="58"/>
      <c r="D193" s="58"/>
      <c r="E193" s="58"/>
    </row>
    <row r="194" spans="1:5" s="60" customFormat="1" ht="16.5">
      <c r="A194" s="61"/>
      <c r="B194" s="62"/>
      <c r="C194" s="62"/>
      <c r="D194" s="62"/>
      <c r="E194" s="62"/>
    </row>
    <row r="195" spans="2:5" s="60" customFormat="1" ht="16.5">
      <c r="B195" s="258" t="s">
        <v>381</v>
      </c>
      <c r="C195" s="258"/>
      <c r="D195" s="258"/>
      <c r="E195" s="258"/>
    </row>
    <row r="196" spans="2:5" s="61" customFormat="1" ht="16.5">
      <c r="B196" s="258" t="s">
        <v>382</v>
      </c>
      <c r="C196" s="258"/>
      <c r="D196" s="258"/>
      <c r="E196" s="258"/>
    </row>
    <row r="197" spans="2:5" s="60" customFormat="1" ht="16.5">
      <c r="B197" s="258" t="s">
        <v>383</v>
      </c>
      <c r="C197" s="258"/>
      <c r="D197" s="258"/>
      <c r="E197" s="258"/>
    </row>
    <row r="198" spans="2:5" s="60" customFormat="1" ht="16.5">
      <c r="B198" s="258" t="s">
        <v>384</v>
      </c>
      <c r="C198" s="258"/>
      <c r="D198" s="258"/>
      <c r="E198" s="258"/>
    </row>
    <row r="199" spans="2:5" s="60" customFormat="1" ht="16.5">
      <c r="B199" s="63"/>
      <c r="C199" s="63"/>
      <c r="D199" s="63"/>
      <c r="E199" s="63"/>
    </row>
    <row r="200" spans="2:3" ht="15">
      <c r="B200" s="11" t="s">
        <v>385</v>
      </c>
      <c r="C200" s="11" t="s">
        <v>386</v>
      </c>
    </row>
    <row r="201" ht="15">
      <c r="B201" s="23" t="s">
        <v>29</v>
      </c>
    </row>
    <row r="202" spans="2:5" ht="15">
      <c r="B202" s="67">
        <v>0</v>
      </c>
      <c r="C202" s="68" t="s">
        <v>387</v>
      </c>
      <c r="D202" s="69"/>
      <c r="E202" s="69"/>
    </row>
    <row r="203" spans="2:5" ht="15">
      <c r="B203" s="67" t="s">
        <v>388</v>
      </c>
      <c r="C203" s="69" t="s">
        <v>389</v>
      </c>
      <c r="D203" s="69"/>
      <c r="E203" s="69"/>
    </row>
    <row r="204" spans="2:5" ht="15">
      <c r="B204" s="67" t="s">
        <v>390</v>
      </c>
      <c r="C204" s="69" t="s">
        <v>391</v>
      </c>
      <c r="D204" s="69"/>
      <c r="E204" s="69"/>
    </row>
    <row r="205" spans="2:5" ht="15">
      <c r="B205" s="67" t="s">
        <v>392</v>
      </c>
      <c r="C205" s="69" t="s">
        <v>393</v>
      </c>
      <c r="D205" s="69"/>
      <c r="E205" s="69"/>
    </row>
    <row r="206" spans="2:5" ht="15">
      <c r="B206" s="23" t="s">
        <v>14</v>
      </c>
      <c r="D206" s="11"/>
      <c r="E206" s="11"/>
    </row>
    <row r="207" spans="2:3" ht="15">
      <c r="B207" s="67">
        <v>0</v>
      </c>
      <c r="C207" s="68" t="s">
        <v>387</v>
      </c>
    </row>
    <row r="208" spans="2:3" ht="15">
      <c r="B208" s="67">
        <v>1</v>
      </c>
      <c r="C208" s="69" t="s">
        <v>389</v>
      </c>
    </row>
    <row r="209" spans="2:3" ht="15">
      <c r="B209" s="67" t="s">
        <v>394</v>
      </c>
      <c r="C209" s="69" t="s">
        <v>391</v>
      </c>
    </row>
    <row r="210" spans="2:3" ht="15">
      <c r="B210" s="67" t="s">
        <v>395</v>
      </c>
      <c r="C210" s="69" t="s">
        <v>393</v>
      </c>
    </row>
  </sheetData>
  <sheetProtection/>
  <mergeCells count="8">
    <mergeCell ref="B197:E197"/>
    <mergeCell ref="B198:E198"/>
    <mergeCell ref="B5:E5"/>
    <mergeCell ref="B6:E6"/>
    <mergeCell ref="C7:D7"/>
    <mergeCell ref="B16:D16"/>
    <mergeCell ref="B195:E195"/>
    <mergeCell ref="B196:E196"/>
  </mergeCells>
  <printOptions horizontalCentered="1"/>
  <pageMargins left="0.7480314960629921" right="0.31496062992125984" top="0.4330708661417323" bottom="0.9055118110236221" header="0.31496062992125984" footer="0.31496062992125984"/>
  <pageSetup horizontalDpi="600" verticalDpi="600" orientation="portrait" paperSize="9" scale="88" r:id="rId4"/>
  <drawing r:id="rId3"/>
  <legacyDrawing r:id="rId2"/>
</worksheet>
</file>

<file path=xl/worksheets/sheet5.xml><?xml version="1.0" encoding="utf-8"?>
<worksheet xmlns="http://schemas.openxmlformats.org/spreadsheetml/2006/main" xmlns:r="http://schemas.openxmlformats.org/officeDocument/2006/relationships">
  <dimension ref="A5:N214"/>
  <sheetViews>
    <sheetView view="pageBreakPreview" zoomScaleSheetLayoutView="100" zoomScalePageLayoutView="0" workbookViewId="0" topLeftCell="A1">
      <selection activeCell="M16" sqref="M16"/>
    </sheetView>
  </sheetViews>
  <sheetFormatPr defaultColWidth="11.421875" defaultRowHeight="15"/>
  <cols>
    <col min="1" max="1" width="2.8515625" style="1" customWidth="1"/>
    <col min="2" max="2" width="9.8515625" style="1" customWidth="1"/>
    <col min="3" max="3" width="68.7109375" style="1" customWidth="1"/>
    <col min="4" max="4" width="9.28125" style="1" customWidth="1"/>
    <col min="5" max="5" width="10.8515625" style="1" customWidth="1"/>
    <col min="6" max="6" width="4.28125" style="1" customWidth="1"/>
    <col min="7" max="7" width="1.7109375" style="1" customWidth="1"/>
    <col min="8" max="8" width="11.421875" style="1" hidden="1" customWidth="1"/>
    <col min="9" max="11" width="0" style="1" hidden="1" customWidth="1"/>
    <col min="12" max="12" width="11.421875" style="1" customWidth="1"/>
    <col min="13" max="13" width="16.8515625" style="1" customWidth="1"/>
    <col min="14" max="16384" width="11.421875" style="1" customWidth="1"/>
  </cols>
  <sheetData>
    <row r="1" ht="15"/>
    <row r="2" ht="28.5" customHeight="1"/>
    <row r="3" ht="33" customHeight="1"/>
    <row r="4" ht="15"/>
    <row r="5" spans="2:7" ht="15" customHeight="1">
      <c r="B5" s="253" t="s">
        <v>1108</v>
      </c>
      <c r="C5" s="253"/>
      <c r="D5" s="253"/>
      <c r="E5" s="253"/>
      <c r="F5" s="73"/>
      <c r="G5" s="73"/>
    </row>
    <row r="6" spans="2:7" ht="15" customHeight="1">
      <c r="B6" s="248" t="s">
        <v>903</v>
      </c>
      <c r="C6" s="248"/>
      <c r="D6" s="248"/>
      <c r="E6" s="248"/>
      <c r="F6" s="103"/>
      <c r="G6" s="103"/>
    </row>
    <row r="7" spans="2:7" ht="15">
      <c r="B7" s="103"/>
      <c r="C7" s="254" t="s">
        <v>429</v>
      </c>
      <c r="D7" s="254"/>
      <c r="E7" s="103"/>
      <c r="F7" s="103"/>
      <c r="G7" s="103"/>
    </row>
    <row r="8" spans="2:7" ht="15">
      <c r="B8" s="2"/>
      <c r="C8" s="3"/>
      <c r="D8" s="3"/>
      <c r="E8" s="3"/>
      <c r="F8" s="3"/>
      <c r="G8" s="3"/>
    </row>
    <row r="9" spans="2:7" ht="15">
      <c r="B9" s="4" t="s">
        <v>1</v>
      </c>
      <c r="C9" s="75"/>
      <c r="D9" s="75"/>
      <c r="E9" s="75"/>
      <c r="F9" s="75"/>
      <c r="G9" s="75"/>
    </row>
    <row r="10" spans="2:7" ht="15">
      <c r="B10" s="4" t="s">
        <v>2</v>
      </c>
      <c r="C10" s="75"/>
      <c r="D10" s="5"/>
      <c r="E10" s="75"/>
      <c r="F10" s="75"/>
      <c r="G10" s="75"/>
    </row>
    <row r="11" spans="2:7" ht="15">
      <c r="B11" s="6" t="s">
        <v>3</v>
      </c>
      <c r="C11" s="75"/>
      <c r="D11" s="75"/>
      <c r="E11" s="75"/>
      <c r="F11" s="75"/>
      <c r="G11" s="75"/>
    </row>
    <row r="12" spans="2:7" ht="15">
      <c r="B12" s="6" t="s">
        <v>4</v>
      </c>
      <c r="C12" s="75"/>
      <c r="D12" s="75"/>
      <c r="E12" s="75"/>
      <c r="F12" s="75"/>
      <c r="G12" s="75"/>
    </row>
    <row r="13" spans="2:7" ht="15">
      <c r="B13" s="6" t="s">
        <v>5</v>
      </c>
      <c r="C13" s="75"/>
      <c r="D13" s="75"/>
      <c r="E13" s="75"/>
      <c r="F13" s="75"/>
      <c r="G13" s="75"/>
    </row>
    <row r="14" spans="2:7" ht="15">
      <c r="B14" s="7"/>
      <c r="C14" s="75"/>
      <c r="D14" s="75"/>
      <c r="E14" s="75"/>
      <c r="F14" s="75"/>
      <c r="G14" s="75"/>
    </row>
    <row r="15" spans="2:7" ht="15">
      <c r="B15" s="75"/>
      <c r="C15" s="75"/>
      <c r="D15" s="75"/>
      <c r="E15" s="75"/>
      <c r="F15" s="75"/>
      <c r="G15" s="75"/>
    </row>
    <row r="16" spans="2:7" ht="15">
      <c r="B16" s="255"/>
      <c r="C16" s="255"/>
      <c r="D16" s="255"/>
      <c r="E16" s="75"/>
      <c r="F16" s="75"/>
      <c r="G16" s="75"/>
    </row>
    <row r="17" spans="2:7" ht="15">
      <c r="B17" s="8" t="s">
        <v>6</v>
      </c>
      <c r="C17" s="8" t="s">
        <v>7</v>
      </c>
      <c r="D17" s="8" t="s">
        <v>8</v>
      </c>
      <c r="E17" s="8" t="s">
        <v>9</v>
      </c>
      <c r="F17" s="75"/>
      <c r="G17" s="75"/>
    </row>
    <row r="18" spans="2:7" s="11" customFormat="1" ht="15">
      <c r="B18" s="9">
        <v>1</v>
      </c>
      <c r="C18" s="9" t="s">
        <v>10</v>
      </c>
      <c r="D18" s="8" t="s">
        <v>11</v>
      </c>
      <c r="E18" s="10">
        <f>+E19+E34+E84+E152</f>
        <v>100</v>
      </c>
      <c r="F18" s="75"/>
      <c r="G18" s="75"/>
    </row>
    <row r="19" spans="2:7" ht="15">
      <c r="B19" s="12" t="s">
        <v>12</v>
      </c>
      <c r="C19" s="12" t="s">
        <v>13</v>
      </c>
      <c r="D19" s="13" t="s">
        <v>14</v>
      </c>
      <c r="E19" s="14">
        <f>(E20+E25+E32)*5/20</f>
        <v>5</v>
      </c>
      <c r="F19" s="75"/>
      <c r="G19" s="75"/>
    </row>
    <row r="20" spans="2:7" ht="15">
      <c r="B20" s="15" t="s">
        <v>15</v>
      </c>
      <c r="C20" s="15" t="s">
        <v>16</v>
      </c>
      <c r="D20" s="16" t="s">
        <v>14</v>
      </c>
      <c r="E20" s="16">
        <f>+E21</f>
        <v>5</v>
      </c>
      <c r="F20" s="75"/>
      <c r="G20" s="75"/>
    </row>
    <row r="21" spans="2:7" ht="26.25" customHeight="1">
      <c r="B21" s="17" t="s">
        <v>17</v>
      </c>
      <c r="C21" s="18" t="s">
        <v>18</v>
      </c>
      <c r="D21" s="19" t="s">
        <v>14</v>
      </c>
      <c r="E21" s="20">
        <f>SUM(E22:E24)</f>
        <v>5</v>
      </c>
      <c r="F21" s="104"/>
      <c r="G21" s="21"/>
    </row>
    <row r="22" spans="2:7" ht="45.75" customHeight="1">
      <c r="B22" s="17" t="s">
        <v>19</v>
      </c>
      <c r="C22" s="22" t="s">
        <v>430</v>
      </c>
      <c r="D22" s="24" t="s">
        <v>431</v>
      </c>
      <c r="E22" s="23"/>
      <c r="F22" s="104"/>
      <c r="G22" s="21"/>
    </row>
    <row r="23" spans="2:7" ht="33.75" customHeight="1">
      <c r="B23" s="17" t="s">
        <v>21</v>
      </c>
      <c r="C23" s="22" t="s">
        <v>432</v>
      </c>
      <c r="D23" s="24" t="s">
        <v>23</v>
      </c>
      <c r="E23" s="23"/>
      <c r="F23" s="104"/>
      <c r="G23" s="21"/>
    </row>
    <row r="24" spans="2:7" ht="39" customHeight="1">
      <c r="B24" s="17" t="s">
        <v>24</v>
      </c>
      <c r="C24" s="22" t="s">
        <v>433</v>
      </c>
      <c r="D24" s="24" t="s">
        <v>26</v>
      </c>
      <c r="E24" s="24">
        <v>5</v>
      </c>
      <c r="F24" s="104"/>
      <c r="G24" s="21"/>
    </row>
    <row r="25" spans="2:9" ht="15">
      <c r="B25" s="15" t="s">
        <v>27</v>
      </c>
      <c r="C25" s="15" t="s">
        <v>28</v>
      </c>
      <c r="D25" s="16" t="s">
        <v>29</v>
      </c>
      <c r="E25" s="16">
        <f>(E26+E29)*10/20</f>
        <v>10</v>
      </c>
      <c r="F25" s="104"/>
      <c r="G25" s="104"/>
      <c r="I25" s="25"/>
    </row>
    <row r="26" spans="2:7" ht="23.25" customHeight="1">
      <c r="B26" s="17" t="s">
        <v>30</v>
      </c>
      <c r="C26" s="18" t="s">
        <v>31</v>
      </c>
      <c r="D26" s="20" t="s">
        <v>29</v>
      </c>
      <c r="E26" s="20">
        <f>SUM(E27:E28)</f>
        <v>10</v>
      </c>
      <c r="F26" s="104"/>
      <c r="G26" s="26"/>
    </row>
    <row r="27" spans="2:7" ht="15">
      <c r="B27" s="17" t="s">
        <v>32</v>
      </c>
      <c r="C27" s="22" t="s">
        <v>33</v>
      </c>
      <c r="D27" s="23" t="s">
        <v>45</v>
      </c>
      <c r="E27" s="23"/>
      <c r="F27" s="104"/>
      <c r="G27" s="26"/>
    </row>
    <row r="28" spans="2:7" ht="15">
      <c r="B28" s="17" t="s">
        <v>35</v>
      </c>
      <c r="C28" s="22" t="s">
        <v>405</v>
      </c>
      <c r="D28" s="23" t="s">
        <v>48</v>
      </c>
      <c r="E28" s="23">
        <v>10</v>
      </c>
      <c r="F28" s="105"/>
      <c r="G28" s="26"/>
    </row>
    <row r="29" spans="2:7" ht="23.25" customHeight="1">
      <c r="B29" s="17" t="s">
        <v>41</v>
      </c>
      <c r="C29" s="18" t="s">
        <v>42</v>
      </c>
      <c r="D29" s="20" t="s">
        <v>29</v>
      </c>
      <c r="E29" s="20">
        <f>SUM(E30:E31)</f>
        <v>10</v>
      </c>
      <c r="F29" s="104"/>
      <c r="G29" s="26"/>
    </row>
    <row r="30" spans="2:8" ht="15">
      <c r="B30" s="17" t="s">
        <v>43</v>
      </c>
      <c r="C30" s="22" t="s">
        <v>44</v>
      </c>
      <c r="D30" s="23" t="s">
        <v>45</v>
      </c>
      <c r="E30" s="23"/>
      <c r="F30" s="105"/>
      <c r="G30" s="26"/>
      <c r="H30" s="28"/>
    </row>
    <row r="31" spans="2:7" ht="30" customHeight="1">
      <c r="B31" s="17" t="s">
        <v>46</v>
      </c>
      <c r="C31" s="22" t="s">
        <v>434</v>
      </c>
      <c r="D31" s="23" t="s">
        <v>48</v>
      </c>
      <c r="E31" s="23">
        <v>10</v>
      </c>
      <c r="F31" s="105"/>
      <c r="G31" s="26"/>
    </row>
    <row r="32" spans="2:7" ht="15">
      <c r="B32" s="15" t="s">
        <v>49</v>
      </c>
      <c r="C32" s="15" t="s">
        <v>50</v>
      </c>
      <c r="D32" s="16" t="s">
        <v>14</v>
      </c>
      <c r="E32" s="16">
        <f>+E33</f>
        <v>5</v>
      </c>
      <c r="F32" s="105"/>
      <c r="G32" s="26"/>
    </row>
    <row r="33" spans="2:7" ht="46.5" customHeight="1">
      <c r="B33" s="17" t="s">
        <v>51</v>
      </c>
      <c r="C33" s="18" t="s">
        <v>52</v>
      </c>
      <c r="D33" s="20" t="s">
        <v>14</v>
      </c>
      <c r="E33" s="20">
        <v>5</v>
      </c>
      <c r="F33" s="105"/>
      <c r="G33" s="26"/>
    </row>
    <row r="34" spans="2:7" ht="15">
      <c r="B34" s="12" t="s">
        <v>53</v>
      </c>
      <c r="C34" s="12" t="s">
        <v>54</v>
      </c>
      <c r="D34" s="13" t="s">
        <v>55</v>
      </c>
      <c r="E34" s="14">
        <f>(E35+E58+E71+E74)*30/40</f>
        <v>30</v>
      </c>
      <c r="F34" s="105"/>
      <c r="G34" s="26"/>
    </row>
    <row r="35" spans="2:7" ht="17.25" customHeight="1">
      <c r="B35" s="15" t="s">
        <v>56</v>
      </c>
      <c r="C35" s="15" t="s">
        <v>57</v>
      </c>
      <c r="D35" s="16" t="s">
        <v>29</v>
      </c>
      <c r="E35" s="16">
        <f>+(E36+E40+E45+E50+E54)*10/45</f>
        <v>10</v>
      </c>
      <c r="F35" s="105"/>
      <c r="G35" s="26"/>
    </row>
    <row r="36" spans="2:9" s="11" customFormat="1" ht="24.75" customHeight="1">
      <c r="B36" s="17" t="s">
        <v>58</v>
      </c>
      <c r="C36" s="18" t="s">
        <v>59</v>
      </c>
      <c r="D36" s="20" t="s">
        <v>29</v>
      </c>
      <c r="E36" s="20">
        <f>SUM(E37:E39)</f>
        <v>10</v>
      </c>
      <c r="F36" s="105"/>
      <c r="G36" s="26"/>
      <c r="I36" s="29"/>
    </row>
    <row r="37" spans="2:9" s="11" customFormat="1" ht="15">
      <c r="B37" s="17" t="s">
        <v>60</v>
      </c>
      <c r="C37" s="22" t="s">
        <v>751</v>
      </c>
      <c r="D37" s="23">
        <v>0</v>
      </c>
      <c r="E37" s="20"/>
      <c r="F37" s="105"/>
      <c r="G37" s="26"/>
      <c r="I37" s="29"/>
    </row>
    <row r="38" spans="2:7" s="11" customFormat="1" ht="18.75" customHeight="1">
      <c r="B38" s="17" t="s">
        <v>62</v>
      </c>
      <c r="C38" s="22" t="s">
        <v>63</v>
      </c>
      <c r="D38" s="23" t="s">
        <v>76</v>
      </c>
      <c r="E38" s="23"/>
      <c r="F38" s="105"/>
      <c r="G38" s="26"/>
    </row>
    <row r="39" spans="2:7" s="11" customFormat="1" ht="22.5" customHeight="1">
      <c r="B39" s="17" t="s">
        <v>64</v>
      </c>
      <c r="C39" s="22" t="s">
        <v>435</v>
      </c>
      <c r="D39" s="23" t="s">
        <v>40</v>
      </c>
      <c r="E39" s="23">
        <v>10</v>
      </c>
      <c r="F39" s="105"/>
      <c r="G39" s="26"/>
    </row>
    <row r="40" spans="2:7" s="11" customFormat="1" ht="15">
      <c r="B40" s="17" t="s">
        <v>67</v>
      </c>
      <c r="C40" s="18" t="s">
        <v>68</v>
      </c>
      <c r="D40" s="20" t="s">
        <v>29</v>
      </c>
      <c r="E40" s="20">
        <f>SUM(E41:E44)</f>
        <v>10</v>
      </c>
      <c r="F40" s="105"/>
      <c r="G40" s="26"/>
    </row>
    <row r="41" spans="2:7" s="11" customFormat="1" ht="25.5" customHeight="1">
      <c r="B41" s="17" t="s">
        <v>69</v>
      </c>
      <c r="C41" s="33" t="s">
        <v>436</v>
      </c>
      <c r="D41" s="23">
        <v>0</v>
      </c>
      <c r="E41" s="23"/>
      <c r="F41" s="105"/>
      <c r="G41" s="26"/>
    </row>
    <row r="42" spans="2:7" s="11" customFormat="1" ht="15">
      <c r="B42" s="17" t="s">
        <v>71</v>
      </c>
      <c r="C42" s="33" t="s">
        <v>437</v>
      </c>
      <c r="D42" s="23" t="s">
        <v>85</v>
      </c>
      <c r="E42" s="23"/>
      <c r="F42" s="105"/>
      <c r="G42" s="26"/>
    </row>
    <row r="43" spans="2:7" s="11" customFormat="1" ht="15">
      <c r="B43" s="17" t="s">
        <v>74</v>
      </c>
      <c r="C43" s="33" t="s">
        <v>438</v>
      </c>
      <c r="D43" s="23" t="s">
        <v>88</v>
      </c>
      <c r="E43" s="23"/>
      <c r="F43" s="105"/>
      <c r="G43" s="26"/>
    </row>
    <row r="44" spans="2:10" s="11" customFormat="1" ht="15">
      <c r="B44" s="17" t="s">
        <v>77</v>
      </c>
      <c r="C44" s="33" t="s">
        <v>439</v>
      </c>
      <c r="D44" s="23" t="s">
        <v>91</v>
      </c>
      <c r="E44" s="23">
        <v>10</v>
      </c>
      <c r="F44" s="105"/>
      <c r="G44" s="26"/>
      <c r="H44" s="256"/>
      <c r="I44" s="257"/>
      <c r="J44" s="257"/>
    </row>
    <row r="45" spans="2:7" s="11" customFormat="1" ht="24" customHeight="1">
      <c r="B45" s="17" t="s">
        <v>79</v>
      </c>
      <c r="C45" s="18" t="s">
        <v>80</v>
      </c>
      <c r="D45" s="20" t="s">
        <v>29</v>
      </c>
      <c r="E45" s="20">
        <f>SUM(E46:E49)</f>
        <v>10</v>
      </c>
      <c r="F45" s="105"/>
      <c r="G45" s="26"/>
    </row>
    <row r="46" spans="2:7" s="11" customFormat="1" ht="15">
      <c r="B46" s="17" t="s">
        <v>81</v>
      </c>
      <c r="C46" s="22" t="s">
        <v>440</v>
      </c>
      <c r="D46" s="23">
        <v>0</v>
      </c>
      <c r="E46" s="23"/>
      <c r="F46" s="105"/>
      <c r="G46" s="26"/>
    </row>
    <row r="47" spans="2:7" s="11" customFormat="1" ht="22.5" customHeight="1">
      <c r="B47" s="17" t="s">
        <v>83</v>
      </c>
      <c r="C47" s="22" t="s">
        <v>441</v>
      </c>
      <c r="D47" s="23" t="s">
        <v>129</v>
      </c>
      <c r="E47" s="23"/>
      <c r="F47" s="105"/>
      <c r="G47" s="26"/>
    </row>
    <row r="48" spans="2:7" s="11" customFormat="1" ht="25.5" customHeight="1">
      <c r="B48" s="17" t="s">
        <v>86</v>
      </c>
      <c r="C48" s="22" t="s">
        <v>442</v>
      </c>
      <c r="D48" s="23" t="s">
        <v>236</v>
      </c>
      <c r="E48" s="23"/>
      <c r="F48" s="105"/>
      <c r="G48" s="26"/>
    </row>
    <row r="49" spans="2:7" s="11" customFormat="1" ht="28.5" customHeight="1">
      <c r="B49" s="17" t="s">
        <v>89</v>
      </c>
      <c r="C49" s="22" t="s">
        <v>443</v>
      </c>
      <c r="D49" s="23" t="s">
        <v>91</v>
      </c>
      <c r="E49" s="23">
        <v>10</v>
      </c>
      <c r="F49" s="105"/>
      <c r="G49" s="26"/>
    </row>
    <row r="50" spans="2:7" s="11" customFormat="1" ht="33.75" customHeight="1">
      <c r="B50" s="17" t="s">
        <v>92</v>
      </c>
      <c r="C50" s="27" t="s">
        <v>93</v>
      </c>
      <c r="D50" s="20" t="s">
        <v>29</v>
      </c>
      <c r="E50" s="20">
        <f>SUM(E51:E53)</f>
        <v>10</v>
      </c>
      <c r="F50" s="105"/>
      <c r="G50" s="26"/>
    </row>
    <row r="51" spans="2:7" s="11" customFormat="1" ht="17.25" customHeight="1">
      <c r="B51" s="17" t="s">
        <v>94</v>
      </c>
      <c r="C51" s="22" t="s">
        <v>444</v>
      </c>
      <c r="D51" s="23">
        <v>0</v>
      </c>
      <c r="E51" s="23"/>
      <c r="F51" s="105"/>
      <c r="G51" s="26"/>
    </row>
    <row r="52" spans="2:7" s="11" customFormat="1" ht="15">
      <c r="B52" s="17" t="s">
        <v>95</v>
      </c>
      <c r="C52" s="22" t="s">
        <v>445</v>
      </c>
      <c r="D52" s="23" t="s">
        <v>85</v>
      </c>
      <c r="E52" s="23"/>
      <c r="F52" s="105"/>
      <c r="G52" s="26"/>
    </row>
    <row r="53" spans="2:7" s="11" customFormat="1" ht="22.5" customHeight="1">
      <c r="B53" s="17" t="s">
        <v>96</v>
      </c>
      <c r="C53" s="22" t="s">
        <v>446</v>
      </c>
      <c r="D53" s="23" t="s">
        <v>48</v>
      </c>
      <c r="E53" s="23">
        <v>10</v>
      </c>
      <c r="F53" s="105"/>
      <c r="G53" s="26"/>
    </row>
    <row r="54" spans="2:8" s="11" customFormat="1" ht="15">
      <c r="B54" s="17" t="s">
        <v>98</v>
      </c>
      <c r="C54" s="27" t="s">
        <v>99</v>
      </c>
      <c r="D54" s="20" t="s">
        <v>14</v>
      </c>
      <c r="E54" s="20">
        <f>SUM(E55:E57)</f>
        <v>5</v>
      </c>
      <c r="F54" s="105"/>
      <c r="G54" s="26"/>
      <c r="H54" s="32"/>
    </row>
    <row r="55" spans="2:14" s="11" customFormat="1" ht="17.25" customHeight="1">
      <c r="B55" s="17" t="s">
        <v>447</v>
      </c>
      <c r="C55" s="22" t="s">
        <v>448</v>
      </c>
      <c r="D55" s="23">
        <v>0</v>
      </c>
      <c r="E55" s="20"/>
      <c r="F55" s="272"/>
      <c r="G55" s="273"/>
      <c r="H55" s="273"/>
      <c r="I55" s="273"/>
      <c r="J55" s="273"/>
      <c r="K55" s="273"/>
      <c r="L55" s="273"/>
      <c r="M55" s="273"/>
      <c r="N55" s="273"/>
    </row>
    <row r="56" spans="2:14" s="11" customFormat="1" ht="17.25" customHeight="1">
      <c r="B56" s="17" t="s">
        <v>449</v>
      </c>
      <c r="C56" s="22" t="s">
        <v>450</v>
      </c>
      <c r="D56" s="23" t="s">
        <v>23</v>
      </c>
      <c r="E56" s="20"/>
      <c r="F56" s="272"/>
      <c r="G56" s="273"/>
      <c r="H56" s="273"/>
      <c r="I56" s="273"/>
      <c r="J56" s="273"/>
      <c r="K56" s="273"/>
      <c r="L56" s="273"/>
      <c r="M56" s="273"/>
      <c r="N56" s="273"/>
    </row>
    <row r="57" spans="2:14" s="11" customFormat="1" ht="17.25" customHeight="1">
      <c r="B57" s="17" t="s">
        <v>451</v>
      </c>
      <c r="C57" s="22" t="s">
        <v>452</v>
      </c>
      <c r="D57" s="23" t="s">
        <v>85</v>
      </c>
      <c r="E57" s="23">
        <v>5</v>
      </c>
      <c r="F57" s="272"/>
      <c r="G57" s="273"/>
      <c r="H57" s="273"/>
      <c r="I57" s="273"/>
      <c r="J57" s="273"/>
      <c r="K57" s="273"/>
      <c r="L57" s="273"/>
      <c r="M57" s="273"/>
      <c r="N57" s="273"/>
    </row>
    <row r="58" spans="2:7" ht="15">
      <c r="B58" s="15" t="s">
        <v>100</v>
      </c>
      <c r="C58" s="15" t="s">
        <v>101</v>
      </c>
      <c r="D58" s="16" t="s">
        <v>29</v>
      </c>
      <c r="E58" s="16">
        <f>+(E59+E63+E67)*10/25</f>
        <v>10</v>
      </c>
      <c r="F58" s="105"/>
      <c r="G58" s="26"/>
    </row>
    <row r="59" spans="2:7" s="11" customFormat="1" ht="21">
      <c r="B59" s="17" t="s">
        <v>102</v>
      </c>
      <c r="C59" s="18" t="s">
        <v>103</v>
      </c>
      <c r="D59" s="20" t="s">
        <v>29</v>
      </c>
      <c r="E59" s="20">
        <f>SUM(E61:E62)</f>
        <v>10</v>
      </c>
      <c r="F59" s="105"/>
      <c r="G59" s="26"/>
    </row>
    <row r="60" spans="2:7" s="11" customFormat="1" ht="15">
      <c r="B60" s="17" t="s">
        <v>104</v>
      </c>
      <c r="C60" s="22" t="s">
        <v>453</v>
      </c>
      <c r="D60" s="23">
        <v>0</v>
      </c>
      <c r="E60" s="20"/>
      <c r="F60" s="105"/>
      <c r="G60" s="26"/>
    </row>
    <row r="61" spans="2:7" s="11" customFormat="1" ht="15">
      <c r="B61" s="17" t="s">
        <v>106</v>
      </c>
      <c r="C61" s="22" t="s">
        <v>454</v>
      </c>
      <c r="D61" s="23">
        <v>5</v>
      </c>
      <c r="E61" s="23"/>
      <c r="F61" s="105"/>
      <c r="G61" s="26"/>
    </row>
    <row r="62" spans="2:13" s="11" customFormat="1" ht="24.75" customHeight="1">
      <c r="B62" s="17" t="s">
        <v>455</v>
      </c>
      <c r="C62" s="22" t="s">
        <v>456</v>
      </c>
      <c r="D62" s="23" t="s">
        <v>266</v>
      </c>
      <c r="E62" s="23">
        <v>10</v>
      </c>
      <c r="F62" s="105"/>
      <c r="G62" s="26"/>
      <c r="H62" s="252"/>
      <c r="I62" s="252"/>
      <c r="J62" s="252"/>
      <c r="K62" s="252"/>
      <c r="L62" s="252"/>
      <c r="M62" s="252"/>
    </row>
    <row r="63" spans="2:7" s="11" customFormat="1" ht="15">
      <c r="B63" s="17" t="s">
        <v>108</v>
      </c>
      <c r="C63" s="18" t="s">
        <v>109</v>
      </c>
      <c r="D63" s="20" t="s">
        <v>29</v>
      </c>
      <c r="E63" s="20">
        <f>SUM(E64:E66)</f>
        <v>10</v>
      </c>
      <c r="F63" s="105"/>
      <c r="G63" s="26"/>
    </row>
    <row r="64" spans="2:7" s="11" customFormat="1" ht="24" customHeight="1">
      <c r="B64" s="17" t="s">
        <v>110</v>
      </c>
      <c r="C64" s="22" t="s">
        <v>457</v>
      </c>
      <c r="D64" s="23">
        <v>0</v>
      </c>
      <c r="E64" s="23"/>
      <c r="F64" s="105"/>
      <c r="G64" s="26"/>
    </row>
    <row r="65" spans="2:7" s="11" customFormat="1" ht="15">
      <c r="B65" s="17" t="s">
        <v>112</v>
      </c>
      <c r="C65" s="22" t="s">
        <v>458</v>
      </c>
      <c r="D65" s="23" t="s">
        <v>264</v>
      </c>
      <c r="E65" s="23"/>
      <c r="F65" s="105"/>
      <c r="G65" s="26"/>
    </row>
    <row r="66" spans="2:7" s="11" customFormat="1" ht="19.5" customHeight="1">
      <c r="B66" s="17" t="s">
        <v>115</v>
      </c>
      <c r="C66" s="22" t="s">
        <v>459</v>
      </c>
      <c r="D66" s="23" t="s">
        <v>266</v>
      </c>
      <c r="E66" s="23">
        <v>10</v>
      </c>
      <c r="F66" s="105"/>
      <c r="G66" s="26"/>
    </row>
    <row r="67" spans="2:7" s="11" customFormat="1" ht="24.75" customHeight="1">
      <c r="B67" s="17" t="s">
        <v>120</v>
      </c>
      <c r="C67" s="18" t="s">
        <v>121</v>
      </c>
      <c r="D67" s="20" t="s">
        <v>122</v>
      </c>
      <c r="E67" s="20">
        <f>SUM(E68:E70)</f>
        <v>5</v>
      </c>
      <c r="F67" s="105"/>
      <c r="G67" s="26"/>
    </row>
    <row r="68" spans="2:10" s="11" customFormat="1" ht="23.25" customHeight="1">
      <c r="B68" s="17" t="s">
        <v>123</v>
      </c>
      <c r="C68" s="22" t="s">
        <v>460</v>
      </c>
      <c r="D68" s="23" t="s">
        <v>431</v>
      </c>
      <c r="E68" s="30"/>
      <c r="F68" s="105"/>
      <c r="G68" s="26"/>
      <c r="H68" s="34"/>
      <c r="I68" s="34"/>
      <c r="J68" s="34"/>
    </row>
    <row r="69" spans="2:10" s="11" customFormat="1" ht="17.25" customHeight="1">
      <c r="B69" s="17" t="s">
        <v>125</v>
      </c>
      <c r="C69" s="22" t="s">
        <v>461</v>
      </c>
      <c r="D69" s="23" t="s">
        <v>175</v>
      </c>
      <c r="E69" s="30"/>
      <c r="F69" s="105"/>
      <c r="G69" s="26"/>
      <c r="H69" s="34"/>
      <c r="I69" s="34"/>
      <c r="J69" s="34"/>
    </row>
    <row r="70" spans="2:7" s="11" customFormat="1" ht="15">
      <c r="B70" s="17" t="s">
        <v>127</v>
      </c>
      <c r="C70" s="22" t="s">
        <v>462</v>
      </c>
      <c r="D70" s="23">
        <v>5</v>
      </c>
      <c r="E70" s="23">
        <v>5</v>
      </c>
      <c r="F70" s="105"/>
      <c r="G70" s="26"/>
    </row>
    <row r="71" spans="2:7" ht="15">
      <c r="B71" s="15" t="s">
        <v>132</v>
      </c>
      <c r="C71" s="15" t="s">
        <v>133</v>
      </c>
      <c r="D71" s="16" t="s">
        <v>29</v>
      </c>
      <c r="E71" s="16">
        <f>+(E72+E73)*10/15</f>
        <v>10</v>
      </c>
      <c r="F71" s="105"/>
      <c r="G71" s="26"/>
    </row>
    <row r="72" spans="2:7" ht="24.75" customHeight="1">
      <c r="B72" s="17" t="s">
        <v>134</v>
      </c>
      <c r="C72" s="18" t="s">
        <v>135</v>
      </c>
      <c r="D72" s="20" t="s">
        <v>14</v>
      </c>
      <c r="E72" s="20">
        <v>5</v>
      </c>
      <c r="F72" s="105"/>
      <c r="G72" s="26"/>
    </row>
    <row r="73" spans="2:7" ht="24.75" customHeight="1">
      <c r="B73" s="17" t="s">
        <v>136</v>
      </c>
      <c r="C73" s="18" t="s">
        <v>137</v>
      </c>
      <c r="D73" s="20" t="s">
        <v>29</v>
      </c>
      <c r="E73" s="20">
        <v>10</v>
      </c>
      <c r="F73" s="105"/>
      <c r="G73" s="26"/>
    </row>
    <row r="74" spans="2:7" ht="15">
      <c r="B74" s="15" t="s">
        <v>138</v>
      </c>
      <c r="C74" s="15" t="s">
        <v>139</v>
      </c>
      <c r="D74" s="16" t="s">
        <v>29</v>
      </c>
      <c r="E74" s="16">
        <f>+(E75+E80)*10/15</f>
        <v>10</v>
      </c>
      <c r="F74" s="105"/>
      <c r="G74" s="26"/>
    </row>
    <row r="75" spans="2:12" ht="23.25" customHeight="1">
      <c r="B75" s="17" t="s">
        <v>140</v>
      </c>
      <c r="C75" s="18" t="s">
        <v>141</v>
      </c>
      <c r="D75" s="20" t="s">
        <v>29</v>
      </c>
      <c r="E75" s="20">
        <f>SUM(E76:E79)</f>
        <v>10</v>
      </c>
      <c r="F75" s="105"/>
      <c r="G75" s="26"/>
      <c r="H75" s="259"/>
      <c r="I75" s="259"/>
      <c r="J75" s="259"/>
      <c r="K75" s="259"/>
      <c r="L75" s="259"/>
    </row>
    <row r="76" spans="2:12" ht="15">
      <c r="B76" s="17" t="s">
        <v>142</v>
      </c>
      <c r="C76" s="22" t="s">
        <v>463</v>
      </c>
      <c r="D76" s="23">
        <v>0</v>
      </c>
      <c r="E76" s="23"/>
      <c r="F76" s="105"/>
      <c r="G76" s="26"/>
      <c r="H76" s="35"/>
      <c r="I76" s="106"/>
      <c r="J76" s="106"/>
      <c r="K76" s="106"/>
      <c r="L76" s="106"/>
    </row>
    <row r="77" spans="2:12" ht="15">
      <c r="B77" s="17" t="s">
        <v>144</v>
      </c>
      <c r="C77" s="22" t="s">
        <v>464</v>
      </c>
      <c r="D77" s="23" t="s">
        <v>37</v>
      </c>
      <c r="E77" s="23"/>
      <c r="F77" s="105"/>
      <c r="G77" s="26"/>
      <c r="H77" s="260"/>
      <c r="I77" s="106"/>
      <c r="J77" s="106"/>
      <c r="K77" s="106"/>
      <c r="L77" s="106"/>
    </row>
    <row r="78" spans="2:12" ht="15">
      <c r="B78" s="17" t="s">
        <v>146</v>
      </c>
      <c r="C78" s="22" t="s">
        <v>465</v>
      </c>
      <c r="D78" s="23" t="s">
        <v>466</v>
      </c>
      <c r="E78" s="23"/>
      <c r="F78" s="105"/>
      <c r="G78" s="26"/>
      <c r="H78" s="260"/>
      <c r="I78" s="106"/>
      <c r="J78" s="106"/>
      <c r="K78" s="106"/>
      <c r="L78" s="106"/>
    </row>
    <row r="79" spans="2:12" ht="15">
      <c r="B79" s="17" t="s">
        <v>467</v>
      </c>
      <c r="C79" s="22" t="s">
        <v>468</v>
      </c>
      <c r="D79" s="23" t="s">
        <v>91</v>
      </c>
      <c r="E79" s="23">
        <v>10</v>
      </c>
      <c r="F79" s="105"/>
      <c r="G79" s="26"/>
      <c r="H79" s="260"/>
      <c r="I79" s="106"/>
      <c r="J79" s="106"/>
      <c r="K79" s="106"/>
      <c r="L79" s="106"/>
    </row>
    <row r="80" spans="2:12" ht="24.75" customHeight="1">
      <c r="B80" s="17" t="s">
        <v>148</v>
      </c>
      <c r="C80" s="18" t="s">
        <v>149</v>
      </c>
      <c r="D80" s="20" t="s">
        <v>14</v>
      </c>
      <c r="E80" s="20">
        <f>SUM(E81:E83)</f>
        <v>5</v>
      </c>
      <c r="F80" s="105"/>
      <c r="G80" s="26"/>
      <c r="H80" s="37"/>
      <c r="I80" s="37"/>
      <c r="J80" s="38"/>
      <c r="K80" s="37"/>
      <c r="L80" s="37"/>
    </row>
    <row r="81" spans="2:8" ht="16.5" customHeight="1">
      <c r="B81" s="17" t="s">
        <v>150</v>
      </c>
      <c r="C81" s="22" t="s">
        <v>469</v>
      </c>
      <c r="D81" s="23">
        <v>0</v>
      </c>
      <c r="E81" s="23"/>
      <c r="F81" s="105"/>
      <c r="G81" s="26"/>
      <c r="H81" s="39"/>
    </row>
    <row r="82" spans="2:7" ht="16.5" customHeight="1">
      <c r="B82" s="17" t="s">
        <v>151</v>
      </c>
      <c r="C82" s="22" t="s">
        <v>470</v>
      </c>
      <c r="D82" s="23" t="s">
        <v>129</v>
      </c>
      <c r="E82" s="23"/>
      <c r="F82" s="105"/>
      <c r="G82" s="26"/>
    </row>
    <row r="83" spans="2:7" ht="16.5" customHeight="1">
      <c r="B83" s="17" t="s">
        <v>153</v>
      </c>
      <c r="C83" s="22" t="s">
        <v>471</v>
      </c>
      <c r="D83" s="23">
        <v>5</v>
      </c>
      <c r="E83" s="23">
        <v>5</v>
      </c>
      <c r="F83" s="105"/>
      <c r="G83" s="26"/>
    </row>
    <row r="84" spans="2:7" s="11" customFormat="1" ht="15">
      <c r="B84" s="12" t="s">
        <v>155</v>
      </c>
      <c r="C84" s="12" t="s">
        <v>156</v>
      </c>
      <c r="D84" s="13" t="s">
        <v>157</v>
      </c>
      <c r="E84" s="14">
        <f>(E85+E101)*35/20</f>
        <v>35</v>
      </c>
      <c r="F84" s="105"/>
      <c r="G84" s="26"/>
    </row>
    <row r="85" spans="2:14" s="11" customFormat="1" ht="19.5" customHeight="1">
      <c r="B85" s="15" t="s">
        <v>158</v>
      </c>
      <c r="C85" s="15" t="s">
        <v>159</v>
      </c>
      <c r="D85" s="16" t="s">
        <v>29</v>
      </c>
      <c r="E85" s="16">
        <f>+(E86+E87+E91+E94+E98)*10/45</f>
        <v>10</v>
      </c>
      <c r="F85" s="105"/>
      <c r="G85" s="26"/>
      <c r="H85" s="269"/>
      <c r="I85" s="270"/>
      <c r="J85" s="270"/>
      <c r="K85" s="270"/>
      <c r="L85" s="270"/>
      <c r="M85" s="41"/>
      <c r="N85" s="41"/>
    </row>
    <row r="86" spans="2:14" s="11" customFormat="1" ht="20.25" customHeight="1">
      <c r="B86" s="17" t="s">
        <v>160</v>
      </c>
      <c r="C86" s="18" t="s">
        <v>161</v>
      </c>
      <c r="D86" s="20" t="s">
        <v>14</v>
      </c>
      <c r="E86" s="20">
        <v>5</v>
      </c>
      <c r="F86" s="105"/>
      <c r="G86" s="26"/>
      <c r="H86" s="54"/>
      <c r="I86" s="54"/>
      <c r="J86" s="54"/>
      <c r="K86" s="54"/>
      <c r="L86" s="54"/>
      <c r="M86" s="41"/>
      <c r="N86" s="41"/>
    </row>
    <row r="87" spans="2:7" s="11" customFormat="1" ht="30.75" customHeight="1">
      <c r="B87" s="17" t="s">
        <v>162</v>
      </c>
      <c r="C87" s="18" t="s">
        <v>163</v>
      </c>
      <c r="D87" s="20" t="s">
        <v>29</v>
      </c>
      <c r="E87" s="20">
        <f>SUM(E88:E90)</f>
        <v>10</v>
      </c>
      <c r="F87" s="105"/>
      <c r="G87" s="26"/>
    </row>
    <row r="88" spans="2:7" s="11" customFormat="1" ht="18" customHeight="1">
      <c r="B88" s="17" t="s">
        <v>164</v>
      </c>
      <c r="C88" s="22" t="s">
        <v>472</v>
      </c>
      <c r="D88" s="23">
        <v>0</v>
      </c>
      <c r="E88" s="23"/>
      <c r="F88" s="105"/>
      <c r="G88" s="26"/>
    </row>
    <row r="89" spans="2:7" s="11" customFormat="1" ht="16.5" customHeight="1">
      <c r="B89" s="17" t="s">
        <v>166</v>
      </c>
      <c r="C89" s="22" t="s">
        <v>473</v>
      </c>
      <c r="D89" s="23" t="s">
        <v>26</v>
      </c>
      <c r="E89" s="23"/>
      <c r="F89" s="105"/>
      <c r="G89" s="26"/>
    </row>
    <row r="90" spans="2:7" s="11" customFormat="1" ht="16.5" customHeight="1">
      <c r="B90" s="17" t="s">
        <v>474</v>
      </c>
      <c r="C90" s="22" t="s">
        <v>475</v>
      </c>
      <c r="D90" s="23" t="s">
        <v>40</v>
      </c>
      <c r="E90" s="23">
        <v>10</v>
      </c>
      <c r="F90" s="105"/>
      <c r="G90" s="26"/>
    </row>
    <row r="91" spans="2:8" s="11" customFormat="1" ht="16.5" customHeight="1">
      <c r="B91" s="17" t="s">
        <v>169</v>
      </c>
      <c r="C91" s="27" t="s">
        <v>170</v>
      </c>
      <c r="D91" s="20" t="s">
        <v>29</v>
      </c>
      <c r="E91" s="20">
        <f>SUM(E92:E93)</f>
        <v>10</v>
      </c>
      <c r="F91" s="105"/>
      <c r="G91" s="26"/>
      <c r="H91" s="42"/>
    </row>
    <row r="92" spans="2:8" s="11" customFormat="1" ht="16.5" customHeight="1">
      <c r="B92" s="17" t="s">
        <v>171</v>
      </c>
      <c r="C92" s="33" t="s">
        <v>476</v>
      </c>
      <c r="D92" s="23">
        <v>0</v>
      </c>
      <c r="E92" s="23"/>
      <c r="F92" s="105"/>
      <c r="G92" s="26"/>
      <c r="H92" s="42"/>
    </row>
    <row r="93" spans="2:8" s="11" customFormat="1" ht="19.5" customHeight="1">
      <c r="B93" s="17" t="s">
        <v>173</v>
      </c>
      <c r="C93" s="33" t="s">
        <v>477</v>
      </c>
      <c r="D93" s="23" t="s">
        <v>66</v>
      </c>
      <c r="E93" s="23">
        <v>10</v>
      </c>
      <c r="F93" s="105"/>
      <c r="G93" s="26"/>
      <c r="H93" s="42"/>
    </row>
    <row r="94" spans="2:7" s="11" customFormat="1" ht="27" customHeight="1">
      <c r="B94" s="17" t="s">
        <v>178</v>
      </c>
      <c r="C94" s="18" t="s">
        <v>179</v>
      </c>
      <c r="D94" s="20" t="s">
        <v>29</v>
      </c>
      <c r="E94" s="20">
        <f>SUM(E95:E97)</f>
        <v>10</v>
      </c>
      <c r="F94" s="105"/>
      <c r="G94" s="26"/>
    </row>
    <row r="95" spans="2:7" s="11" customFormat="1" ht="16.5" customHeight="1">
      <c r="B95" s="17" t="s">
        <v>180</v>
      </c>
      <c r="C95" s="33" t="s">
        <v>478</v>
      </c>
      <c r="D95" s="23">
        <v>0</v>
      </c>
      <c r="E95" s="23"/>
      <c r="F95" s="105"/>
      <c r="G95" s="26"/>
    </row>
    <row r="96" spans="2:7" s="11" customFormat="1" ht="16.5" customHeight="1">
      <c r="B96" s="17" t="s">
        <v>182</v>
      </c>
      <c r="C96" s="33" t="s">
        <v>479</v>
      </c>
      <c r="D96" s="23" t="s">
        <v>37</v>
      </c>
      <c r="E96" s="23"/>
      <c r="F96" s="105"/>
      <c r="G96" s="26"/>
    </row>
    <row r="97" spans="2:7" s="11" customFormat="1" ht="16.5" customHeight="1">
      <c r="B97" s="17" t="s">
        <v>184</v>
      </c>
      <c r="C97" s="33" t="s">
        <v>480</v>
      </c>
      <c r="D97" s="23" t="s">
        <v>40</v>
      </c>
      <c r="E97" s="23">
        <v>10</v>
      </c>
      <c r="F97" s="105"/>
      <c r="G97" s="26"/>
    </row>
    <row r="98" spans="2:7" s="11" customFormat="1" ht="17.25" customHeight="1">
      <c r="B98" s="17" t="s">
        <v>186</v>
      </c>
      <c r="C98" s="27" t="s">
        <v>187</v>
      </c>
      <c r="D98" s="20" t="s">
        <v>29</v>
      </c>
      <c r="E98" s="20">
        <f>SUM(E99:E100)</f>
        <v>10</v>
      </c>
      <c r="F98" s="105"/>
      <c r="G98" s="26"/>
    </row>
    <row r="99" spans="2:8" s="11" customFormat="1" ht="17.25" customHeight="1">
      <c r="B99" s="17" t="s">
        <v>188</v>
      </c>
      <c r="C99" s="33" t="s">
        <v>481</v>
      </c>
      <c r="D99" s="30">
        <v>0</v>
      </c>
      <c r="E99" s="23"/>
      <c r="F99" s="105"/>
      <c r="G99" s="26"/>
      <c r="H99" s="44"/>
    </row>
    <row r="100" spans="2:7" s="11" customFormat="1" ht="14.25" customHeight="1">
      <c r="B100" s="17" t="s">
        <v>190</v>
      </c>
      <c r="C100" s="33" t="s">
        <v>482</v>
      </c>
      <c r="D100" s="30">
        <v>10</v>
      </c>
      <c r="E100" s="23">
        <v>10</v>
      </c>
      <c r="F100" s="105"/>
      <c r="G100" s="26"/>
    </row>
    <row r="101" spans="2:7" s="11" customFormat="1" ht="15">
      <c r="B101" s="15" t="s">
        <v>194</v>
      </c>
      <c r="C101" s="15" t="s">
        <v>195</v>
      </c>
      <c r="D101" s="16" t="s">
        <v>29</v>
      </c>
      <c r="E101" s="16">
        <f>+(E102+E106+E110+E114+E117+E120)*10/50</f>
        <v>10</v>
      </c>
      <c r="F101" s="105"/>
      <c r="G101" s="26"/>
    </row>
    <row r="102" spans="2:7" s="11" customFormat="1" ht="24" customHeight="1">
      <c r="B102" s="17" t="s">
        <v>196</v>
      </c>
      <c r="C102" s="18" t="s">
        <v>197</v>
      </c>
      <c r="D102" s="20" t="s">
        <v>29</v>
      </c>
      <c r="E102" s="20">
        <f>SUM(E103:E105)</f>
        <v>10</v>
      </c>
      <c r="F102" s="105"/>
      <c r="G102" s="26"/>
    </row>
    <row r="103" spans="2:7" s="11" customFormat="1" ht="16.5" customHeight="1">
      <c r="B103" s="17" t="s">
        <v>198</v>
      </c>
      <c r="C103" s="22" t="s">
        <v>483</v>
      </c>
      <c r="D103" s="23">
        <v>0</v>
      </c>
      <c r="E103" s="23"/>
      <c r="F103" s="105"/>
      <c r="G103" s="26"/>
    </row>
    <row r="104" spans="2:9" s="11" customFormat="1" ht="16.5" customHeight="1">
      <c r="B104" s="17" t="s">
        <v>200</v>
      </c>
      <c r="C104" s="22" t="s">
        <v>484</v>
      </c>
      <c r="D104" s="30">
        <v>5</v>
      </c>
      <c r="E104" s="23"/>
      <c r="F104" s="105"/>
      <c r="G104" s="26"/>
      <c r="I104" s="45"/>
    </row>
    <row r="105" spans="2:7" s="11" customFormat="1" ht="16.5" customHeight="1">
      <c r="B105" s="17" t="s">
        <v>203</v>
      </c>
      <c r="C105" s="22" t="s">
        <v>485</v>
      </c>
      <c r="D105" s="30">
        <v>10</v>
      </c>
      <c r="E105" s="23">
        <v>10</v>
      </c>
      <c r="F105" s="105"/>
      <c r="G105" s="26"/>
    </row>
    <row r="106" spans="2:7" s="11" customFormat="1" ht="24" customHeight="1">
      <c r="B106" s="17" t="s">
        <v>205</v>
      </c>
      <c r="C106" s="18" t="s">
        <v>206</v>
      </c>
      <c r="D106" s="20" t="s">
        <v>29</v>
      </c>
      <c r="E106" s="20">
        <f>SUM(E107:E109)</f>
        <v>10</v>
      </c>
      <c r="F106" s="105"/>
      <c r="G106" s="26"/>
    </row>
    <row r="107" spans="2:7" s="11" customFormat="1" ht="16.5" customHeight="1">
      <c r="B107" s="17" t="s">
        <v>207</v>
      </c>
      <c r="C107" s="22" t="s">
        <v>486</v>
      </c>
      <c r="D107" s="30">
        <v>3</v>
      </c>
      <c r="E107" s="20"/>
      <c r="F107" s="105"/>
      <c r="G107" s="26"/>
    </row>
    <row r="108" spans="2:7" s="11" customFormat="1" ht="16.5" customHeight="1">
      <c r="B108" s="17" t="s">
        <v>209</v>
      </c>
      <c r="C108" s="22" t="s">
        <v>487</v>
      </c>
      <c r="D108" s="30" t="s">
        <v>488</v>
      </c>
      <c r="E108" s="20"/>
      <c r="F108" s="105"/>
      <c r="G108" s="26"/>
    </row>
    <row r="109" spans="2:14" s="11" customFormat="1" ht="16.5" customHeight="1">
      <c r="B109" s="17" t="s">
        <v>409</v>
      </c>
      <c r="C109" s="22" t="s">
        <v>489</v>
      </c>
      <c r="D109" s="30" t="s">
        <v>91</v>
      </c>
      <c r="E109" s="23">
        <v>10</v>
      </c>
      <c r="F109" s="271"/>
      <c r="G109" s="252"/>
      <c r="H109" s="252"/>
      <c r="I109" s="252"/>
      <c r="J109" s="252"/>
      <c r="K109" s="252"/>
      <c r="L109" s="252"/>
      <c r="M109" s="252"/>
      <c r="N109" s="29"/>
    </row>
    <row r="110" spans="2:7" s="11" customFormat="1" ht="24" customHeight="1">
      <c r="B110" s="17" t="s">
        <v>211</v>
      </c>
      <c r="C110" s="18" t="s">
        <v>212</v>
      </c>
      <c r="D110" s="20" t="s">
        <v>29</v>
      </c>
      <c r="E110" s="20">
        <f>SUM(E111:E113)</f>
        <v>10</v>
      </c>
      <c r="F110" s="105"/>
      <c r="G110" s="26"/>
    </row>
    <row r="111" spans="2:7" s="11" customFormat="1" ht="17.25" customHeight="1">
      <c r="B111" s="17" t="s">
        <v>213</v>
      </c>
      <c r="C111" s="22" t="s">
        <v>214</v>
      </c>
      <c r="D111" s="23">
        <v>0</v>
      </c>
      <c r="E111" s="23"/>
      <c r="F111" s="105"/>
      <c r="G111" s="26"/>
    </row>
    <row r="112" spans="2:7" s="11" customFormat="1" ht="15" customHeight="1">
      <c r="B112" s="17" t="s">
        <v>215</v>
      </c>
      <c r="C112" s="22" t="s">
        <v>490</v>
      </c>
      <c r="D112" s="30" t="s">
        <v>117</v>
      </c>
      <c r="E112" s="23"/>
      <c r="F112" s="105"/>
      <c r="G112" s="26"/>
    </row>
    <row r="113" spans="2:7" s="11" customFormat="1" ht="17.25" customHeight="1">
      <c r="B113" s="17" t="s">
        <v>491</v>
      </c>
      <c r="C113" s="22" t="s">
        <v>492</v>
      </c>
      <c r="D113" s="30" t="s">
        <v>91</v>
      </c>
      <c r="E113" s="23">
        <v>10</v>
      </c>
      <c r="F113" s="105"/>
      <c r="G113" s="26"/>
    </row>
    <row r="114" spans="2:7" s="11" customFormat="1" ht="25.5" customHeight="1">
      <c r="B114" s="17" t="s">
        <v>217</v>
      </c>
      <c r="C114" s="27" t="s">
        <v>218</v>
      </c>
      <c r="D114" s="20" t="s">
        <v>14</v>
      </c>
      <c r="E114" s="20">
        <f>SUM(E115:E116)</f>
        <v>5</v>
      </c>
      <c r="F114" s="105"/>
      <c r="G114" s="26"/>
    </row>
    <row r="115" spans="2:13" s="11" customFormat="1" ht="26.25" customHeight="1">
      <c r="B115" s="17" t="s">
        <v>219</v>
      </c>
      <c r="C115" s="33" t="s">
        <v>493</v>
      </c>
      <c r="D115" s="23">
        <v>0</v>
      </c>
      <c r="E115" s="23"/>
      <c r="F115" s="271"/>
      <c r="G115" s="252"/>
      <c r="H115" s="252"/>
      <c r="I115" s="252"/>
      <c r="J115" s="252"/>
      <c r="K115" s="252"/>
      <c r="L115" s="252"/>
      <c r="M115" s="252"/>
    </row>
    <row r="116" spans="2:7" s="11" customFormat="1" ht="36" customHeight="1">
      <c r="B116" s="17" t="s">
        <v>221</v>
      </c>
      <c r="C116" s="33" t="s">
        <v>222</v>
      </c>
      <c r="D116" s="23" t="s">
        <v>223</v>
      </c>
      <c r="E116" s="23">
        <v>5</v>
      </c>
      <c r="F116" s="105"/>
      <c r="G116" s="26"/>
    </row>
    <row r="117" spans="2:10" s="11" customFormat="1" ht="26.25" customHeight="1">
      <c r="B117" s="17" t="s">
        <v>224</v>
      </c>
      <c r="C117" s="27" t="s">
        <v>225</v>
      </c>
      <c r="D117" s="20" t="s">
        <v>14</v>
      </c>
      <c r="E117" s="20">
        <f>SUM(E118:E119)</f>
        <v>5</v>
      </c>
      <c r="F117" s="105"/>
      <c r="G117" s="26"/>
      <c r="J117" s="45"/>
    </row>
    <row r="118" spans="2:10" s="11" customFormat="1" ht="26.25" customHeight="1">
      <c r="B118" s="17" t="s">
        <v>226</v>
      </c>
      <c r="C118" s="22" t="s">
        <v>494</v>
      </c>
      <c r="D118" s="23">
        <v>0</v>
      </c>
      <c r="E118" s="20"/>
      <c r="F118" s="105"/>
      <c r="G118" s="26"/>
      <c r="J118" s="45"/>
    </row>
    <row r="119" spans="2:7" s="11" customFormat="1" ht="23.25" customHeight="1">
      <c r="B119" s="17" t="s">
        <v>228</v>
      </c>
      <c r="C119" s="22" t="s">
        <v>229</v>
      </c>
      <c r="D119" s="23" t="s">
        <v>223</v>
      </c>
      <c r="E119" s="23">
        <v>5</v>
      </c>
      <c r="F119" s="105"/>
      <c r="G119" s="26"/>
    </row>
    <row r="120" spans="2:7" s="11" customFormat="1" ht="15">
      <c r="B120" s="17" t="s">
        <v>230</v>
      </c>
      <c r="C120" s="27" t="s">
        <v>231</v>
      </c>
      <c r="D120" s="20" t="s">
        <v>29</v>
      </c>
      <c r="E120" s="20">
        <f>SUM(E121:E123)</f>
        <v>10</v>
      </c>
      <c r="F120" s="105"/>
      <c r="G120" s="26"/>
    </row>
    <row r="121" spans="2:13" s="11" customFormat="1" ht="15">
      <c r="B121" s="17" t="s">
        <v>232</v>
      </c>
      <c r="C121" s="22" t="s">
        <v>495</v>
      </c>
      <c r="D121" s="23" t="s">
        <v>175</v>
      </c>
      <c r="E121" s="23"/>
      <c r="F121" s="271"/>
      <c r="G121" s="252"/>
      <c r="H121" s="252"/>
      <c r="I121" s="252"/>
      <c r="J121" s="252"/>
      <c r="K121" s="252"/>
      <c r="L121" s="252"/>
      <c r="M121" s="252"/>
    </row>
    <row r="122" spans="2:7" s="11" customFormat="1" ht="24.75" customHeight="1">
      <c r="B122" s="17" t="s">
        <v>234</v>
      </c>
      <c r="C122" s="22" t="s">
        <v>496</v>
      </c>
      <c r="D122" s="23" t="s">
        <v>236</v>
      </c>
      <c r="E122" s="23"/>
      <c r="F122" s="105"/>
      <c r="G122" s="26"/>
    </row>
    <row r="123" spans="2:7" s="11" customFormat="1" ht="36" customHeight="1">
      <c r="B123" s="17" t="s">
        <v>237</v>
      </c>
      <c r="C123" s="22" t="s">
        <v>238</v>
      </c>
      <c r="D123" s="23" t="s">
        <v>91</v>
      </c>
      <c r="E123" s="23">
        <v>10</v>
      </c>
      <c r="F123" s="105"/>
      <c r="G123" s="26"/>
    </row>
    <row r="124" spans="2:7" ht="15">
      <c r="B124" s="15" t="s">
        <v>239</v>
      </c>
      <c r="C124" s="15" t="s">
        <v>240</v>
      </c>
      <c r="D124" s="16" t="s">
        <v>29</v>
      </c>
      <c r="E124" s="16">
        <f>+(E125+E129+E134+E138+E142)*10/50</f>
        <v>10</v>
      </c>
      <c r="F124" s="105"/>
      <c r="G124" s="26"/>
    </row>
    <row r="125" spans="2:11" s="11" customFormat="1" ht="27" customHeight="1">
      <c r="B125" s="17" t="s">
        <v>241</v>
      </c>
      <c r="C125" s="18" t="s">
        <v>242</v>
      </c>
      <c r="D125" s="20" t="s">
        <v>29</v>
      </c>
      <c r="E125" s="20">
        <f>SUM(E126:E128)</f>
        <v>10</v>
      </c>
      <c r="F125" s="105"/>
      <c r="G125" s="26"/>
      <c r="K125" s="45"/>
    </row>
    <row r="126" spans="2:11" s="11" customFormat="1" ht="15">
      <c r="B126" s="17" t="s">
        <v>243</v>
      </c>
      <c r="C126" s="22" t="s">
        <v>497</v>
      </c>
      <c r="D126" s="23">
        <v>0</v>
      </c>
      <c r="E126" s="23"/>
      <c r="F126" s="105"/>
      <c r="G126" s="26"/>
      <c r="K126" s="45"/>
    </row>
    <row r="127" spans="2:11" s="11" customFormat="1" ht="15">
      <c r="B127" s="17" t="s">
        <v>245</v>
      </c>
      <c r="C127" s="22" t="s">
        <v>498</v>
      </c>
      <c r="D127" s="23" t="s">
        <v>26</v>
      </c>
      <c r="E127" s="23"/>
      <c r="F127" s="105"/>
      <c r="G127" s="26"/>
      <c r="K127" s="45"/>
    </row>
    <row r="128" spans="2:7" s="11" customFormat="1" ht="15">
      <c r="B128" s="17" t="s">
        <v>247</v>
      </c>
      <c r="C128" s="22" t="s">
        <v>499</v>
      </c>
      <c r="D128" s="23" t="s">
        <v>40</v>
      </c>
      <c r="E128" s="23">
        <v>10</v>
      </c>
      <c r="F128" s="105"/>
      <c r="G128" s="26"/>
    </row>
    <row r="129" spans="2:7" s="11" customFormat="1" ht="23.25" customHeight="1">
      <c r="B129" s="17" t="s">
        <v>251</v>
      </c>
      <c r="C129" s="18" t="s">
        <v>252</v>
      </c>
      <c r="D129" s="20" t="s">
        <v>29</v>
      </c>
      <c r="E129" s="20">
        <f>SUM(E130:E133)</f>
        <v>10</v>
      </c>
      <c r="F129" s="105"/>
      <c r="G129" s="26"/>
    </row>
    <row r="130" spans="2:7" s="11" customFormat="1" ht="17.25" customHeight="1">
      <c r="B130" s="17" t="s">
        <v>253</v>
      </c>
      <c r="C130" s="33" t="s">
        <v>500</v>
      </c>
      <c r="D130" s="23">
        <v>0</v>
      </c>
      <c r="E130" s="23"/>
      <c r="F130" s="105"/>
      <c r="G130" s="26"/>
    </row>
    <row r="131" spans="2:7" s="11" customFormat="1" ht="19.5" customHeight="1">
      <c r="B131" s="17" t="s">
        <v>255</v>
      </c>
      <c r="C131" s="33" t="s">
        <v>501</v>
      </c>
      <c r="D131" s="23">
        <v>3</v>
      </c>
      <c r="E131" s="23"/>
      <c r="F131" s="105"/>
      <c r="G131" s="26"/>
    </row>
    <row r="132" spans="2:7" s="11" customFormat="1" ht="15">
      <c r="B132" s="17" t="s">
        <v>257</v>
      </c>
      <c r="C132" s="33" t="s">
        <v>502</v>
      </c>
      <c r="D132" s="23" t="s">
        <v>488</v>
      </c>
      <c r="E132" s="23"/>
      <c r="F132" s="105"/>
      <c r="G132" s="26"/>
    </row>
    <row r="133" spans="2:7" s="11" customFormat="1" ht="15">
      <c r="B133" s="17" t="s">
        <v>503</v>
      </c>
      <c r="C133" s="33" t="s">
        <v>504</v>
      </c>
      <c r="D133" s="23" t="s">
        <v>91</v>
      </c>
      <c r="E133" s="23">
        <v>10</v>
      </c>
      <c r="F133" s="105"/>
      <c r="G133" s="26"/>
    </row>
    <row r="134" spans="2:7" s="11" customFormat="1" ht="26.25" customHeight="1">
      <c r="B134" s="17" t="s">
        <v>259</v>
      </c>
      <c r="C134" s="18" t="s">
        <v>260</v>
      </c>
      <c r="D134" s="20" t="s">
        <v>29</v>
      </c>
      <c r="E134" s="20">
        <f>SUM(E135:E137)</f>
        <v>10</v>
      </c>
      <c r="F134" s="105"/>
      <c r="G134" s="26"/>
    </row>
    <row r="135" spans="2:7" s="11" customFormat="1" ht="24.75" customHeight="1">
      <c r="B135" s="17" t="s">
        <v>261</v>
      </c>
      <c r="C135" s="33" t="s">
        <v>505</v>
      </c>
      <c r="D135" s="23">
        <v>0</v>
      </c>
      <c r="E135" s="23"/>
      <c r="F135" s="105"/>
      <c r="G135" s="26"/>
    </row>
    <row r="136" spans="2:7" s="11" customFormat="1" ht="24" customHeight="1">
      <c r="B136" s="17" t="s">
        <v>263</v>
      </c>
      <c r="C136" s="33" t="s">
        <v>506</v>
      </c>
      <c r="D136" s="23" t="s">
        <v>264</v>
      </c>
      <c r="E136" s="23"/>
      <c r="F136" s="105"/>
      <c r="G136" s="26"/>
    </row>
    <row r="137" spans="2:7" s="11" customFormat="1" ht="25.5" customHeight="1">
      <c r="B137" s="17" t="s">
        <v>265</v>
      </c>
      <c r="C137" s="33" t="s">
        <v>507</v>
      </c>
      <c r="D137" s="23" t="s">
        <v>266</v>
      </c>
      <c r="E137" s="23">
        <v>10</v>
      </c>
      <c r="F137" s="105"/>
      <c r="G137" s="26"/>
    </row>
    <row r="138" spans="2:7" s="11" customFormat="1" ht="25.5" customHeight="1">
      <c r="B138" s="17" t="s">
        <v>267</v>
      </c>
      <c r="C138" s="18" t="s">
        <v>268</v>
      </c>
      <c r="D138" s="20" t="s">
        <v>29</v>
      </c>
      <c r="E138" s="20">
        <f>SUM(E139:E141)</f>
        <v>10</v>
      </c>
      <c r="F138" s="105"/>
      <c r="G138" s="26"/>
    </row>
    <row r="139" spans="2:7" s="11" customFormat="1" ht="15">
      <c r="B139" s="17" t="s">
        <v>269</v>
      </c>
      <c r="C139" s="22" t="s">
        <v>508</v>
      </c>
      <c r="D139" s="23">
        <v>0</v>
      </c>
      <c r="E139" s="23"/>
      <c r="F139" s="105"/>
      <c r="G139" s="26"/>
    </row>
    <row r="140" spans="2:7" s="11" customFormat="1" ht="15">
      <c r="B140" s="17" t="s">
        <v>271</v>
      </c>
      <c r="C140" s="22" t="s">
        <v>509</v>
      </c>
      <c r="D140" s="23" t="s">
        <v>273</v>
      </c>
      <c r="E140" s="23"/>
      <c r="F140" s="105"/>
      <c r="G140" s="26"/>
    </row>
    <row r="141" spans="2:7" s="11" customFormat="1" ht="15">
      <c r="B141" s="17" t="s">
        <v>274</v>
      </c>
      <c r="C141" s="22" t="s">
        <v>510</v>
      </c>
      <c r="D141" s="23" t="s">
        <v>40</v>
      </c>
      <c r="E141" s="23">
        <v>10</v>
      </c>
      <c r="F141" s="105"/>
      <c r="G141" s="26"/>
    </row>
    <row r="142" spans="2:9" s="11" customFormat="1" ht="21">
      <c r="B142" s="17" t="s">
        <v>276</v>
      </c>
      <c r="C142" s="27" t="s">
        <v>277</v>
      </c>
      <c r="D142" s="20" t="s">
        <v>29</v>
      </c>
      <c r="E142" s="20">
        <f>SUM(E143:E146)</f>
        <v>10</v>
      </c>
      <c r="F142" s="105"/>
      <c r="G142" s="26"/>
      <c r="I142" s="29"/>
    </row>
    <row r="143" spans="2:7" s="11" customFormat="1" ht="21">
      <c r="B143" s="17" t="s">
        <v>278</v>
      </c>
      <c r="C143" s="22" t="s">
        <v>511</v>
      </c>
      <c r="D143" s="23" t="s">
        <v>29</v>
      </c>
      <c r="E143" s="23"/>
      <c r="F143" s="105"/>
      <c r="G143" s="26"/>
    </row>
    <row r="144" spans="2:7" s="11" customFormat="1" ht="15">
      <c r="B144" s="17" t="s">
        <v>280</v>
      </c>
      <c r="C144" s="22" t="s">
        <v>508</v>
      </c>
      <c r="D144" s="23">
        <v>0</v>
      </c>
      <c r="E144" s="23"/>
      <c r="F144" s="105"/>
      <c r="G144" s="26"/>
    </row>
    <row r="145" spans="2:7" s="11" customFormat="1" ht="15">
      <c r="B145" s="17" t="s">
        <v>282</v>
      </c>
      <c r="C145" s="22" t="s">
        <v>509</v>
      </c>
      <c r="D145" s="23" t="s">
        <v>273</v>
      </c>
      <c r="E145" s="23"/>
      <c r="F145" s="105"/>
      <c r="G145" s="26"/>
    </row>
    <row r="146" spans="2:7" s="11" customFormat="1" ht="15">
      <c r="B146" s="17" t="s">
        <v>284</v>
      </c>
      <c r="C146" s="22" t="s">
        <v>510</v>
      </c>
      <c r="D146" s="23" t="s">
        <v>40</v>
      </c>
      <c r="E146" s="23">
        <v>10</v>
      </c>
      <c r="F146" s="105"/>
      <c r="G146" s="26"/>
    </row>
    <row r="147" spans="2:7" ht="15">
      <c r="B147" s="15" t="s">
        <v>286</v>
      </c>
      <c r="C147" s="15" t="s">
        <v>287</v>
      </c>
      <c r="D147" s="16" t="s">
        <v>29</v>
      </c>
      <c r="E147" s="16">
        <f>+E148</f>
        <v>10</v>
      </c>
      <c r="F147" s="105"/>
      <c r="G147" s="26"/>
    </row>
    <row r="148" spans="2:7" s="11" customFormat="1" ht="21">
      <c r="B148" s="17" t="s">
        <v>288</v>
      </c>
      <c r="C148" s="18" t="s">
        <v>289</v>
      </c>
      <c r="D148" s="20" t="s">
        <v>29</v>
      </c>
      <c r="E148" s="20">
        <f>SUM(E149:E151)</f>
        <v>10</v>
      </c>
      <c r="F148" s="105"/>
      <c r="G148" s="26"/>
    </row>
    <row r="149" spans="2:7" s="11" customFormat="1" ht="15">
      <c r="B149" s="17" t="s">
        <v>290</v>
      </c>
      <c r="C149" s="22" t="s">
        <v>512</v>
      </c>
      <c r="D149" s="23">
        <v>0</v>
      </c>
      <c r="E149" s="20"/>
      <c r="F149" s="105"/>
      <c r="G149" s="26"/>
    </row>
    <row r="150" spans="2:7" s="11" customFormat="1" ht="15">
      <c r="B150" s="17" t="s">
        <v>292</v>
      </c>
      <c r="C150" s="22" t="s">
        <v>513</v>
      </c>
      <c r="D150" s="23" t="s">
        <v>85</v>
      </c>
      <c r="E150" s="20"/>
      <c r="F150" s="105"/>
      <c r="G150" s="26"/>
    </row>
    <row r="151" spans="2:7" s="11" customFormat="1" ht="21">
      <c r="B151" s="17" t="s">
        <v>294</v>
      </c>
      <c r="C151" s="22" t="s">
        <v>514</v>
      </c>
      <c r="D151" s="23" t="s">
        <v>48</v>
      </c>
      <c r="E151" s="23">
        <v>10</v>
      </c>
      <c r="F151" s="105"/>
      <c r="G151" s="26"/>
    </row>
    <row r="152" spans="2:8" ht="15">
      <c r="B152" s="12" t="s">
        <v>298</v>
      </c>
      <c r="C152" s="12" t="s">
        <v>299</v>
      </c>
      <c r="D152" s="13" t="s">
        <v>55</v>
      </c>
      <c r="E152" s="14">
        <f>+(E153+E164+E169+E175+E184+E189)*30/50</f>
        <v>30</v>
      </c>
      <c r="F152" s="105"/>
      <c r="G152" s="26"/>
      <c r="H152" s="47"/>
    </row>
    <row r="153" spans="2:7" ht="15">
      <c r="B153" s="15" t="s">
        <v>300</v>
      </c>
      <c r="C153" s="15" t="s">
        <v>301</v>
      </c>
      <c r="D153" s="16" t="s">
        <v>29</v>
      </c>
      <c r="E153" s="16">
        <f>+(E154+E157+E161)*10/25</f>
        <v>10</v>
      </c>
      <c r="F153" s="105"/>
      <c r="G153" s="26"/>
    </row>
    <row r="154" spans="2:7" s="11" customFormat="1" ht="21">
      <c r="B154" s="17" t="s">
        <v>302</v>
      </c>
      <c r="C154" s="18" t="s">
        <v>303</v>
      </c>
      <c r="D154" s="20" t="s">
        <v>14</v>
      </c>
      <c r="E154" s="20">
        <f>SUM(E155:E156)</f>
        <v>5</v>
      </c>
      <c r="F154" s="105"/>
      <c r="G154" s="26"/>
    </row>
    <row r="155" spans="2:7" s="11" customFormat="1" ht="15">
      <c r="B155" s="17" t="s">
        <v>515</v>
      </c>
      <c r="C155" s="22" t="s">
        <v>516</v>
      </c>
      <c r="D155" s="23">
        <v>0</v>
      </c>
      <c r="E155" s="20"/>
      <c r="F155" s="105"/>
      <c r="G155" s="26"/>
    </row>
    <row r="156" spans="2:13" s="11" customFormat="1" ht="15">
      <c r="B156" s="17" t="s">
        <v>517</v>
      </c>
      <c r="C156" s="22" t="s">
        <v>518</v>
      </c>
      <c r="D156" s="23">
        <v>5</v>
      </c>
      <c r="E156" s="23">
        <v>5</v>
      </c>
      <c r="F156" s="274"/>
      <c r="G156" s="263"/>
      <c r="H156" s="263"/>
      <c r="I156" s="263"/>
      <c r="J156" s="263"/>
      <c r="K156" s="263"/>
      <c r="L156" s="263"/>
      <c r="M156" s="11" t="s">
        <v>519</v>
      </c>
    </row>
    <row r="157" spans="2:7" s="11" customFormat="1" ht="21">
      <c r="B157" s="17" t="s">
        <v>304</v>
      </c>
      <c r="C157" s="18" t="s">
        <v>305</v>
      </c>
      <c r="D157" s="20" t="s">
        <v>29</v>
      </c>
      <c r="E157" s="20">
        <f>SUM(E158:E160)</f>
        <v>10</v>
      </c>
      <c r="F157" s="105"/>
      <c r="G157" s="26"/>
    </row>
    <row r="158" spans="2:7" s="11" customFormat="1" ht="15">
      <c r="B158" s="17" t="s">
        <v>306</v>
      </c>
      <c r="C158" s="22" t="s">
        <v>520</v>
      </c>
      <c r="D158" s="23">
        <v>0</v>
      </c>
      <c r="E158" s="23"/>
      <c r="F158" s="105"/>
      <c r="G158" s="26"/>
    </row>
    <row r="159" spans="2:7" s="11" customFormat="1" ht="15">
      <c r="B159" s="17" t="s">
        <v>306</v>
      </c>
      <c r="C159" s="22" t="s">
        <v>521</v>
      </c>
      <c r="D159" s="23" t="s">
        <v>85</v>
      </c>
      <c r="E159" s="23"/>
      <c r="F159" s="105"/>
      <c r="G159" s="26"/>
    </row>
    <row r="160" spans="2:13" s="11" customFormat="1" ht="15">
      <c r="B160" s="17" t="s">
        <v>308</v>
      </c>
      <c r="C160" s="22" t="s">
        <v>522</v>
      </c>
      <c r="D160" s="23" t="s">
        <v>91</v>
      </c>
      <c r="E160" s="23">
        <v>10</v>
      </c>
      <c r="F160" s="105"/>
      <c r="G160" s="26"/>
      <c r="M160" s="29"/>
    </row>
    <row r="161" spans="2:7" s="11" customFormat="1" ht="22.5" customHeight="1">
      <c r="B161" s="17" t="s">
        <v>310</v>
      </c>
      <c r="C161" s="18" t="s">
        <v>311</v>
      </c>
      <c r="D161" s="20" t="s">
        <v>29</v>
      </c>
      <c r="E161" s="20">
        <f>SUM(E162:E163)</f>
        <v>10</v>
      </c>
      <c r="F161" s="105"/>
      <c r="G161" s="26"/>
    </row>
    <row r="162" spans="2:7" s="11" customFormat="1" ht="22.5" customHeight="1">
      <c r="B162" s="17" t="s">
        <v>312</v>
      </c>
      <c r="C162" s="22" t="s">
        <v>523</v>
      </c>
      <c r="D162" s="23">
        <v>0</v>
      </c>
      <c r="E162" s="23"/>
      <c r="F162" s="105"/>
      <c r="G162" s="26"/>
    </row>
    <row r="163" spans="2:7" s="11" customFormat="1" ht="22.5" customHeight="1">
      <c r="B163" s="17" t="s">
        <v>314</v>
      </c>
      <c r="C163" s="22" t="s">
        <v>524</v>
      </c>
      <c r="D163" s="23" t="s">
        <v>168</v>
      </c>
      <c r="E163" s="23">
        <v>10</v>
      </c>
      <c r="F163" s="105"/>
      <c r="G163" s="26"/>
    </row>
    <row r="164" spans="2:7" ht="15">
      <c r="B164" s="15" t="s">
        <v>316</v>
      </c>
      <c r="C164" s="15" t="s">
        <v>317</v>
      </c>
      <c r="D164" s="16" t="s">
        <v>14</v>
      </c>
      <c r="E164" s="48">
        <f>+E165</f>
        <v>5</v>
      </c>
      <c r="F164" s="105"/>
      <c r="G164" s="26"/>
    </row>
    <row r="165" spans="2:12" s="11" customFormat="1" ht="15">
      <c r="B165" s="17" t="s">
        <v>318</v>
      </c>
      <c r="C165" s="18" t="s">
        <v>525</v>
      </c>
      <c r="D165" s="20" t="s">
        <v>14</v>
      </c>
      <c r="E165" s="20">
        <f>SUM(E166:E168)</f>
        <v>5</v>
      </c>
      <c r="F165" s="105"/>
      <c r="G165" s="26"/>
      <c r="H165" s="78"/>
      <c r="I165" s="46"/>
      <c r="J165" s="46"/>
      <c r="K165" s="46"/>
      <c r="L165" s="46"/>
    </row>
    <row r="166" spans="2:12" s="11" customFormat="1" ht="21" customHeight="1">
      <c r="B166" s="17" t="s">
        <v>320</v>
      </c>
      <c r="C166" s="22" t="s">
        <v>526</v>
      </c>
      <c r="D166" s="23">
        <v>0</v>
      </c>
      <c r="E166" s="20"/>
      <c r="F166" s="252"/>
      <c r="G166" s="252"/>
      <c r="H166" s="252"/>
      <c r="I166" s="252"/>
      <c r="J166" s="252"/>
      <c r="K166" s="252"/>
      <c r="L166" s="252"/>
    </row>
    <row r="167" spans="2:12" s="11" customFormat="1" ht="15">
      <c r="B167" s="17" t="s">
        <v>322</v>
      </c>
      <c r="C167" s="22" t="s">
        <v>527</v>
      </c>
      <c r="D167" s="23" t="s">
        <v>23</v>
      </c>
      <c r="E167" s="23"/>
      <c r="F167" s="252"/>
      <c r="G167" s="252"/>
      <c r="H167" s="252"/>
      <c r="I167" s="252"/>
      <c r="J167" s="252"/>
      <c r="K167" s="252"/>
      <c r="L167" s="252"/>
    </row>
    <row r="168" spans="2:12" s="11" customFormat="1" ht="15">
      <c r="B168" s="17" t="s">
        <v>324</v>
      </c>
      <c r="C168" s="22" t="s">
        <v>528</v>
      </c>
      <c r="D168" s="23" t="s">
        <v>26</v>
      </c>
      <c r="E168" s="23">
        <v>5</v>
      </c>
      <c r="F168" s="252"/>
      <c r="G168" s="252"/>
      <c r="H168" s="252"/>
      <c r="I168" s="252"/>
      <c r="J168" s="252"/>
      <c r="K168" s="252"/>
      <c r="L168" s="252"/>
    </row>
    <row r="169" spans="2:12" s="11" customFormat="1" ht="15">
      <c r="B169" s="15" t="s">
        <v>326</v>
      </c>
      <c r="C169" s="15" t="s">
        <v>327</v>
      </c>
      <c r="D169" s="16" t="s">
        <v>29</v>
      </c>
      <c r="E169" s="16">
        <f>+(E170+E171+E172)*10/25</f>
        <v>10</v>
      </c>
      <c r="F169" s="105"/>
      <c r="G169" s="26"/>
      <c r="H169" s="46"/>
      <c r="I169" s="46"/>
      <c r="J169" s="46"/>
      <c r="K169" s="46"/>
      <c r="L169" s="46"/>
    </row>
    <row r="170" spans="2:7" s="11" customFormat="1" ht="17.25" customHeight="1">
      <c r="B170" s="17" t="s">
        <v>328</v>
      </c>
      <c r="C170" s="18" t="s">
        <v>329</v>
      </c>
      <c r="D170" s="20" t="s">
        <v>29</v>
      </c>
      <c r="E170" s="20">
        <v>10</v>
      </c>
      <c r="F170" s="105"/>
      <c r="G170" s="26"/>
    </row>
    <row r="171" spans="2:7" s="11" customFormat="1" ht="24" customHeight="1">
      <c r="B171" s="17" t="s">
        <v>330</v>
      </c>
      <c r="C171" s="18" t="s">
        <v>331</v>
      </c>
      <c r="D171" s="20" t="s">
        <v>14</v>
      </c>
      <c r="E171" s="20">
        <v>5</v>
      </c>
      <c r="F171" s="105"/>
      <c r="G171" s="26"/>
    </row>
    <row r="172" spans="2:8" s="11" customFormat="1" ht="24" customHeight="1">
      <c r="B172" s="17" t="s">
        <v>332</v>
      </c>
      <c r="C172" s="18" t="s">
        <v>333</v>
      </c>
      <c r="D172" s="20" t="s">
        <v>29</v>
      </c>
      <c r="E172" s="20">
        <f>SUM(E173:E174)</f>
        <v>10</v>
      </c>
      <c r="F172" s="105"/>
      <c r="G172" s="26"/>
      <c r="H172" s="50"/>
    </row>
    <row r="173" spans="2:14" s="11" customFormat="1" ht="17.25" customHeight="1">
      <c r="B173" s="17" t="s">
        <v>334</v>
      </c>
      <c r="C173" s="22" t="s">
        <v>529</v>
      </c>
      <c r="D173" s="23">
        <v>0</v>
      </c>
      <c r="E173" s="23"/>
      <c r="F173" s="105"/>
      <c r="G173" s="26"/>
      <c r="M173" s="29"/>
      <c r="N173" s="29"/>
    </row>
    <row r="174" spans="2:8" s="11" customFormat="1" ht="45.75" customHeight="1">
      <c r="B174" s="17" t="s">
        <v>336</v>
      </c>
      <c r="C174" s="22" t="s">
        <v>530</v>
      </c>
      <c r="D174" s="23" t="s">
        <v>40</v>
      </c>
      <c r="E174" s="23">
        <v>10</v>
      </c>
      <c r="F174" s="105"/>
      <c r="G174" s="26"/>
      <c r="H174" s="51"/>
    </row>
    <row r="175" spans="2:7" ht="15">
      <c r="B175" s="15" t="s">
        <v>338</v>
      </c>
      <c r="C175" s="15" t="s">
        <v>339</v>
      </c>
      <c r="D175" s="16" t="s">
        <v>29</v>
      </c>
      <c r="E175" s="16">
        <f>+(E176+E180)*10/20</f>
        <v>10</v>
      </c>
      <c r="F175" s="105"/>
      <c r="G175" s="26"/>
    </row>
    <row r="176" spans="2:7" ht="24" customHeight="1">
      <c r="B176" s="17" t="s">
        <v>340</v>
      </c>
      <c r="C176" s="18" t="s">
        <v>341</v>
      </c>
      <c r="D176" s="20" t="s">
        <v>29</v>
      </c>
      <c r="E176" s="20">
        <f>SUM(E177:E179)</f>
        <v>10</v>
      </c>
      <c r="F176" s="105"/>
      <c r="G176" s="26"/>
    </row>
    <row r="177" spans="2:7" ht="15">
      <c r="B177" s="17" t="s">
        <v>342</v>
      </c>
      <c r="C177" s="22" t="s">
        <v>531</v>
      </c>
      <c r="D177" s="23">
        <v>0</v>
      </c>
      <c r="E177" s="23"/>
      <c r="F177" s="105"/>
      <c r="G177" s="26"/>
    </row>
    <row r="178" spans="2:7" ht="21">
      <c r="B178" s="17" t="s">
        <v>344</v>
      </c>
      <c r="C178" s="22" t="s">
        <v>532</v>
      </c>
      <c r="D178" s="23" t="s">
        <v>76</v>
      </c>
      <c r="E178" s="23"/>
      <c r="F178" s="105"/>
      <c r="G178" s="26"/>
    </row>
    <row r="179" spans="2:7" ht="21">
      <c r="B179" s="17" t="s">
        <v>346</v>
      </c>
      <c r="C179" s="22" t="s">
        <v>533</v>
      </c>
      <c r="D179" s="23" t="s">
        <v>40</v>
      </c>
      <c r="E179" s="23">
        <v>10</v>
      </c>
      <c r="F179" s="105"/>
      <c r="G179" s="26"/>
    </row>
    <row r="180" spans="2:7" ht="21">
      <c r="B180" s="17" t="s">
        <v>348</v>
      </c>
      <c r="C180" s="18" t="s">
        <v>349</v>
      </c>
      <c r="D180" s="20" t="s">
        <v>29</v>
      </c>
      <c r="E180" s="20">
        <f>SUM(E181:E183)</f>
        <v>10</v>
      </c>
      <c r="F180" s="105"/>
      <c r="G180" s="26"/>
    </row>
    <row r="181" spans="2:7" ht="15">
      <c r="B181" s="17" t="s">
        <v>350</v>
      </c>
      <c r="C181" s="22" t="s">
        <v>534</v>
      </c>
      <c r="D181" s="23">
        <v>0</v>
      </c>
      <c r="E181" s="23"/>
      <c r="F181" s="105"/>
      <c r="G181" s="26"/>
    </row>
    <row r="182" spans="2:7" ht="15">
      <c r="B182" s="17" t="s">
        <v>352</v>
      </c>
      <c r="C182" s="22" t="s">
        <v>535</v>
      </c>
      <c r="D182" s="23" t="s">
        <v>76</v>
      </c>
      <c r="E182" s="23"/>
      <c r="F182" s="105"/>
      <c r="G182" s="26"/>
    </row>
    <row r="183" spans="2:7" ht="15">
      <c r="B183" s="17" t="s">
        <v>354</v>
      </c>
      <c r="C183" s="22" t="s">
        <v>536</v>
      </c>
      <c r="D183" s="23" t="s">
        <v>40</v>
      </c>
      <c r="E183" s="23">
        <v>10</v>
      </c>
      <c r="F183" s="105"/>
      <c r="G183" s="26"/>
    </row>
    <row r="184" spans="2:12" ht="15">
      <c r="B184" s="15" t="s">
        <v>356</v>
      </c>
      <c r="C184" s="15" t="s">
        <v>357</v>
      </c>
      <c r="D184" s="16" t="s">
        <v>14</v>
      </c>
      <c r="E184" s="16">
        <f>+E185</f>
        <v>5</v>
      </c>
      <c r="F184" s="105"/>
      <c r="G184" s="26"/>
      <c r="H184" s="37"/>
      <c r="I184" s="37"/>
      <c r="J184" s="37"/>
      <c r="K184" s="37"/>
      <c r="L184" s="37"/>
    </row>
    <row r="185" spans="2:12" ht="21">
      <c r="B185" s="17" t="s">
        <v>358</v>
      </c>
      <c r="C185" s="27" t="s">
        <v>359</v>
      </c>
      <c r="D185" s="20" t="s">
        <v>14</v>
      </c>
      <c r="E185" s="20">
        <f>SUM(E186:E188)</f>
        <v>5</v>
      </c>
      <c r="F185" s="105"/>
      <c r="G185" s="26"/>
      <c r="H185" s="37"/>
      <c r="I185" s="37"/>
      <c r="J185" s="37"/>
      <c r="K185" s="37"/>
      <c r="L185" s="37"/>
    </row>
    <row r="186" spans="2:12" ht="21">
      <c r="B186" s="17" t="s">
        <v>360</v>
      </c>
      <c r="C186" s="22" t="s">
        <v>361</v>
      </c>
      <c r="D186" s="23">
        <v>0</v>
      </c>
      <c r="E186" s="20"/>
      <c r="F186" s="263"/>
      <c r="G186" s="263"/>
      <c r="H186" s="263"/>
      <c r="I186" s="263"/>
      <c r="J186" s="263"/>
      <c r="K186" s="263"/>
      <c r="L186" s="263"/>
    </row>
    <row r="187" spans="2:12" ht="21">
      <c r="B187" s="17" t="s">
        <v>362</v>
      </c>
      <c r="C187" s="22" t="s">
        <v>363</v>
      </c>
      <c r="D187" s="23" t="s">
        <v>23</v>
      </c>
      <c r="E187" s="23"/>
      <c r="F187" s="263"/>
      <c r="G187" s="263"/>
      <c r="H187" s="263"/>
      <c r="I187" s="263"/>
      <c r="J187" s="263"/>
      <c r="K187" s="263"/>
      <c r="L187" s="263"/>
    </row>
    <row r="188" spans="2:12" ht="31.5">
      <c r="B188" s="17" t="s">
        <v>364</v>
      </c>
      <c r="C188" s="22" t="s">
        <v>365</v>
      </c>
      <c r="D188" s="23" t="s">
        <v>26</v>
      </c>
      <c r="E188" s="23">
        <v>5</v>
      </c>
      <c r="F188" s="263"/>
      <c r="G188" s="263"/>
      <c r="H188" s="263"/>
      <c r="I188" s="263"/>
      <c r="J188" s="263"/>
      <c r="K188" s="263"/>
      <c r="L188" s="263"/>
    </row>
    <row r="189" spans="2:12" ht="15">
      <c r="B189" s="15" t="s">
        <v>366</v>
      </c>
      <c r="C189" s="15" t="s">
        <v>367</v>
      </c>
      <c r="D189" s="16" t="s">
        <v>29</v>
      </c>
      <c r="E189" s="16">
        <f>+(E190+E191+E192+E193+E194+E195)*10/55</f>
        <v>10</v>
      </c>
      <c r="F189" s="105"/>
      <c r="G189" s="26"/>
      <c r="H189" s="37"/>
      <c r="I189" s="37"/>
      <c r="J189" s="37"/>
      <c r="K189" s="37"/>
      <c r="L189" s="37"/>
    </row>
    <row r="190" spans="2:7" ht="21">
      <c r="B190" s="52" t="s">
        <v>368</v>
      </c>
      <c r="C190" s="18" t="s">
        <v>369</v>
      </c>
      <c r="D190" s="20" t="s">
        <v>29</v>
      </c>
      <c r="E190" s="20">
        <v>10</v>
      </c>
      <c r="F190" s="105"/>
      <c r="G190" s="26"/>
    </row>
    <row r="191" spans="2:7" ht="15">
      <c r="B191" s="52" t="s">
        <v>370</v>
      </c>
      <c r="C191" s="18" t="s">
        <v>371</v>
      </c>
      <c r="D191" s="20" t="s">
        <v>29</v>
      </c>
      <c r="E191" s="20">
        <v>10</v>
      </c>
      <c r="F191" s="105"/>
      <c r="G191" s="26"/>
    </row>
    <row r="192" spans="2:7" ht="21">
      <c r="B192" s="52" t="s">
        <v>372</v>
      </c>
      <c r="C192" s="18" t="s">
        <v>373</v>
      </c>
      <c r="D192" s="20" t="s">
        <v>29</v>
      </c>
      <c r="E192" s="20">
        <v>10</v>
      </c>
      <c r="F192" s="105"/>
      <c r="G192" s="26"/>
    </row>
    <row r="193" spans="2:7" ht="21">
      <c r="B193" s="52" t="s">
        <v>374</v>
      </c>
      <c r="C193" s="18" t="s">
        <v>375</v>
      </c>
      <c r="D193" s="20" t="s">
        <v>29</v>
      </c>
      <c r="E193" s="20">
        <v>10</v>
      </c>
      <c r="F193" s="105"/>
      <c r="G193" s="26"/>
    </row>
    <row r="194" spans="2:7" ht="21">
      <c r="B194" s="52" t="s">
        <v>376</v>
      </c>
      <c r="C194" s="18" t="s">
        <v>377</v>
      </c>
      <c r="D194" s="20" t="s">
        <v>29</v>
      </c>
      <c r="E194" s="20">
        <v>10</v>
      </c>
      <c r="F194" s="105"/>
      <c r="G194" s="26"/>
    </row>
    <row r="195" spans="2:7" ht="21">
      <c r="B195" s="52" t="s">
        <v>378</v>
      </c>
      <c r="C195" s="18" t="s">
        <v>379</v>
      </c>
      <c r="D195" s="20" t="s">
        <v>14</v>
      </c>
      <c r="E195" s="20">
        <v>5</v>
      </c>
      <c r="F195" s="105"/>
      <c r="G195" s="26"/>
    </row>
    <row r="196" spans="2:7" s="11" customFormat="1" ht="15">
      <c r="B196" s="53"/>
      <c r="C196" s="54"/>
      <c r="D196" s="55"/>
      <c r="E196" s="56">
        <f>+E18</f>
        <v>100</v>
      </c>
      <c r="F196" s="105"/>
      <c r="G196" s="26"/>
    </row>
    <row r="197" spans="2:11" s="60" customFormat="1" ht="16.5">
      <c r="B197" s="57" t="s">
        <v>380</v>
      </c>
      <c r="C197" s="58"/>
      <c r="D197" s="58"/>
      <c r="E197" s="58"/>
      <c r="F197" s="105"/>
      <c r="G197" s="26"/>
      <c r="H197" s="58"/>
      <c r="I197" s="58"/>
      <c r="J197" s="58"/>
      <c r="K197" s="59"/>
    </row>
    <row r="198" spans="1:12" s="60" customFormat="1" ht="16.5" customHeight="1">
      <c r="A198" s="61"/>
      <c r="B198" s="62"/>
      <c r="C198" s="62"/>
      <c r="D198" s="62"/>
      <c r="E198" s="62"/>
      <c r="F198" s="62"/>
      <c r="G198" s="62"/>
      <c r="H198" s="62"/>
      <c r="I198" s="62"/>
      <c r="J198" s="62"/>
      <c r="K198" s="62"/>
      <c r="L198" s="61"/>
    </row>
    <row r="199" spans="2:13" s="60" customFormat="1" ht="16.5" customHeight="1">
      <c r="B199" s="258" t="s">
        <v>381</v>
      </c>
      <c r="C199" s="258"/>
      <c r="D199" s="258"/>
      <c r="E199" s="258"/>
      <c r="F199" s="63"/>
      <c r="G199" s="63"/>
      <c r="H199" s="64"/>
      <c r="I199" s="64"/>
      <c r="J199" s="64"/>
      <c r="K199" s="64"/>
      <c r="L199" s="61"/>
      <c r="M199" s="61"/>
    </row>
    <row r="200" spans="2:11" s="61" customFormat="1" ht="16.5" customHeight="1">
      <c r="B200" s="258" t="s">
        <v>382</v>
      </c>
      <c r="C200" s="258"/>
      <c r="D200" s="258"/>
      <c r="E200" s="258"/>
      <c r="F200" s="63"/>
      <c r="G200" s="63"/>
      <c r="H200" s="62"/>
      <c r="I200" s="62"/>
      <c r="J200" s="62"/>
      <c r="K200" s="62"/>
    </row>
    <row r="201" spans="2:12" s="60" customFormat="1" ht="16.5" customHeight="1">
      <c r="B201" s="258" t="s">
        <v>383</v>
      </c>
      <c r="C201" s="258"/>
      <c r="D201" s="258"/>
      <c r="E201" s="258"/>
      <c r="F201" s="63"/>
      <c r="G201" s="63"/>
      <c r="H201" s="65"/>
      <c r="I201" s="65"/>
      <c r="J201" s="65"/>
      <c r="K201" s="65"/>
      <c r="L201" s="61"/>
    </row>
    <row r="202" spans="2:12" s="60" customFormat="1" ht="16.5">
      <c r="B202" s="258" t="s">
        <v>384</v>
      </c>
      <c r="C202" s="258"/>
      <c r="D202" s="258"/>
      <c r="E202" s="258"/>
      <c r="F202" s="63"/>
      <c r="G202" s="63"/>
      <c r="H202" s="66"/>
      <c r="I202" s="66"/>
      <c r="J202" s="66"/>
      <c r="K202" s="66"/>
      <c r="L202" s="61"/>
    </row>
    <row r="203" spans="2:12" s="60" customFormat="1" ht="16.5">
      <c r="B203" s="63"/>
      <c r="C203" s="63"/>
      <c r="D203" s="63"/>
      <c r="E203" s="63"/>
      <c r="F203" s="63"/>
      <c r="G203" s="63"/>
      <c r="H203" s="66"/>
      <c r="I203" s="66"/>
      <c r="J203" s="66"/>
      <c r="K203" s="66"/>
      <c r="L203" s="61"/>
    </row>
    <row r="204" spans="2:3" ht="15">
      <c r="B204" s="11" t="s">
        <v>385</v>
      </c>
      <c r="C204" s="11" t="s">
        <v>386</v>
      </c>
    </row>
    <row r="205" ht="15">
      <c r="B205" s="23" t="s">
        <v>29</v>
      </c>
    </row>
    <row r="206" spans="2:8" ht="15">
      <c r="B206" s="67">
        <v>0</v>
      </c>
      <c r="C206" s="68" t="s">
        <v>387</v>
      </c>
      <c r="D206" s="69"/>
      <c r="E206" s="69"/>
      <c r="F206" s="69"/>
      <c r="G206" s="69"/>
      <c r="H206" s="70"/>
    </row>
    <row r="207" spans="2:8" ht="15">
      <c r="B207" s="67" t="s">
        <v>388</v>
      </c>
      <c r="C207" s="69" t="s">
        <v>389</v>
      </c>
      <c r="D207" s="69"/>
      <c r="E207" s="69"/>
      <c r="F207" s="69"/>
      <c r="G207" s="69"/>
      <c r="H207" s="70"/>
    </row>
    <row r="208" spans="2:8" ht="15">
      <c r="B208" s="67" t="s">
        <v>390</v>
      </c>
      <c r="C208" s="69" t="s">
        <v>391</v>
      </c>
      <c r="D208" s="69"/>
      <c r="E208" s="69"/>
      <c r="F208" s="69"/>
      <c r="G208" s="69"/>
      <c r="H208" s="70"/>
    </row>
    <row r="209" spans="2:8" ht="15">
      <c r="B209" s="67" t="s">
        <v>392</v>
      </c>
      <c r="C209" s="69" t="s">
        <v>393</v>
      </c>
      <c r="D209" s="69"/>
      <c r="E209" s="69"/>
      <c r="F209" s="69"/>
      <c r="G209" s="69"/>
      <c r="H209" s="70"/>
    </row>
    <row r="210" spans="2:8" ht="15">
      <c r="B210" s="23" t="s">
        <v>14</v>
      </c>
      <c r="D210" s="11"/>
      <c r="E210" s="11"/>
      <c r="F210" s="11"/>
      <c r="G210" s="11"/>
      <c r="H210" s="11"/>
    </row>
    <row r="211" spans="2:3" ht="15">
      <c r="B211" s="67">
        <v>0</v>
      </c>
      <c r="C211" s="68" t="s">
        <v>387</v>
      </c>
    </row>
    <row r="212" spans="2:3" ht="15">
      <c r="B212" s="67">
        <v>1</v>
      </c>
      <c r="C212" s="69" t="s">
        <v>389</v>
      </c>
    </row>
    <row r="213" spans="2:3" ht="15">
      <c r="B213" s="67" t="s">
        <v>394</v>
      </c>
      <c r="C213" s="69" t="s">
        <v>391</v>
      </c>
    </row>
    <row r="214" spans="2:3" ht="15">
      <c r="B214" s="67" t="s">
        <v>395</v>
      </c>
      <c r="C214" s="69" t="s">
        <v>393</v>
      </c>
    </row>
  </sheetData>
  <sheetProtection/>
  <mergeCells count="20">
    <mergeCell ref="F55:N57"/>
    <mergeCell ref="H62:M62"/>
    <mergeCell ref="H75:L75"/>
    <mergeCell ref="B200:E200"/>
    <mergeCell ref="B201:E201"/>
    <mergeCell ref="B199:E199"/>
    <mergeCell ref="F156:L156"/>
    <mergeCell ref="F166:L168"/>
    <mergeCell ref="F186:L188"/>
    <mergeCell ref="F121:M121"/>
    <mergeCell ref="B5:E5"/>
    <mergeCell ref="B6:E6"/>
    <mergeCell ref="C7:D7"/>
    <mergeCell ref="B16:D16"/>
    <mergeCell ref="H44:J44"/>
    <mergeCell ref="B202:E202"/>
    <mergeCell ref="H77:H79"/>
    <mergeCell ref="H85:L85"/>
    <mergeCell ref="F109:M109"/>
    <mergeCell ref="F115:M115"/>
  </mergeCells>
  <conditionalFormatting sqref="H200:K200">
    <cfRule type="cellIs" priority="2" dxfId="12" operator="equal" stopIfTrue="1">
      <formula>0</formula>
    </cfRule>
  </conditionalFormatting>
  <conditionalFormatting sqref="H201:K201">
    <cfRule type="cellIs" priority="1" dxfId="12" operator="equal" stopIfTrue="1">
      <formula>0</formula>
    </cfRule>
  </conditionalFormatting>
  <printOptions horizontalCentered="1"/>
  <pageMargins left="0.7480314960629921" right="0.31496062992125984" top="0.4330708661417323" bottom="0.9055118110236221" header="0.31496062992125984" footer="0.31496062992125984"/>
  <pageSetup horizontalDpi="600" verticalDpi="600" orientation="portrait" paperSize="9" scale="92" r:id="rId4"/>
  <drawing r:id="rId3"/>
  <legacyDrawing r:id="rId2"/>
</worksheet>
</file>

<file path=xl/worksheets/sheet6.xml><?xml version="1.0" encoding="utf-8"?>
<worksheet xmlns="http://schemas.openxmlformats.org/spreadsheetml/2006/main" xmlns:r="http://schemas.openxmlformats.org/officeDocument/2006/relationships">
  <dimension ref="A5:J205"/>
  <sheetViews>
    <sheetView view="pageBreakPreview" zoomScaleSheetLayoutView="100" zoomScalePageLayoutView="0" workbookViewId="0" topLeftCell="A1">
      <selection activeCell="B1" sqref="B1"/>
    </sheetView>
  </sheetViews>
  <sheetFormatPr defaultColWidth="11.421875" defaultRowHeight="15"/>
  <cols>
    <col min="1" max="1" width="2.8515625" style="1" customWidth="1"/>
    <col min="2" max="2" width="9.8515625" style="1" customWidth="1"/>
    <col min="3" max="3" width="68.7109375" style="1" customWidth="1"/>
    <col min="4" max="4" width="9.00390625" style="1" customWidth="1"/>
    <col min="5" max="5" width="10.8515625" style="1" customWidth="1"/>
    <col min="6" max="16384" width="11.421875" style="1" customWidth="1"/>
  </cols>
  <sheetData>
    <row r="1" ht="15"/>
    <row r="2" ht="35.25" customHeight="1"/>
    <row r="3" ht="15"/>
    <row r="4" ht="15"/>
    <row r="5" spans="2:5" ht="15">
      <c r="B5" s="253" t="s">
        <v>1108</v>
      </c>
      <c r="C5" s="253"/>
      <c r="D5" s="253"/>
      <c r="E5" s="253"/>
    </row>
    <row r="6" spans="2:5" ht="15">
      <c r="B6" s="248" t="s">
        <v>903</v>
      </c>
      <c r="C6" s="248"/>
      <c r="D6" s="248"/>
      <c r="E6" s="248"/>
    </row>
    <row r="7" spans="2:5" ht="15">
      <c r="B7" s="108"/>
      <c r="C7" s="254" t="s">
        <v>537</v>
      </c>
      <c r="D7" s="254"/>
      <c r="E7" s="108"/>
    </row>
    <row r="8" spans="2:5" ht="15">
      <c r="B8" s="2"/>
      <c r="C8" s="3"/>
      <c r="D8" s="3"/>
      <c r="E8" s="3"/>
    </row>
    <row r="9" spans="2:5" ht="15">
      <c r="B9" s="4" t="s">
        <v>1</v>
      </c>
      <c r="C9" s="75"/>
      <c r="D9" s="75"/>
      <c r="E9" s="75"/>
    </row>
    <row r="10" spans="2:5" ht="15">
      <c r="B10" s="4" t="s">
        <v>2</v>
      </c>
      <c r="C10" s="75"/>
      <c r="D10" s="5"/>
      <c r="E10" s="75"/>
    </row>
    <row r="11" spans="2:5" ht="15">
      <c r="B11" s="6" t="s">
        <v>3</v>
      </c>
      <c r="C11" s="75"/>
      <c r="D11" s="75"/>
      <c r="E11" s="75"/>
    </row>
    <row r="12" spans="2:5" ht="15">
      <c r="B12" s="6" t="s">
        <v>4</v>
      </c>
      <c r="C12" s="75"/>
      <c r="D12" s="75"/>
      <c r="E12" s="75"/>
    </row>
    <row r="13" spans="2:5" ht="15">
      <c r="B13" s="6" t="s">
        <v>5</v>
      </c>
      <c r="C13" s="75"/>
      <c r="D13" s="75"/>
      <c r="E13" s="75"/>
    </row>
    <row r="14" spans="2:5" ht="15">
      <c r="B14" s="7"/>
      <c r="C14" s="75"/>
      <c r="D14" s="75"/>
      <c r="E14" s="75"/>
    </row>
    <row r="15" spans="2:5" ht="15">
      <c r="B15" s="75"/>
      <c r="C15" s="75"/>
      <c r="D15" s="75"/>
      <c r="E15" s="75"/>
    </row>
    <row r="16" spans="2:5" ht="15">
      <c r="B16" s="255"/>
      <c r="C16" s="255"/>
      <c r="D16" s="255"/>
      <c r="E16" s="75"/>
    </row>
    <row r="17" spans="2:5" ht="15">
      <c r="B17" s="8" t="s">
        <v>6</v>
      </c>
      <c r="C17" s="8" t="s">
        <v>7</v>
      </c>
      <c r="D17" s="8" t="s">
        <v>8</v>
      </c>
      <c r="E17" s="8" t="s">
        <v>9</v>
      </c>
    </row>
    <row r="18" spans="2:5" s="11" customFormat="1" ht="15">
      <c r="B18" s="9">
        <v>1</v>
      </c>
      <c r="C18" s="9" t="s">
        <v>10</v>
      </c>
      <c r="D18" s="8" t="s">
        <v>11</v>
      </c>
      <c r="E18" s="10">
        <f>+E19+E34+E80+E144</f>
        <v>100</v>
      </c>
    </row>
    <row r="19" spans="2:5" ht="15">
      <c r="B19" s="12" t="s">
        <v>12</v>
      </c>
      <c r="C19" s="12" t="s">
        <v>13</v>
      </c>
      <c r="D19" s="13" t="s">
        <v>14</v>
      </c>
      <c r="E19" s="14">
        <f>(E20+E25+E32)*5/20</f>
        <v>5</v>
      </c>
    </row>
    <row r="20" spans="2:5" ht="15">
      <c r="B20" s="15" t="s">
        <v>15</v>
      </c>
      <c r="C20" s="15" t="s">
        <v>16</v>
      </c>
      <c r="D20" s="16" t="s">
        <v>14</v>
      </c>
      <c r="E20" s="16">
        <f>+E21</f>
        <v>5</v>
      </c>
    </row>
    <row r="21" spans="2:5" ht="21">
      <c r="B21" s="17" t="s">
        <v>17</v>
      </c>
      <c r="C21" s="18" t="s">
        <v>18</v>
      </c>
      <c r="D21" s="19" t="s">
        <v>14</v>
      </c>
      <c r="E21" s="20">
        <f>SUM(E22:E24)</f>
        <v>5</v>
      </c>
    </row>
    <row r="22" spans="2:5" ht="21">
      <c r="B22" s="17" t="s">
        <v>19</v>
      </c>
      <c r="C22" s="22" t="s">
        <v>752</v>
      </c>
      <c r="D22" s="23">
        <v>1</v>
      </c>
      <c r="E22" s="23"/>
    </row>
    <row r="23" spans="2:5" ht="21">
      <c r="B23" s="17" t="s">
        <v>21</v>
      </c>
      <c r="C23" s="22" t="s">
        <v>753</v>
      </c>
      <c r="D23" s="24" t="s">
        <v>538</v>
      </c>
      <c r="E23" s="23"/>
    </row>
    <row r="24" spans="2:5" ht="21">
      <c r="B24" s="17" t="s">
        <v>24</v>
      </c>
      <c r="C24" s="22" t="s">
        <v>754</v>
      </c>
      <c r="D24" s="24" t="s">
        <v>539</v>
      </c>
      <c r="E24" s="23">
        <v>5</v>
      </c>
    </row>
    <row r="25" spans="2:5" ht="15">
      <c r="B25" s="15" t="s">
        <v>27</v>
      </c>
      <c r="C25" s="15" t="s">
        <v>28</v>
      </c>
      <c r="D25" s="16" t="s">
        <v>29</v>
      </c>
      <c r="E25" s="16">
        <f>(E26+E29)*10/20</f>
        <v>10</v>
      </c>
    </row>
    <row r="26" spans="2:5" ht="21">
      <c r="B26" s="17" t="s">
        <v>30</v>
      </c>
      <c r="C26" s="18" t="s">
        <v>31</v>
      </c>
      <c r="D26" s="20" t="s">
        <v>29</v>
      </c>
      <c r="E26" s="20">
        <f>SUM(E27:E28)</f>
        <v>10</v>
      </c>
    </row>
    <row r="27" spans="2:5" ht="15">
      <c r="B27" s="17" t="s">
        <v>32</v>
      </c>
      <c r="C27" s="33" t="s">
        <v>33</v>
      </c>
      <c r="D27" s="23" t="s">
        <v>45</v>
      </c>
      <c r="E27" s="23"/>
    </row>
    <row r="28" spans="2:5" ht="21">
      <c r="B28" s="17" t="s">
        <v>35</v>
      </c>
      <c r="C28" s="33" t="s">
        <v>755</v>
      </c>
      <c r="D28" s="23" t="s">
        <v>48</v>
      </c>
      <c r="E28" s="23">
        <v>10</v>
      </c>
    </row>
    <row r="29" spans="2:5" ht="21">
      <c r="B29" s="17" t="s">
        <v>41</v>
      </c>
      <c r="C29" s="27" t="s">
        <v>42</v>
      </c>
      <c r="D29" s="20" t="s">
        <v>29</v>
      </c>
      <c r="E29" s="20">
        <f>SUM(E30:E31)</f>
        <v>10</v>
      </c>
    </row>
    <row r="30" spans="2:5" ht="15">
      <c r="B30" s="17" t="s">
        <v>43</v>
      </c>
      <c r="C30" s="33" t="s">
        <v>44</v>
      </c>
      <c r="D30" s="23" t="s">
        <v>45</v>
      </c>
      <c r="E30" s="23"/>
    </row>
    <row r="31" spans="2:5" ht="21">
      <c r="B31" s="17" t="s">
        <v>46</v>
      </c>
      <c r="C31" s="33" t="s">
        <v>756</v>
      </c>
      <c r="D31" s="23" t="s">
        <v>48</v>
      </c>
      <c r="E31" s="23">
        <v>10</v>
      </c>
    </row>
    <row r="32" spans="2:5" ht="15">
      <c r="B32" s="15" t="s">
        <v>49</v>
      </c>
      <c r="C32" s="15" t="s">
        <v>50</v>
      </c>
      <c r="D32" s="16" t="s">
        <v>14</v>
      </c>
      <c r="E32" s="16">
        <f>+E33</f>
        <v>5</v>
      </c>
    </row>
    <row r="33" spans="2:5" ht="42">
      <c r="B33" s="17" t="s">
        <v>51</v>
      </c>
      <c r="C33" s="18" t="s">
        <v>52</v>
      </c>
      <c r="D33" s="20" t="s">
        <v>14</v>
      </c>
      <c r="E33" s="20">
        <v>5</v>
      </c>
    </row>
    <row r="34" spans="2:5" ht="15">
      <c r="B34" s="12" t="s">
        <v>53</v>
      </c>
      <c r="C34" s="12" t="s">
        <v>54</v>
      </c>
      <c r="D34" s="13" t="s">
        <v>55</v>
      </c>
      <c r="E34" s="14">
        <f>(E35+E54+E68+E71)*30/40</f>
        <v>30</v>
      </c>
    </row>
    <row r="35" spans="2:5" ht="15">
      <c r="B35" s="15" t="s">
        <v>56</v>
      </c>
      <c r="C35" s="15" t="s">
        <v>57</v>
      </c>
      <c r="D35" s="16" t="s">
        <v>29</v>
      </c>
      <c r="E35" s="16">
        <f>+(E36+E40+E44+E49+E53)*10/45</f>
        <v>10</v>
      </c>
    </row>
    <row r="36" spans="2:5" s="11" customFormat="1" ht="21">
      <c r="B36" s="17" t="s">
        <v>60</v>
      </c>
      <c r="C36" s="18" t="s">
        <v>59</v>
      </c>
      <c r="D36" s="20" t="s">
        <v>29</v>
      </c>
      <c r="E36" s="20">
        <f>SUM(E37:E39)</f>
        <v>10</v>
      </c>
    </row>
    <row r="37" spans="2:5" s="11" customFormat="1" ht="15">
      <c r="B37" s="17" t="s">
        <v>60</v>
      </c>
      <c r="C37" s="22" t="s">
        <v>757</v>
      </c>
      <c r="D37" s="23">
        <v>0</v>
      </c>
      <c r="E37" s="20"/>
    </row>
    <row r="38" spans="2:5" s="11" customFormat="1" ht="15">
      <c r="B38" s="17" t="s">
        <v>62</v>
      </c>
      <c r="C38" s="33" t="s">
        <v>758</v>
      </c>
      <c r="D38" s="30" t="s">
        <v>76</v>
      </c>
      <c r="E38" s="30"/>
    </row>
    <row r="39" spans="2:5" s="11" customFormat="1" ht="21">
      <c r="B39" s="17" t="s">
        <v>64</v>
      </c>
      <c r="C39" s="33" t="s">
        <v>759</v>
      </c>
      <c r="D39" s="30" t="s">
        <v>40</v>
      </c>
      <c r="E39" s="30">
        <v>10</v>
      </c>
    </row>
    <row r="40" spans="2:5" s="11" customFormat="1" ht="15">
      <c r="B40" s="17" t="s">
        <v>67</v>
      </c>
      <c r="C40" s="27" t="s">
        <v>68</v>
      </c>
      <c r="D40" s="19" t="s">
        <v>29</v>
      </c>
      <c r="E40" s="19">
        <f>SUM(E41:E43)</f>
        <v>10</v>
      </c>
    </row>
    <row r="41" spans="2:5" s="11" customFormat="1" ht="15">
      <c r="B41" s="17" t="s">
        <v>69</v>
      </c>
      <c r="C41" s="33" t="s">
        <v>760</v>
      </c>
      <c r="D41" s="30">
        <v>0</v>
      </c>
      <c r="E41" s="30"/>
    </row>
    <row r="42" spans="2:5" s="11" customFormat="1" ht="15">
      <c r="B42" s="17" t="s">
        <v>71</v>
      </c>
      <c r="C42" s="33" t="s">
        <v>761</v>
      </c>
      <c r="D42" s="30" t="s">
        <v>202</v>
      </c>
      <c r="E42" s="30"/>
    </row>
    <row r="43" spans="2:5" s="11" customFormat="1" ht="15">
      <c r="B43" s="17" t="s">
        <v>74</v>
      </c>
      <c r="C43" s="33" t="s">
        <v>762</v>
      </c>
      <c r="D43" s="30" t="s">
        <v>91</v>
      </c>
      <c r="E43" s="30">
        <v>10</v>
      </c>
    </row>
    <row r="44" spans="2:5" s="11" customFormat="1" ht="21">
      <c r="B44" s="17" t="s">
        <v>79</v>
      </c>
      <c r="C44" s="27" t="s">
        <v>80</v>
      </c>
      <c r="D44" s="19" t="s">
        <v>29</v>
      </c>
      <c r="E44" s="19">
        <f>SUM(E45:E48)</f>
        <v>10</v>
      </c>
    </row>
    <row r="45" spans="2:5" s="11" customFormat="1" ht="15">
      <c r="B45" s="17" t="s">
        <v>81</v>
      </c>
      <c r="C45" s="33" t="s">
        <v>763</v>
      </c>
      <c r="D45" s="30">
        <v>0</v>
      </c>
      <c r="E45" s="30"/>
    </row>
    <row r="46" spans="2:5" s="11" customFormat="1" ht="15">
      <c r="B46" s="17" t="s">
        <v>83</v>
      </c>
      <c r="C46" s="33" t="s">
        <v>764</v>
      </c>
      <c r="D46" s="30" t="s">
        <v>85</v>
      </c>
      <c r="E46" s="30"/>
    </row>
    <row r="47" spans="2:5" s="11" customFormat="1" ht="15">
      <c r="B47" s="17" t="s">
        <v>86</v>
      </c>
      <c r="C47" s="33" t="s">
        <v>765</v>
      </c>
      <c r="D47" s="30" t="s">
        <v>88</v>
      </c>
      <c r="E47" s="30"/>
    </row>
    <row r="48" spans="2:5" s="11" customFormat="1" ht="21">
      <c r="B48" s="17" t="s">
        <v>89</v>
      </c>
      <c r="C48" s="33" t="s">
        <v>766</v>
      </c>
      <c r="D48" s="30" t="s">
        <v>91</v>
      </c>
      <c r="E48" s="30">
        <v>10</v>
      </c>
    </row>
    <row r="49" spans="2:5" s="11" customFormat="1" ht="21">
      <c r="B49" s="17" t="s">
        <v>92</v>
      </c>
      <c r="C49" s="27" t="s">
        <v>93</v>
      </c>
      <c r="D49" s="20" t="s">
        <v>29</v>
      </c>
      <c r="E49" s="20">
        <f>SUM(E50:E52)</f>
        <v>10</v>
      </c>
    </row>
    <row r="50" spans="2:5" s="11" customFormat="1" ht="15">
      <c r="B50" s="17" t="s">
        <v>94</v>
      </c>
      <c r="C50" s="33" t="s">
        <v>767</v>
      </c>
      <c r="D50" s="23">
        <v>0</v>
      </c>
      <c r="E50" s="23"/>
    </row>
    <row r="51" spans="2:5" s="11" customFormat="1" ht="15">
      <c r="B51" s="17" t="s">
        <v>95</v>
      </c>
      <c r="C51" s="80" t="s">
        <v>768</v>
      </c>
      <c r="D51" s="23" t="s">
        <v>85</v>
      </c>
      <c r="E51" s="23"/>
    </row>
    <row r="52" spans="2:5" s="11" customFormat="1" ht="21">
      <c r="B52" s="17" t="s">
        <v>96</v>
      </c>
      <c r="C52" s="33" t="s">
        <v>769</v>
      </c>
      <c r="D52" s="23" t="s">
        <v>48</v>
      </c>
      <c r="E52" s="23">
        <v>10</v>
      </c>
    </row>
    <row r="53" spans="2:5" s="11" customFormat="1" ht="15">
      <c r="B53" s="52" t="s">
        <v>98</v>
      </c>
      <c r="C53" s="27" t="s">
        <v>99</v>
      </c>
      <c r="D53" s="19" t="s">
        <v>14</v>
      </c>
      <c r="E53" s="19">
        <v>5</v>
      </c>
    </row>
    <row r="54" spans="2:5" ht="15">
      <c r="B54" s="15" t="s">
        <v>100</v>
      </c>
      <c r="C54" s="15" t="s">
        <v>101</v>
      </c>
      <c r="D54" s="16" t="s">
        <v>29</v>
      </c>
      <c r="E54" s="16">
        <f>+(E55+E58+E63)*10/25</f>
        <v>10</v>
      </c>
    </row>
    <row r="55" spans="2:5" s="11" customFormat="1" ht="27.75" customHeight="1">
      <c r="B55" s="17" t="s">
        <v>552</v>
      </c>
      <c r="C55" s="18" t="s">
        <v>103</v>
      </c>
      <c r="D55" s="20" t="s">
        <v>29</v>
      </c>
      <c r="E55" s="20">
        <f>SUM(E56:E57)</f>
        <v>10</v>
      </c>
    </row>
    <row r="56" spans="2:5" s="11" customFormat="1" ht="39" customHeight="1">
      <c r="B56" s="17" t="s">
        <v>104</v>
      </c>
      <c r="C56" s="22" t="s">
        <v>770</v>
      </c>
      <c r="D56" s="23">
        <v>0</v>
      </c>
      <c r="E56" s="23"/>
    </row>
    <row r="57" spans="2:7" s="11" customFormat="1" ht="15">
      <c r="B57" s="17" t="s">
        <v>106</v>
      </c>
      <c r="C57" s="22" t="s">
        <v>771</v>
      </c>
      <c r="D57" s="23" t="s">
        <v>40</v>
      </c>
      <c r="E57" s="23">
        <v>10</v>
      </c>
      <c r="F57" s="252"/>
      <c r="G57" s="252"/>
    </row>
    <row r="58" spans="2:5" s="11" customFormat="1" ht="15">
      <c r="B58" s="17" t="s">
        <v>108</v>
      </c>
      <c r="C58" s="27" t="s">
        <v>109</v>
      </c>
      <c r="D58" s="20" t="s">
        <v>29</v>
      </c>
      <c r="E58" s="20">
        <f>SUM(E59:E62)</f>
        <v>10</v>
      </c>
    </row>
    <row r="59" spans="2:5" s="11" customFormat="1" ht="15">
      <c r="B59" s="17" t="s">
        <v>110</v>
      </c>
      <c r="C59" s="22" t="s">
        <v>772</v>
      </c>
      <c r="D59" s="23">
        <v>0</v>
      </c>
      <c r="E59" s="20"/>
    </row>
    <row r="60" spans="2:10" s="11" customFormat="1" ht="27.75" customHeight="1">
      <c r="B60" s="17" t="s">
        <v>112</v>
      </c>
      <c r="C60" s="112" t="s">
        <v>773</v>
      </c>
      <c r="D60" s="23" t="s">
        <v>114</v>
      </c>
      <c r="E60" s="23"/>
      <c r="F60" s="263"/>
      <c r="G60" s="263"/>
      <c r="H60" s="263"/>
      <c r="I60" s="263"/>
      <c r="J60" s="263"/>
    </row>
    <row r="61" spans="2:5" s="11" customFormat="1" ht="25.5" customHeight="1">
      <c r="B61" s="17" t="s">
        <v>115</v>
      </c>
      <c r="C61" s="33" t="s">
        <v>774</v>
      </c>
      <c r="D61" s="23" t="s">
        <v>117</v>
      </c>
      <c r="E61" s="23"/>
    </row>
    <row r="62" spans="2:5" s="11" customFormat="1" ht="28.5" customHeight="1">
      <c r="B62" s="17" t="s">
        <v>118</v>
      </c>
      <c r="C62" s="33" t="s">
        <v>775</v>
      </c>
      <c r="D62" s="23" t="s">
        <v>91</v>
      </c>
      <c r="E62" s="23">
        <v>10</v>
      </c>
    </row>
    <row r="63" spans="2:5" s="11" customFormat="1" ht="26.25" customHeight="1">
      <c r="B63" s="17" t="s">
        <v>120</v>
      </c>
      <c r="C63" s="18" t="s">
        <v>121</v>
      </c>
      <c r="D63" s="20" t="s">
        <v>122</v>
      </c>
      <c r="E63" s="20">
        <f>SUM(E64:E67)</f>
        <v>5</v>
      </c>
    </row>
    <row r="64" spans="2:5" s="11" customFormat="1" ht="18" customHeight="1">
      <c r="B64" s="17" t="s">
        <v>123</v>
      </c>
      <c r="C64" s="33" t="s">
        <v>776</v>
      </c>
      <c r="D64" s="23">
        <v>0</v>
      </c>
      <c r="E64" s="20"/>
    </row>
    <row r="65" spans="2:5" s="11" customFormat="1" ht="21">
      <c r="B65" s="52" t="s">
        <v>125</v>
      </c>
      <c r="C65" s="112" t="s">
        <v>777</v>
      </c>
      <c r="D65" s="30" t="s">
        <v>73</v>
      </c>
      <c r="E65" s="30"/>
    </row>
    <row r="66" spans="2:5" s="11" customFormat="1" ht="21">
      <c r="B66" s="17" t="s">
        <v>127</v>
      </c>
      <c r="C66" s="33" t="s">
        <v>778</v>
      </c>
      <c r="D66" s="23" t="s">
        <v>129</v>
      </c>
      <c r="E66" s="30"/>
    </row>
    <row r="67" spans="2:5" s="11" customFormat="1" ht="21">
      <c r="B67" s="17" t="s">
        <v>130</v>
      </c>
      <c r="C67" s="33" t="s">
        <v>779</v>
      </c>
      <c r="D67" s="23">
        <v>5</v>
      </c>
      <c r="E67" s="23">
        <v>5</v>
      </c>
    </row>
    <row r="68" spans="2:5" ht="15">
      <c r="B68" s="15" t="s">
        <v>132</v>
      </c>
      <c r="C68" s="15" t="s">
        <v>133</v>
      </c>
      <c r="D68" s="16" t="s">
        <v>29</v>
      </c>
      <c r="E68" s="16">
        <f>+(E69+E70)*10/15</f>
        <v>10</v>
      </c>
    </row>
    <row r="69" spans="2:5" ht="21">
      <c r="B69" s="17" t="s">
        <v>134</v>
      </c>
      <c r="C69" s="18" t="s">
        <v>135</v>
      </c>
      <c r="D69" s="20" t="s">
        <v>14</v>
      </c>
      <c r="E69" s="20">
        <v>5</v>
      </c>
    </row>
    <row r="70" spans="2:5" ht="21">
      <c r="B70" s="17" t="s">
        <v>136</v>
      </c>
      <c r="C70" s="18" t="s">
        <v>137</v>
      </c>
      <c r="D70" s="20" t="s">
        <v>29</v>
      </c>
      <c r="E70" s="20">
        <v>10</v>
      </c>
    </row>
    <row r="71" spans="2:5" ht="15">
      <c r="B71" s="15" t="s">
        <v>138</v>
      </c>
      <c r="C71" s="15" t="s">
        <v>139</v>
      </c>
      <c r="D71" s="16" t="s">
        <v>29</v>
      </c>
      <c r="E71" s="16">
        <f>+(E72+E76)*10/15</f>
        <v>10</v>
      </c>
    </row>
    <row r="72" spans="2:6" ht="21">
      <c r="B72" s="17" t="s">
        <v>140</v>
      </c>
      <c r="C72" s="18" t="s">
        <v>141</v>
      </c>
      <c r="D72" s="20" t="s">
        <v>29</v>
      </c>
      <c r="E72" s="20">
        <f>SUM(E73:E75)</f>
        <v>10</v>
      </c>
      <c r="F72" s="109"/>
    </row>
    <row r="73" spans="2:6" ht="21">
      <c r="B73" s="17" t="s">
        <v>144</v>
      </c>
      <c r="C73" s="33" t="s">
        <v>554</v>
      </c>
      <c r="D73" s="23">
        <v>0</v>
      </c>
      <c r="E73" s="23"/>
      <c r="F73" s="111"/>
    </row>
    <row r="74" spans="2:6" ht="21">
      <c r="B74" s="17" t="s">
        <v>144</v>
      </c>
      <c r="C74" s="33" t="s">
        <v>555</v>
      </c>
      <c r="D74" s="23" t="s">
        <v>236</v>
      </c>
      <c r="E74" s="23"/>
      <c r="F74" s="111"/>
    </row>
    <row r="75" spans="2:6" ht="21">
      <c r="B75" s="17" t="s">
        <v>146</v>
      </c>
      <c r="C75" s="33" t="s">
        <v>556</v>
      </c>
      <c r="D75" s="23">
        <v>10</v>
      </c>
      <c r="E75" s="23">
        <v>10</v>
      </c>
      <c r="F75" s="111"/>
    </row>
    <row r="76" spans="2:6" ht="21">
      <c r="B76" s="52" t="s">
        <v>148</v>
      </c>
      <c r="C76" s="18" t="s">
        <v>149</v>
      </c>
      <c r="D76" s="20" t="s">
        <v>14</v>
      </c>
      <c r="E76" s="20">
        <f>SUM(E77:E79)</f>
        <v>5</v>
      </c>
      <c r="F76" s="37"/>
    </row>
    <row r="77" spans="2:5" ht="21">
      <c r="B77" s="17" t="s">
        <v>150</v>
      </c>
      <c r="C77" s="33" t="s">
        <v>396</v>
      </c>
      <c r="D77" s="23" t="s">
        <v>14</v>
      </c>
      <c r="E77" s="23"/>
    </row>
    <row r="78" spans="2:5" ht="21">
      <c r="B78" s="17" t="s">
        <v>151</v>
      </c>
      <c r="C78" s="22" t="s">
        <v>407</v>
      </c>
      <c r="D78" s="23">
        <v>0</v>
      </c>
      <c r="E78" s="23"/>
    </row>
    <row r="79" spans="2:5" ht="21">
      <c r="B79" s="17" t="s">
        <v>153</v>
      </c>
      <c r="C79" s="22" t="s">
        <v>154</v>
      </c>
      <c r="D79" s="23" t="s">
        <v>85</v>
      </c>
      <c r="E79" s="23">
        <v>5</v>
      </c>
    </row>
    <row r="80" spans="2:5" s="11" customFormat="1" ht="15">
      <c r="B80" s="12" t="s">
        <v>155</v>
      </c>
      <c r="C80" s="12" t="s">
        <v>156</v>
      </c>
      <c r="D80" s="13" t="s">
        <v>157</v>
      </c>
      <c r="E80" s="14">
        <f>(E81+E95)*35/20</f>
        <v>35</v>
      </c>
    </row>
    <row r="81" spans="2:8" s="11" customFormat="1" ht="15">
      <c r="B81" s="15" t="s">
        <v>158</v>
      </c>
      <c r="C81" s="15" t="s">
        <v>159</v>
      </c>
      <c r="D81" s="16" t="s">
        <v>29</v>
      </c>
      <c r="E81" s="16">
        <f>+(E82+E83+E87+E90+E91)*10/45</f>
        <v>10</v>
      </c>
      <c r="F81" s="110"/>
      <c r="G81" s="41"/>
      <c r="H81" s="41"/>
    </row>
    <row r="82" spans="2:8" s="11" customFormat="1" ht="15">
      <c r="B82" s="17" t="s">
        <v>160</v>
      </c>
      <c r="C82" s="18" t="s">
        <v>161</v>
      </c>
      <c r="D82" s="20" t="s">
        <v>14</v>
      </c>
      <c r="E82" s="20">
        <v>5</v>
      </c>
      <c r="F82" s="110"/>
      <c r="G82" s="41"/>
      <c r="H82" s="41"/>
    </row>
    <row r="83" spans="2:5" s="11" customFormat="1" ht="21">
      <c r="B83" s="17" t="s">
        <v>162</v>
      </c>
      <c r="C83" s="18" t="s">
        <v>163</v>
      </c>
      <c r="D83" s="20" t="s">
        <v>29</v>
      </c>
      <c r="E83" s="20">
        <f>SUM(E84:E86)</f>
        <v>10</v>
      </c>
    </row>
    <row r="84" spans="2:5" s="11" customFormat="1" ht="21">
      <c r="B84" s="17" t="s">
        <v>164</v>
      </c>
      <c r="C84" s="22" t="s">
        <v>780</v>
      </c>
      <c r="D84" s="23">
        <v>0</v>
      </c>
      <c r="E84" s="23"/>
    </row>
    <row r="85" spans="2:5" s="11" customFormat="1" ht="31.5">
      <c r="B85" s="17" t="s">
        <v>166</v>
      </c>
      <c r="C85" s="22" t="s">
        <v>781</v>
      </c>
      <c r="D85" s="23" t="s">
        <v>559</v>
      </c>
      <c r="E85" s="23"/>
    </row>
    <row r="86" spans="2:5" s="11" customFormat="1" ht="21">
      <c r="B86" s="17" t="s">
        <v>474</v>
      </c>
      <c r="C86" s="22" t="s">
        <v>782</v>
      </c>
      <c r="D86" s="23" t="s">
        <v>266</v>
      </c>
      <c r="E86" s="23">
        <v>10</v>
      </c>
    </row>
    <row r="87" spans="2:5" s="11" customFormat="1" ht="15">
      <c r="B87" s="52" t="s">
        <v>169</v>
      </c>
      <c r="C87" s="27" t="s">
        <v>170</v>
      </c>
      <c r="D87" s="19" t="s">
        <v>29</v>
      </c>
      <c r="E87" s="19">
        <f>SUM(E88:E89)</f>
        <v>10</v>
      </c>
    </row>
    <row r="88" spans="2:5" s="11" customFormat="1" ht="15">
      <c r="B88" s="17" t="s">
        <v>171</v>
      </c>
      <c r="C88" s="33" t="s">
        <v>783</v>
      </c>
      <c r="D88" s="23">
        <v>0</v>
      </c>
      <c r="E88" s="23"/>
    </row>
    <row r="89" spans="2:5" s="11" customFormat="1" ht="31.5">
      <c r="B89" s="52" t="s">
        <v>176</v>
      </c>
      <c r="C89" s="80" t="s">
        <v>784</v>
      </c>
      <c r="D89" s="23" t="s">
        <v>40</v>
      </c>
      <c r="E89" s="23">
        <v>10</v>
      </c>
    </row>
    <row r="90" spans="2:5" s="11" customFormat="1" ht="21">
      <c r="B90" s="17" t="s">
        <v>178</v>
      </c>
      <c r="C90" s="27" t="s">
        <v>179</v>
      </c>
      <c r="D90" s="20" t="s">
        <v>29</v>
      </c>
      <c r="E90" s="20">
        <v>10</v>
      </c>
    </row>
    <row r="91" spans="2:5" s="11" customFormat="1" ht="15">
      <c r="B91" s="17" t="s">
        <v>186</v>
      </c>
      <c r="C91" s="27" t="s">
        <v>187</v>
      </c>
      <c r="D91" s="20" t="s">
        <v>29</v>
      </c>
      <c r="E91" s="20">
        <f>SUM(E92:E94)</f>
        <v>10</v>
      </c>
    </row>
    <row r="92" spans="2:5" s="11" customFormat="1" ht="31.5">
      <c r="B92" s="17" t="s">
        <v>188</v>
      </c>
      <c r="C92" s="33" t="s">
        <v>785</v>
      </c>
      <c r="D92" s="30">
        <v>0</v>
      </c>
      <c r="E92" s="23"/>
    </row>
    <row r="93" spans="2:5" s="11" customFormat="1" ht="21">
      <c r="B93" s="17" t="s">
        <v>190</v>
      </c>
      <c r="C93" s="33" t="s">
        <v>786</v>
      </c>
      <c r="D93" s="30" t="s">
        <v>559</v>
      </c>
      <c r="E93" s="23"/>
    </row>
    <row r="94" spans="2:5" s="11" customFormat="1" ht="21">
      <c r="B94" s="17" t="s">
        <v>192</v>
      </c>
      <c r="C94" s="33" t="s">
        <v>787</v>
      </c>
      <c r="D94" s="30" t="s">
        <v>266</v>
      </c>
      <c r="E94" s="23">
        <v>10</v>
      </c>
    </row>
    <row r="95" spans="2:5" s="11" customFormat="1" ht="15">
      <c r="B95" s="15" t="s">
        <v>194</v>
      </c>
      <c r="C95" s="15" t="s">
        <v>195</v>
      </c>
      <c r="D95" s="16" t="s">
        <v>29</v>
      </c>
      <c r="E95" s="16">
        <f>+(E96+E100+E104+E107+E110+E113)*10/50</f>
        <v>10</v>
      </c>
    </row>
    <row r="96" spans="2:5" s="11" customFormat="1" ht="21">
      <c r="B96" s="17" t="s">
        <v>196</v>
      </c>
      <c r="C96" s="18" t="s">
        <v>197</v>
      </c>
      <c r="D96" s="20" t="s">
        <v>29</v>
      </c>
      <c r="E96" s="20">
        <f>SUM(E97:E99)</f>
        <v>10</v>
      </c>
    </row>
    <row r="97" spans="2:5" s="11" customFormat="1" ht="15">
      <c r="B97" s="17" t="s">
        <v>198</v>
      </c>
      <c r="C97" s="33" t="s">
        <v>788</v>
      </c>
      <c r="D97" s="23">
        <v>0</v>
      </c>
      <c r="E97" s="23"/>
    </row>
    <row r="98" spans="2:5" s="11" customFormat="1" ht="21">
      <c r="B98" s="17" t="s">
        <v>200</v>
      </c>
      <c r="C98" s="33" t="s">
        <v>789</v>
      </c>
      <c r="D98" s="30" t="s">
        <v>117</v>
      </c>
      <c r="E98" s="23"/>
    </row>
    <row r="99" spans="2:5" s="11" customFormat="1" ht="21">
      <c r="B99" s="17" t="s">
        <v>203</v>
      </c>
      <c r="C99" s="33" t="s">
        <v>790</v>
      </c>
      <c r="D99" s="30" t="s">
        <v>91</v>
      </c>
      <c r="E99" s="23">
        <v>10</v>
      </c>
    </row>
    <row r="100" spans="2:5" s="11" customFormat="1" ht="21">
      <c r="B100" s="17" t="s">
        <v>205</v>
      </c>
      <c r="C100" s="18" t="s">
        <v>206</v>
      </c>
      <c r="D100" s="20" t="s">
        <v>29</v>
      </c>
      <c r="E100" s="20">
        <f>SUM(E101:E103)</f>
        <v>10</v>
      </c>
    </row>
    <row r="101" spans="2:5" s="11" customFormat="1" ht="21">
      <c r="B101" s="17" t="s">
        <v>207</v>
      </c>
      <c r="C101" s="22" t="s">
        <v>791</v>
      </c>
      <c r="D101" s="23">
        <v>0</v>
      </c>
      <c r="E101" s="20"/>
    </row>
    <row r="102" spans="2:5" s="11" customFormat="1" ht="21">
      <c r="B102" s="17" t="s">
        <v>209</v>
      </c>
      <c r="C102" s="22" t="s">
        <v>792</v>
      </c>
      <c r="D102" s="30" t="s">
        <v>117</v>
      </c>
      <c r="E102" s="20"/>
    </row>
    <row r="103" spans="2:8" s="11" customFormat="1" ht="31.5">
      <c r="B103" s="17" t="s">
        <v>409</v>
      </c>
      <c r="C103" s="22" t="s">
        <v>793</v>
      </c>
      <c r="D103" s="30" t="s">
        <v>91</v>
      </c>
      <c r="E103" s="23">
        <v>10</v>
      </c>
      <c r="H103" s="29"/>
    </row>
    <row r="104" spans="2:5" s="11" customFormat="1" ht="21">
      <c r="B104" s="17" t="s">
        <v>211</v>
      </c>
      <c r="C104" s="18" t="s">
        <v>212</v>
      </c>
      <c r="D104" s="20" t="s">
        <v>29</v>
      </c>
      <c r="E104" s="20">
        <f>SUM(E105:E106)</f>
        <v>10</v>
      </c>
    </row>
    <row r="105" spans="2:5" s="11" customFormat="1" ht="15">
      <c r="B105" s="17" t="s">
        <v>213</v>
      </c>
      <c r="C105" s="22" t="s">
        <v>794</v>
      </c>
      <c r="D105" s="23">
        <v>0</v>
      </c>
      <c r="E105" s="23"/>
    </row>
    <row r="106" spans="2:5" s="11" customFormat="1" ht="31.5">
      <c r="B106" s="17" t="s">
        <v>215</v>
      </c>
      <c r="C106" s="22" t="s">
        <v>795</v>
      </c>
      <c r="D106" s="30" t="s">
        <v>168</v>
      </c>
      <c r="E106" s="23">
        <v>10</v>
      </c>
    </row>
    <row r="107" spans="2:5" s="11" customFormat="1" ht="21">
      <c r="B107" s="17" t="s">
        <v>217</v>
      </c>
      <c r="C107" s="27" t="s">
        <v>218</v>
      </c>
      <c r="D107" s="20" t="s">
        <v>14</v>
      </c>
      <c r="E107" s="20">
        <f>SUM(E108:E109)</f>
        <v>5</v>
      </c>
    </row>
    <row r="108" spans="2:5" s="11" customFormat="1" ht="21">
      <c r="B108" s="17" t="s">
        <v>219</v>
      </c>
      <c r="C108" s="33" t="s">
        <v>796</v>
      </c>
      <c r="D108" s="23">
        <v>0</v>
      </c>
      <c r="E108" s="23"/>
    </row>
    <row r="109" spans="2:5" s="11" customFormat="1" ht="21">
      <c r="B109" s="17" t="s">
        <v>221</v>
      </c>
      <c r="C109" s="33" t="s">
        <v>797</v>
      </c>
      <c r="D109" s="23" t="s">
        <v>223</v>
      </c>
      <c r="E109" s="23">
        <v>5</v>
      </c>
    </row>
    <row r="110" spans="2:5" s="11" customFormat="1" ht="21">
      <c r="B110" s="17" t="s">
        <v>224</v>
      </c>
      <c r="C110" s="27" t="s">
        <v>225</v>
      </c>
      <c r="D110" s="20" t="s">
        <v>14</v>
      </c>
      <c r="E110" s="20">
        <f>SUM(E111:E112)</f>
        <v>5</v>
      </c>
    </row>
    <row r="111" spans="2:5" s="11" customFormat="1" ht="21">
      <c r="B111" s="17" t="s">
        <v>226</v>
      </c>
      <c r="C111" s="33" t="s">
        <v>798</v>
      </c>
      <c r="D111" s="23">
        <v>0</v>
      </c>
      <c r="E111" s="20"/>
    </row>
    <row r="112" spans="2:5" s="11" customFormat="1" ht="15">
      <c r="B112" s="17" t="s">
        <v>228</v>
      </c>
      <c r="C112" s="33" t="s">
        <v>799</v>
      </c>
      <c r="D112" s="23" t="s">
        <v>223</v>
      </c>
      <c r="E112" s="23">
        <v>5</v>
      </c>
    </row>
    <row r="113" spans="2:5" s="11" customFormat="1" ht="15">
      <c r="B113" s="17" t="s">
        <v>230</v>
      </c>
      <c r="C113" s="27" t="s">
        <v>231</v>
      </c>
      <c r="D113" s="20" t="s">
        <v>29</v>
      </c>
      <c r="E113" s="20">
        <f>SUM(E114:E116)</f>
        <v>10</v>
      </c>
    </row>
    <row r="114" spans="2:5" s="11" customFormat="1" ht="15">
      <c r="B114" s="17" t="s">
        <v>232</v>
      </c>
      <c r="C114" s="33" t="s">
        <v>800</v>
      </c>
      <c r="D114" s="23" t="s">
        <v>175</v>
      </c>
      <c r="E114" s="23"/>
    </row>
    <row r="115" spans="2:5" s="11" customFormat="1" ht="21">
      <c r="B115" s="17" t="s">
        <v>234</v>
      </c>
      <c r="C115" s="33" t="s">
        <v>801</v>
      </c>
      <c r="D115" s="23" t="s">
        <v>236</v>
      </c>
      <c r="E115" s="23"/>
    </row>
    <row r="116" spans="2:5" s="11" customFormat="1" ht="31.5">
      <c r="B116" s="17" t="s">
        <v>237</v>
      </c>
      <c r="C116" s="33" t="s">
        <v>802</v>
      </c>
      <c r="D116" s="23" t="s">
        <v>91</v>
      </c>
      <c r="E116" s="23">
        <v>10</v>
      </c>
    </row>
    <row r="117" spans="2:5" ht="15">
      <c r="B117" s="15" t="s">
        <v>239</v>
      </c>
      <c r="C117" s="15" t="s">
        <v>240</v>
      </c>
      <c r="D117" s="16" t="s">
        <v>29</v>
      </c>
      <c r="E117" s="16">
        <f>+(E118+E122+E126+E130+E134)*10/50</f>
        <v>10</v>
      </c>
    </row>
    <row r="118" spans="2:5" s="11" customFormat="1" ht="21">
      <c r="B118" s="17" t="s">
        <v>241</v>
      </c>
      <c r="C118" s="18" t="s">
        <v>242</v>
      </c>
      <c r="D118" s="20" t="s">
        <v>29</v>
      </c>
      <c r="E118" s="20">
        <f>SUM(E119:E121)</f>
        <v>10</v>
      </c>
    </row>
    <row r="119" spans="2:5" s="11" customFormat="1" ht="15">
      <c r="B119" s="17" t="s">
        <v>243</v>
      </c>
      <c r="C119" s="22" t="s">
        <v>803</v>
      </c>
      <c r="D119" s="23">
        <v>0</v>
      </c>
      <c r="E119" s="23"/>
    </row>
    <row r="120" spans="2:5" s="11" customFormat="1" ht="31.5">
      <c r="B120" s="17" t="s">
        <v>245</v>
      </c>
      <c r="C120" s="22" t="s">
        <v>572</v>
      </c>
      <c r="D120" s="23" t="s">
        <v>117</v>
      </c>
      <c r="E120" s="23"/>
    </row>
    <row r="121" spans="2:5" s="11" customFormat="1" ht="21">
      <c r="B121" s="17" t="s">
        <v>247</v>
      </c>
      <c r="C121" s="22" t="s">
        <v>804</v>
      </c>
      <c r="D121" s="23" t="s">
        <v>91</v>
      </c>
      <c r="E121" s="23">
        <v>10</v>
      </c>
    </row>
    <row r="122" spans="2:5" s="11" customFormat="1" ht="21">
      <c r="B122" s="17" t="s">
        <v>251</v>
      </c>
      <c r="C122" s="18" t="s">
        <v>252</v>
      </c>
      <c r="D122" s="20" t="s">
        <v>29</v>
      </c>
      <c r="E122" s="20">
        <f>SUM(E123:E125)</f>
        <v>10</v>
      </c>
    </row>
    <row r="123" spans="2:5" s="11" customFormat="1" ht="21">
      <c r="B123" s="17" t="s">
        <v>253</v>
      </c>
      <c r="C123" s="22" t="s">
        <v>805</v>
      </c>
      <c r="D123" s="23">
        <v>0</v>
      </c>
      <c r="E123" s="23"/>
    </row>
    <row r="124" spans="2:5" s="11" customFormat="1" ht="21">
      <c r="B124" s="17" t="s">
        <v>255</v>
      </c>
      <c r="C124" s="22" t="s">
        <v>806</v>
      </c>
      <c r="D124" s="23" t="s">
        <v>117</v>
      </c>
      <c r="E124" s="23"/>
    </row>
    <row r="125" spans="2:5" s="11" customFormat="1" ht="31.5">
      <c r="B125" s="17" t="s">
        <v>257</v>
      </c>
      <c r="C125" s="22" t="s">
        <v>807</v>
      </c>
      <c r="D125" s="23" t="s">
        <v>91</v>
      </c>
      <c r="E125" s="23">
        <v>10</v>
      </c>
    </row>
    <row r="126" spans="2:5" s="11" customFormat="1" ht="21">
      <c r="B126" s="17" t="s">
        <v>259</v>
      </c>
      <c r="C126" s="18" t="s">
        <v>260</v>
      </c>
      <c r="D126" s="20" t="s">
        <v>29</v>
      </c>
      <c r="E126" s="20">
        <f>SUM(E127:E129)</f>
        <v>10</v>
      </c>
    </row>
    <row r="127" spans="2:5" s="11" customFormat="1" ht="21">
      <c r="B127" s="17" t="s">
        <v>261</v>
      </c>
      <c r="C127" s="33" t="s">
        <v>808</v>
      </c>
      <c r="D127" s="23">
        <v>0</v>
      </c>
      <c r="E127" s="23"/>
    </row>
    <row r="128" spans="2:5" s="11" customFormat="1" ht="21">
      <c r="B128" s="17" t="s">
        <v>263</v>
      </c>
      <c r="C128" s="33" t="s">
        <v>809</v>
      </c>
      <c r="D128" s="23" t="s">
        <v>264</v>
      </c>
      <c r="E128" s="23"/>
    </row>
    <row r="129" spans="2:5" s="11" customFormat="1" ht="21">
      <c r="B129" s="17" t="s">
        <v>265</v>
      </c>
      <c r="C129" s="33" t="s">
        <v>810</v>
      </c>
      <c r="D129" s="23" t="s">
        <v>266</v>
      </c>
      <c r="E129" s="23">
        <v>10</v>
      </c>
    </row>
    <row r="130" spans="2:5" s="11" customFormat="1" ht="21">
      <c r="B130" s="17" t="s">
        <v>267</v>
      </c>
      <c r="C130" s="18" t="s">
        <v>268</v>
      </c>
      <c r="D130" s="20" t="s">
        <v>29</v>
      </c>
      <c r="E130" s="20">
        <f>SUM(E131:E133)</f>
        <v>10</v>
      </c>
    </row>
    <row r="131" spans="2:5" s="11" customFormat="1" ht="21">
      <c r="B131" s="17" t="s">
        <v>269</v>
      </c>
      <c r="C131" s="22" t="s">
        <v>811</v>
      </c>
      <c r="D131" s="23">
        <v>0</v>
      </c>
      <c r="E131" s="23"/>
    </row>
    <row r="132" spans="2:5" s="11" customFormat="1" ht="21">
      <c r="B132" s="17" t="s">
        <v>271</v>
      </c>
      <c r="C132" s="22" t="s">
        <v>812</v>
      </c>
      <c r="D132" s="23" t="s">
        <v>273</v>
      </c>
      <c r="E132" s="23"/>
    </row>
    <row r="133" spans="2:5" s="11" customFormat="1" ht="15">
      <c r="B133" s="17" t="s">
        <v>274</v>
      </c>
      <c r="C133" s="22" t="s">
        <v>813</v>
      </c>
      <c r="D133" s="23" t="s">
        <v>40</v>
      </c>
      <c r="E133" s="23">
        <v>10</v>
      </c>
    </row>
    <row r="134" spans="2:5" s="11" customFormat="1" ht="21">
      <c r="B134" s="17" t="s">
        <v>276</v>
      </c>
      <c r="C134" s="27" t="s">
        <v>277</v>
      </c>
      <c r="D134" s="20" t="s">
        <v>29</v>
      </c>
      <c r="E134" s="20">
        <f>SUM(E135:E138)</f>
        <v>10</v>
      </c>
    </row>
    <row r="135" spans="2:5" s="11" customFormat="1" ht="21">
      <c r="B135" s="17" t="s">
        <v>278</v>
      </c>
      <c r="C135" s="33" t="s">
        <v>814</v>
      </c>
      <c r="D135" s="23" t="s">
        <v>29</v>
      </c>
      <c r="E135" s="23"/>
    </row>
    <row r="136" spans="2:5" s="11" customFormat="1" ht="21">
      <c r="B136" s="17" t="s">
        <v>280</v>
      </c>
      <c r="C136" s="33" t="s">
        <v>815</v>
      </c>
      <c r="D136" s="23">
        <v>0</v>
      </c>
      <c r="E136" s="23"/>
    </row>
    <row r="137" spans="2:5" s="11" customFormat="1" ht="21">
      <c r="B137" s="17" t="s">
        <v>282</v>
      </c>
      <c r="C137" s="33" t="s">
        <v>816</v>
      </c>
      <c r="D137" s="23" t="s">
        <v>273</v>
      </c>
      <c r="E137" s="23"/>
    </row>
    <row r="138" spans="2:5" s="11" customFormat="1" ht="15">
      <c r="B138" s="17" t="s">
        <v>284</v>
      </c>
      <c r="C138" s="80" t="s">
        <v>817</v>
      </c>
      <c r="D138" s="23" t="s">
        <v>40</v>
      </c>
      <c r="E138" s="23">
        <v>10</v>
      </c>
    </row>
    <row r="139" spans="2:5" ht="15">
      <c r="B139" s="15" t="s">
        <v>286</v>
      </c>
      <c r="C139" s="15" t="s">
        <v>287</v>
      </c>
      <c r="D139" s="16" t="s">
        <v>29</v>
      </c>
      <c r="E139" s="16">
        <f>+E140</f>
        <v>10</v>
      </c>
    </row>
    <row r="140" spans="2:5" s="11" customFormat="1" ht="21">
      <c r="B140" s="17" t="s">
        <v>288</v>
      </c>
      <c r="C140" s="27" t="s">
        <v>289</v>
      </c>
      <c r="D140" s="20" t="s">
        <v>29</v>
      </c>
      <c r="E140" s="20">
        <f>SUM(E141:E143)</f>
        <v>10</v>
      </c>
    </row>
    <row r="141" spans="2:5" s="11" customFormat="1" ht="15">
      <c r="B141" s="17" t="s">
        <v>290</v>
      </c>
      <c r="C141" s="22" t="s">
        <v>818</v>
      </c>
      <c r="D141" s="23">
        <v>0</v>
      </c>
      <c r="E141" s="20"/>
    </row>
    <row r="142" spans="2:5" s="11" customFormat="1" ht="15">
      <c r="B142" s="17" t="s">
        <v>292</v>
      </c>
      <c r="C142" s="22" t="s">
        <v>819</v>
      </c>
      <c r="D142" s="23" t="s">
        <v>37</v>
      </c>
      <c r="E142" s="20"/>
    </row>
    <row r="143" spans="2:5" s="11" customFormat="1" ht="21">
      <c r="B143" s="17" t="s">
        <v>294</v>
      </c>
      <c r="C143" s="22" t="s">
        <v>820</v>
      </c>
      <c r="D143" s="23" t="s">
        <v>40</v>
      </c>
      <c r="E143" s="20">
        <v>10</v>
      </c>
    </row>
    <row r="144" spans="2:5" ht="15">
      <c r="B144" s="12" t="s">
        <v>298</v>
      </c>
      <c r="C144" s="12" t="s">
        <v>299</v>
      </c>
      <c r="D144" s="13" t="s">
        <v>55</v>
      </c>
      <c r="E144" s="14">
        <f>+(E145+E154+E159+E166+E175+E180)*30/50</f>
        <v>30</v>
      </c>
    </row>
    <row r="145" spans="2:5" ht="15">
      <c r="B145" s="15" t="s">
        <v>300</v>
      </c>
      <c r="C145" s="15" t="s">
        <v>301</v>
      </c>
      <c r="D145" s="16" t="s">
        <v>29</v>
      </c>
      <c r="E145" s="16">
        <f>+(E146+E147+E151)*10/25</f>
        <v>10</v>
      </c>
    </row>
    <row r="146" spans="2:5" s="11" customFormat="1" ht="21">
      <c r="B146" s="17" t="s">
        <v>302</v>
      </c>
      <c r="C146" s="18" t="s">
        <v>303</v>
      </c>
      <c r="D146" s="19" t="s">
        <v>14</v>
      </c>
      <c r="E146" s="20">
        <v>5</v>
      </c>
    </row>
    <row r="147" spans="2:5" s="11" customFormat="1" ht="21">
      <c r="B147" s="17" t="s">
        <v>304</v>
      </c>
      <c r="C147" s="18" t="s">
        <v>305</v>
      </c>
      <c r="D147" s="20" t="s">
        <v>29</v>
      </c>
      <c r="E147" s="20">
        <f>SUM(E148:E150)</f>
        <v>10</v>
      </c>
    </row>
    <row r="148" spans="2:5" s="11" customFormat="1" ht="42">
      <c r="B148" s="17" t="s">
        <v>306</v>
      </c>
      <c r="C148" s="22" t="s">
        <v>821</v>
      </c>
      <c r="D148" s="23">
        <v>0</v>
      </c>
      <c r="E148" s="23"/>
    </row>
    <row r="149" spans="2:5" s="11" customFormat="1" ht="21">
      <c r="B149" s="17" t="s">
        <v>308</v>
      </c>
      <c r="C149" s="22" t="s">
        <v>822</v>
      </c>
      <c r="D149" s="23" t="s">
        <v>559</v>
      </c>
      <c r="E149" s="23"/>
    </row>
    <row r="150" spans="2:7" s="11" customFormat="1" ht="31.5">
      <c r="B150" s="17" t="s">
        <v>413</v>
      </c>
      <c r="C150" s="22" t="s">
        <v>823</v>
      </c>
      <c r="D150" s="23" t="s">
        <v>266</v>
      </c>
      <c r="E150" s="23">
        <v>10</v>
      </c>
      <c r="G150" s="29"/>
    </row>
    <row r="151" spans="2:5" s="11" customFormat="1" ht="21">
      <c r="B151" s="17" t="s">
        <v>310</v>
      </c>
      <c r="C151" s="18" t="s">
        <v>311</v>
      </c>
      <c r="D151" s="20" t="s">
        <v>29</v>
      </c>
      <c r="E151" s="20">
        <f>SUM(E152:E153)</f>
        <v>10</v>
      </c>
    </row>
    <row r="152" spans="2:5" s="11" customFormat="1" ht="21">
      <c r="B152" s="17" t="s">
        <v>312</v>
      </c>
      <c r="C152" s="22" t="s">
        <v>824</v>
      </c>
      <c r="D152" s="23">
        <v>0</v>
      </c>
      <c r="E152" s="23"/>
    </row>
    <row r="153" spans="2:5" s="11" customFormat="1" ht="21">
      <c r="B153" s="17" t="s">
        <v>314</v>
      </c>
      <c r="C153" s="22" t="s">
        <v>825</v>
      </c>
      <c r="D153" s="23" t="s">
        <v>168</v>
      </c>
      <c r="E153" s="23">
        <v>10</v>
      </c>
    </row>
    <row r="154" spans="2:5" ht="15">
      <c r="B154" s="15" t="s">
        <v>316</v>
      </c>
      <c r="C154" s="15" t="s">
        <v>317</v>
      </c>
      <c r="D154" s="16" t="s">
        <v>14</v>
      </c>
      <c r="E154" s="48">
        <f>+E155</f>
        <v>5</v>
      </c>
    </row>
    <row r="155" spans="2:5" s="11" customFormat="1" ht="15">
      <c r="B155" s="17" t="s">
        <v>318</v>
      </c>
      <c r="C155" s="18" t="s">
        <v>525</v>
      </c>
      <c r="D155" s="20" t="s">
        <v>14</v>
      </c>
      <c r="E155" s="20">
        <f>SUM(E156:E158)</f>
        <v>5</v>
      </c>
    </row>
    <row r="156" spans="2:5" s="11" customFormat="1" ht="21">
      <c r="B156" s="17" t="s">
        <v>320</v>
      </c>
      <c r="C156" s="22" t="s">
        <v>826</v>
      </c>
      <c r="D156" s="23">
        <v>0</v>
      </c>
      <c r="E156" s="23"/>
    </row>
    <row r="157" spans="2:5" s="11" customFormat="1" ht="21">
      <c r="B157" s="17" t="s">
        <v>322</v>
      </c>
      <c r="C157" s="22" t="s">
        <v>827</v>
      </c>
      <c r="D157" s="23" t="s">
        <v>129</v>
      </c>
      <c r="E157" s="23"/>
    </row>
    <row r="158" spans="2:5" s="11" customFormat="1" ht="31.5">
      <c r="B158" s="17" t="s">
        <v>324</v>
      </c>
      <c r="C158" s="22" t="s">
        <v>828</v>
      </c>
      <c r="D158" s="23">
        <v>5</v>
      </c>
      <c r="E158" s="23">
        <v>5</v>
      </c>
    </row>
    <row r="159" spans="2:5" s="11" customFormat="1" ht="15">
      <c r="B159" s="15" t="s">
        <v>326</v>
      </c>
      <c r="C159" s="15" t="s">
        <v>327</v>
      </c>
      <c r="D159" s="16" t="s">
        <v>29</v>
      </c>
      <c r="E159" s="16">
        <f>+(E160+E161+E162)*10/25</f>
        <v>10</v>
      </c>
    </row>
    <row r="160" spans="2:5" s="11" customFormat="1" ht="15">
      <c r="B160" s="17" t="s">
        <v>328</v>
      </c>
      <c r="C160" s="18" t="s">
        <v>329</v>
      </c>
      <c r="D160" s="20" t="s">
        <v>29</v>
      </c>
      <c r="E160" s="20">
        <v>10</v>
      </c>
    </row>
    <row r="161" spans="2:5" s="11" customFormat="1" ht="21">
      <c r="B161" s="17" t="s">
        <v>330</v>
      </c>
      <c r="C161" s="18" t="s">
        <v>331</v>
      </c>
      <c r="D161" s="20" t="s">
        <v>14</v>
      </c>
      <c r="E161" s="20">
        <v>5</v>
      </c>
    </row>
    <row r="162" spans="2:5" s="11" customFormat="1" ht="21">
      <c r="B162" s="17" t="s">
        <v>332</v>
      </c>
      <c r="C162" s="27" t="s">
        <v>333</v>
      </c>
      <c r="D162" s="20" t="s">
        <v>29</v>
      </c>
      <c r="E162" s="20">
        <f>SUM(E163:E165)</f>
        <v>10</v>
      </c>
    </row>
    <row r="163" spans="2:8" s="11" customFormat="1" ht="15">
      <c r="B163" s="17" t="s">
        <v>334</v>
      </c>
      <c r="C163" s="22" t="s">
        <v>829</v>
      </c>
      <c r="D163" s="23">
        <v>0</v>
      </c>
      <c r="E163" s="23"/>
      <c r="G163" s="29"/>
      <c r="H163" s="29"/>
    </row>
    <row r="164" spans="2:8" s="11" customFormat="1" ht="42">
      <c r="B164" s="17" t="s">
        <v>336</v>
      </c>
      <c r="C164" s="22" t="s">
        <v>830</v>
      </c>
      <c r="D164" s="23" t="s">
        <v>586</v>
      </c>
      <c r="E164" s="23"/>
      <c r="G164" s="29"/>
      <c r="H164" s="29"/>
    </row>
    <row r="165" spans="2:5" s="11" customFormat="1" ht="15">
      <c r="B165" s="17" t="s">
        <v>427</v>
      </c>
      <c r="C165" s="22" t="s">
        <v>587</v>
      </c>
      <c r="D165" s="23" t="s">
        <v>266</v>
      </c>
      <c r="E165" s="23">
        <v>10</v>
      </c>
    </row>
    <row r="166" spans="2:5" ht="15">
      <c r="B166" s="15" t="s">
        <v>338</v>
      </c>
      <c r="C166" s="15" t="s">
        <v>339</v>
      </c>
      <c r="D166" s="16" t="s">
        <v>29</v>
      </c>
      <c r="E166" s="16">
        <f>+(E167+E171)*10/20</f>
        <v>10</v>
      </c>
    </row>
    <row r="167" spans="2:5" ht="21">
      <c r="B167" s="17" t="s">
        <v>340</v>
      </c>
      <c r="C167" s="18" t="s">
        <v>341</v>
      </c>
      <c r="D167" s="20" t="s">
        <v>29</v>
      </c>
      <c r="E167" s="20">
        <f>SUM(E168:E170)</f>
        <v>10</v>
      </c>
    </row>
    <row r="168" spans="2:5" ht="15">
      <c r="B168" s="17" t="s">
        <v>342</v>
      </c>
      <c r="C168" s="22" t="s">
        <v>831</v>
      </c>
      <c r="D168" s="23">
        <v>0</v>
      </c>
      <c r="E168" s="23"/>
    </row>
    <row r="169" spans="2:5" ht="21">
      <c r="B169" s="17" t="s">
        <v>344</v>
      </c>
      <c r="C169" s="22" t="s">
        <v>832</v>
      </c>
      <c r="D169" s="23" t="s">
        <v>76</v>
      </c>
      <c r="E169" s="23"/>
    </row>
    <row r="170" spans="2:5" ht="21">
      <c r="B170" s="17" t="s">
        <v>346</v>
      </c>
      <c r="C170" s="22" t="s">
        <v>833</v>
      </c>
      <c r="D170" s="23" t="s">
        <v>40</v>
      </c>
      <c r="E170" s="23">
        <v>10</v>
      </c>
    </row>
    <row r="171" spans="2:5" ht="21">
      <c r="B171" s="17" t="s">
        <v>348</v>
      </c>
      <c r="C171" s="18" t="s">
        <v>349</v>
      </c>
      <c r="D171" s="20" t="s">
        <v>29</v>
      </c>
      <c r="E171" s="20">
        <f>SUM(E172:E174)</f>
        <v>10</v>
      </c>
    </row>
    <row r="172" spans="2:5" ht="15">
      <c r="B172" s="17" t="s">
        <v>350</v>
      </c>
      <c r="C172" s="22" t="s">
        <v>834</v>
      </c>
      <c r="D172" s="23">
        <v>0</v>
      </c>
      <c r="E172" s="23"/>
    </row>
    <row r="173" spans="2:5" ht="15">
      <c r="B173" s="17" t="s">
        <v>352</v>
      </c>
      <c r="C173" s="22" t="s">
        <v>835</v>
      </c>
      <c r="D173" s="23" t="s">
        <v>76</v>
      </c>
      <c r="E173" s="23"/>
    </row>
    <row r="174" spans="2:5" ht="15">
      <c r="B174" s="17" t="s">
        <v>354</v>
      </c>
      <c r="C174" s="22" t="s">
        <v>836</v>
      </c>
      <c r="D174" s="23" t="s">
        <v>40</v>
      </c>
      <c r="E174" s="23">
        <v>10</v>
      </c>
    </row>
    <row r="175" spans="2:5" ht="15">
      <c r="B175" s="15" t="s">
        <v>356</v>
      </c>
      <c r="C175" s="15" t="s">
        <v>357</v>
      </c>
      <c r="D175" s="16" t="s">
        <v>14</v>
      </c>
      <c r="E175" s="16">
        <f>+E176</f>
        <v>5</v>
      </c>
    </row>
    <row r="176" spans="2:5" ht="21">
      <c r="B176" s="17" t="s">
        <v>358</v>
      </c>
      <c r="C176" s="18" t="s">
        <v>359</v>
      </c>
      <c r="D176" s="20" t="s">
        <v>14</v>
      </c>
      <c r="E176" s="20">
        <f>SUM(E177:E179)</f>
        <v>5</v>
      </c>
    </row>
    <row r="177" spans="2:5" ht="21">
      <c r="B177" s="17" t="s">
        <v>360</v>
      </c>
      <c r="C177" s="22" t="s">
        <v>837</v>
      </c>
      <c r="D177" s="23">
        <v>0</v>
      </c>
      <c r="E177" s="20"/>
    </row>
    <row r="178" spans="2:5" ht="21">
      <c r="B178" s="17" t="s">
        <v>362</v>
      </c>
      <c r="C178" s="22" t="s">
        <v>838</v>
      </c>
      <c r="D178" s="23" t="s">
        <v>175</v>
      </c>
      <c r="E178" s="23"/>
    </row>
    <row r="179" spans="2:5" ht="31.5">
      <c r="B179" s="17" t="s">
        <v>364</v>
      </c>
      <c r="C179" s="22" t="s">
        <v>839</v>
      </c>
      <c r="D179" s="23">
        <v>5</v>
      </c>
      <c r="E179" s="23">
        <v>5</v>
      </c>
    </row>
    <row r="180" spans="2:5" ht="15">
      <c r="B180" s="15" t="s">
        <v>366</v>
      </c>
      <c r="C180" s="15" t="s">
        <v>367</v>
      </c>
      <c r="D180" s="16" t="s">
        <v>29</v>
      </c>
      <c r="E180" s="16">
        <f>+(E181+E182+E183+E184+E185+E186)*10/55</f>
        <v>10</v>
      </c>
    </row>
    <row r="181" spans="2:5" ht="21">
      <c r="B181" s="52" t="s">
        <v>368</v>
      </c>
      <c r="C181" s="18" t="s">
        <v>369</v>
      </c>
      <c r="D181" s="20" t="s">
        <v>29</v>
      </c>
      <c r="E181" s="20">
        <v>10</v>
      </c>
    </row>
    <row r="182" spans="2:5" ht="15">
      <c r="B182" s="52" t="s">
        <v>370</v>
      </c>
      <c r="C182" s="18" t="s">
        <v>371</v>
      </c>
      <c r="D182" s="20" t="s">
        <v>29</v>
      </c>
      <c r="E182" s="20">
        <v>10</v>
      </c>
    </row>
    <row r="183" spans="2:5" ht="21">
      <c r="B183" s="52" t="s">
        <v>372</v>
      </c>
      <c r="C183" s="18" t="s">
        <v>373</v>
      </c>
      <c r="D183" s="20" t="s">
        <v>29</v>
      </c>
      <c r="E183" s="20">
        <v>10</v>
      </c>
    </row>
    <row r="184" spans="2:5" ht="21">
      <c r="B184" s="52" t="s">
        <v>374</v>
      </c>
      <c r="C184" s="18" t="s">
        <v>375</v>
      </c>
      <c r="D184" s="20" t="s">
        <v>29</v>
      </c>
      <c r="E184" s="20">
        <v>10</v>
      </c>
    </row>
    <row r="185" spans="2:5" ht="21">
      <c r="B185" s="52" t="s">
        <v>376</v>
      </c>
      <c r="C185" s="18" t="s">
        <v>377</v>
      </c>
      <c r="D185" s="20" t="s">
        <v>29</v>
      </c>
      <c r="E185" s="20">
        <v>10</v>
      </c>
    </row>
    <row r="186" spans="2:5" ht="21">
      <c r="B186" s="52" t="s">
        <v>378</v>
      </c>
      <c r="C186" s="18" t="s">
        <v>379</v>
      </c>
      <c r="D186" s="20" t="s">
        <v>14</v>
      </c>
      <c r="E186" s="20">
        <v>5</v>
      </c>
    </row>
    <row r="187" spans="2:5" s="11" customFormat="1" ht="15">
      <c r="B187" s="53"/>
      <c r="C187" s="54"/>
      <c r="D187" s="55"/>
      <c r="E187" s="56">
        <f>+E18</f>
        <v>100</v>
      </c>
    </row>
    <row r="188" spans="2:5" s="60" customFormat="1" ht="16.5">
      <c r="B188" s="57" t="s">
        <v>380</v>
      </c>
      <c r="C188" s="58"/>
      <c r="D188" s="58"/>
      <c r="E188" s="58"/>
    </row>
    <row r="189" spans="1:6" s="60" customFormat="1" ht="16.5">
      <c r="A189" s="61"/>
      <c r="B189" s="62"/>
      <c r="C189" s="62"/>
      <c r="D189" s="62"/>
      <c r="E189" s="62"/>
      <c r="F189" s="61"/>
    </row>
    <row r="190" spans="2:7" s="60" customFormat="1" ht="16.5">
      <c r="B190" s="258" t="s">
        <v>381</v>
      </c>
      <c r="C190" s="258"/>
      <c r="D190" s="258"/>
      <c r="E190" s="258"/>
      <c r="F190" s="61"/>
      <c r="G190" s="61"/>
    </row>
    <row r="191" spans="2:5" s="61" customFormat="1" ht="16.5">
      <c r="B191" s="258" t="s">
        <v>382</v>
      </c>
      <c r="C191" s="258"/>
      <c r="D191" s="258"/>
      <c r="E191" s="258"/>
    </row>
    <row r="192" spans="2:6" s="60" customFormat="1" ht="16.5">
      <c r="B192" s="258" t="s">
        <v>383</v>
      </c>
      <c r="C192" s="258"/>
      <c r="D192" s="258"/>
      <c r="E192" s="258"/>
      <c r="F192" s="61"/>
    </row>
    <row r="193" spans="2:6" s="60" customFormat="1" ht="16.5">
      <c r="B193" s="258" t="s">
        <v>384</v>
      </c>
      <c r="C193" s="258"/>
      <c r="D193" s="258"/>
      <c r="E193" s="258"/>
      <c r="F193" s="61"/>
    </row>
    <row r="194" spans="2:6" s="60" customFormat="1" ht="16.5">
      <c r="B194" s="63"/>
      <c r="C194" s="63"/>
      <c r="D194" s="63"/>
      <c r="E194" s="63"/>
      <c r="F194" s="61"/>
    </row>
    <row r="195" spans="2:3" ht="15">
      <c r="B195" s="11" t="s">
        <v>385</v>
      </c>
      <c r="C195" s="11" t="s">
        <v>386</v>
      </c>
    </row>
    <row r="196" ht="15">
      <c r="B196" s="23" t="s">
        <v>29</v>
      </c>
    </row>
    <row r="197" spans="2:5" ht="15">
      <c r="B197" s="67">
        <v>0</v>
      </c>
      <c r="C197" s="68" t="s">
        <v>387</v>
      </c>
      <c r="D197" s="69"/>
      <c r="E197" s="69"/>
    </row>
    <row r="198" spans="2:5" ht="15">
      <c r="B198" s="67" t="s">
        <v>388</v>
      </c>
      <c r="C198" s="69" t="s">
        <v>389</v>
      </c>
      <c r="D198" s="69"/>
      <c r="E198" s="69"/>
    </row>
    <row r="199" spans="2:5" ht="15">
      <c r="B199" s="67" t="s">
        <v>390</v>
      </c>
      <c r="C199" s="69" t="s">
        <v>391</v>
      </c>
      <c r="D199" s="69"/>
      <c r="E199" s="69"/>
    </row>
    <row r="200" spans="2:5" ht="15">
      <c r="B200" s="67" t="s">
        <v>392</v>
      </c>
      <c r="C200" s="69" t="s">
        <v>393</v>
      </c>
      <c r="D200" s="69"/>
      <c r="E200" s="69"/>
    </row>
    <row r="201" spans="2:5" ht="15">
      <c r="B201" s="23" t="s">
        <v>14</v>
      </c>
      <c r="D201" s="11"/>
      <c r="E201" s="11"/>
    </row>
    <row r="202" spans="2:3" ht="15">
      <c r="B202" s="67">
        <v>0</v>
      </c>
      <c r="C202" s="68" t="s">
        <v>387</v>
      </c>
    </row>
    <row r="203" spans="2:3" ht="15">
      <c r="B203" s="67">
        <v>1</v>
      </c>
      <c r="C203" s="69" t="s">
        <v>389</v>
      </c>
    </row>
    <row r="204" spans="2:3" ht="15">
      <c r="B204" s="67" t="s">
        <v>394</v>
      </c>
      <c r="C204" s="69" t="s">
        <v>391</v>
      </c>
    </row>
    <row r="205" spans="2:3" ht="15">
      <c r="B205" s="67" t="s">
        <v>395</v>
      </c>
      <c r="C205" s="69" t="s">
        <v>393</v>
      </c>
    </row>
  </sheetData>
  <sheetProtection/>
  <mergeCells count="10">
    <mergeCell ref="B193:E193"/>
    <mergeCell ref="B190:E190"/>
    <mergeCell ref="B191:E191"/>
    <mergeCell ref="F57:G57"/>
    <mergeCell ref="F60:J60"/>
    <mergeCell ref="B5:E5"/>
    <mergeCell ref="B6:E6"/>
    <mergeCell ref="C7:D7"/>
    <mergeCell ref="B16:D16"/>
    <mergeCell ref="B192:E192"/>
  </mergeCells>
  <printOptions horizontalCentered="1"/>
  <pageMargins left="0.7480314960629921" right="0.31496062992125984" top="0.4330708661417323" bottom="0.9055118110236221" header="0.31496062992125984" footer="0.31496062992125984"/>
  <pageSetup horizontalDpi="600" verticalDpi="600" orientation="portrait" paperSize="9" scale="92" r:id="rId4"/>
  <drawing r:id="rId3"/>
  <legacyDrawing r:id="rId2"/>
</worksheet>
</file>

<file path=xl/worksheets/sheet7.xml><?xml version="1.0" encoding="utf-8"?>
<worksheet xmlns="http://schemas.openxmlformats.org/spreadsheetml/2006/main" xmlns:r="http://schemas.openxmlformats.org/officeDocument/2006/relationships">
  <dimension ref="A5:G208"/>
  <sheetViews>
    <sheetView view="pageBreakPreview" zoomScaleSheetLayoutView="100" zoomScalePageLayoutView="0" workbookViewId="0" topLeftCell="A1">
      <selection activeCell="C11" sqref="C11"/>
    </sheetView>
  </sheetViews>
  <sheetFormatPr defaultColWidth="11.421875" defaultRowHeight="15"/>
  <cols>
    <col min="1" max="1" width="2.8515625" style="1" customWidth="1"/>
    <col min="2" max="2" width="9.8515625" style="1" customWidth="1"/>
    <col min="3" max="3" width="68.7109375" style="1" customWidth="1"/>
    <col min="4" max="4" width="9.28125" style="1" customWidth="1"/>
    <col min="5" max="5" width="10.8515625" style="1" customWidth="1"/>
    <col min="6" max="16384" width="11.421875" style="1" customWidth="1"/>
  </cols>
  <sheetData>
    <row r="1" ht="15"/>
    <row r="2" ht="15"/>
    <row r="3" ht="30.75" customHeight="1"/>
    <row r="4" ht="15"/>
    <row r="5" spans="2:5" ht="15">
      <c r="B5" s="253" t="s">
        <v>1108</v>
      </c>
      <c r="C5" s="253"/>
      <c r="D5" s="253"/>
      <c r="E5" s="253"/>
    </row>
    <row r="6" spans="2:5" ht="15">
      <c r="B6" s="248" t="s">
        <v>903</v>
      </c>
      <c r="C6" s="248"/>
      <c r="D6" s="248"/>
      <c r="E6" s="248"/>
    </row>
    <row r="7" spans="2:5" ht="15">
      <c r="B7" s="108"/>
      <c r="C7" s="254" t="s">
        <v>589</v>
      </c>
      <c r="D7" s="254"/>
      <c r="E7" s="108"/>
    </row>
    <row r="8" spans="2:5" ht="15">
      <c r="B8" s="2"/>
      <c r="C8" s="3"/>
      <c r="D8" s="3"/>
      <c r="E8" s="3"/>
    </row>
    <row r="9" spans="2:5" ht="15">
      <c r="B9" s="4" t="s">
        <v>1</v>
      </c>
      <c r="C9" s="75"/>
      <c r="D9" s="75"/>
      <c r="E9" s="75"/>
    </row>
    <row r="10" spans="2:5" ht="15">
      <c r="B10" s="4" t="s">
        <v>2</v>
      </c>
      <c r="C10" s="75"/>
      <c r="D10" s="5"/>
      <c r="E10" s="75"/>
    </row>
    <row r="11" spans="2:5" ht="15">
      <c r="B11" s="6" t="s">
        <v>3</v>
      </c>
      <c r="C11" s="75"/>
      <c r="D11" s="75"/>
      <c r="E11" s="75"/>
    </row>
    <row r="12" spans="2:5" ht="15">
      <c r="B12" s="6" t="s">
        <v>4</v>
      </c>
      <c r="C12" s="75"/>
      <c r="D12" s="75"/>
      <c r="E12" s="75"/>
    </row>
    <row r="13" spans="2:5" ht="15">
      <c r="B13" s="6" t="s">
        <v>5</v>
      </c>
      <c r="C13" s="75"/>
      <c r="D13" s="75"/>
      <c r="E13" s="75"/>
    </row>
    <row r="14" spans="2:5" ht="15">
      <c r="B14" s="7"/>
      <c r="C14" s="75"/>
      <c r="D14" s="75"/>
      <c r="E14" s="75"/>
    </row>
    <row r="15" spans="2:5" ht="15">
      <c r="B15" s="75"/>
      <c r="C15" s="75"/>
      <c r="D15" s="75"/>
      <c r="E15" s="75"/>
    </row>
    <row r="16" spans="2:5" ht="15">
      <c r="B16" s="255"/>
      <c r="C16" s="255"/>
      <c r="D16" s="255"/>
      <c r="E16" s="75"/>
    </row>
    <row r="17" spans="2:5" ht="15">
      <c r="B17" s="8" t="s">
        <v>6</v>
      </c>
      <c r="C17" s="8" t="s">
        <v>7</v>
      </c>
      <c r="D17" s="8" t="s">
        <v>8</v>
      </c>
      <c r="E17" s="8" t="s">
        <v>9</v>
      </c>
    </row>
    <row r="18" spans="2:5" s="11" customFormat="1" ht="15">
      <c r="B18" s="9">
        <v>1</v>
      </c>
      <c r="C18" s="9" t="s">
        <v>10</v>
      </c>
      <c r="D18" s="8" t="s">
        <v>11</v>
      </c>
      <c r="E18" s="10">
        <f>+E19+E34+E80+E144</f>
        <v>100</v>
      </c>
    </row>
    <row r="19" spans="2:5" ht="15">
      <c r="B19" s="12" t="s">
        <v>12</v>
      </c>
      <c r="C19" s="12" t="s">
        <v>13</v>
      </c>
      <c r="D19" s="13" t="s">
        <v>14</v>
      </c>
      <c r="E19" s="14">
        <f>(E20+E25+E32)*5/20</f>
        <v>5</v>
      </c>
    </row>
    <row r="20" spans="2:5" ht="15">
      <c r="B20" s="15" t="s">
        <v>15</v>
      </c>
      <c r="C20" s="15" t="s">
        <v>16</v>
      </c>
      <c r="D20" s="16" t="s">
        <v>14</v>
      </c>
      <c r="E20" s="16">
        <f>+E21</f>
        <v>5</v>
      </c>
    </row>
    <row r="21" spans="2:5" ht="21">
      <c r="B21" s="17" t="s">
        <v>17</v>
      </c>
      <c r="C21" s="18" t="s">
        <v>18</v>
      </c>
      <c r="D21" s="19" t="s">
        <v>14</v>
      </c>
      <c r="E21" s="20">
        <f>SUM(E22:E24)</f>
        <v>5</v>
      </c>
    </row>
    <row r="22" spans="2:5" ht="21">
      <c r="B22" s="17" t="s">
        <v>19</v>
      </c>
      <c r="C22" s="22" t="s">
        <v>752</v>
      </c>
      <c r="D22" s="23">
        <v>1</v>
      </c>
      <c r="E22" s="23"/>
    </row>
    <row r="23" spans="2:5" ht="21">
      <c r="B23" s="17" t="s">
        <v>21</v>
      </c>
      <c r="C23" s="22" t="s">
        <v>753</v>
      </c>
      <c r="D23" s="24" t="s">
        <v>538</v>
      </c>
      <c r="E23" s="23"/>
    </row>
    <row r="24" spans="2:5" ht="21">
      <c r="B24" s="17" t="s">
        <v>24</v>
      </c>
      <c r="C24" s="22" t="s">
        <v>754</v>
      </c>
      <c r="D24" s="24" t="s">
        <v>539</v>
      </c>
      <c r="E24" s="24">
        <v>5</v>
      </c>
    </row>
    <row r="25" spans="2:5" ht="15">
      <c r="B25" s="15" t="s">
        <v>27</v>
      </c>
      <c r="C25" s="15" t="s">
        <v>28</v>
      </c>
      <c r="D25" s="16" t="s">
        <v>29</v>
      </c>
      <c r="E25" s="16">
        <f>(E26+E29)*10/20</f>
        <v>10</v>
      </c>
    </row>
    <row r="26" spans="2:5" ht="21">
      <c r="B26" s="17" t="s">
        <v>30</v>
      </c>
      <c r="C26" s="18" t="s">
        <v>31</v>
      </c>
      <c r="D26" s="20" t="s">
        <v>29</v>
      </c>
      <c r="E26" s="20">
        <f>SUM(E27:E28)</f>
        <v>10</v>
      </c>
    </row>
    <row r="27" spans="2:5" ht="15">
      <c r="B27" s="17" t="s">
        <v>32</v>
      </c>
      <c r="C27" s="22" t="s">
        <v>44</v>
      </c>
      <c r="D27" s="23" t="s">
        <v>45</v>
      </c>
      <c r="E27" s="23"/>
    </row>
    <row r="28" spans="2:5" ht="21">
      <c r="B28" s="17" t="s">
        <v>35</v>
      </c>
      <c r="C28" s="22" t="s">
        <v>756</v>
      </c>
      <c r="D28" s="23" t="s">
        <v>48</v>
      </c>
      <c r="E28" s="23">
        <v>10</v>
      </c>
    </row>
    <row r="29" spans="2:5" ht="21">
      <c r="B29" s="17" t="s">
        <v>41</v>
      </c>
      <c r="C29" s="27" t="s">
        <v>42</v>
      </c>
      <c r="D29" s="20" t="s">
        <v>29</v>
      </c>
      <c r="E29" s="20">
        <f>SUM(E30:E31)</f>
        <v>10</v>
      </c>
    </row>
    <row r="30" spans="2:5" ht="15">
      <c r="B30" s="17" t="s">
        <v>43</v>
      </c>
      <c r="C30" s="33" t="s">
        <v>44</v>
      </c>
      <c r="D30" s="23" t="s">
        <v>45</v>
      </c>
      <c r="E30" s="23"/>
    </row>
    <row r="31" spans="2:5" ht="21">
      <c r="B31" s="17" t="s">
        <v>46</v>
      </c>
      <c r="C31" s="33" t="s">
        <v>756</v>
      </c>
      <c r="D31" s="23" t="s">
        <v>48</v>
      </c>
      <c r="E31" s="23">
        <v>10</v>
      </c>
    </row>
    <row r="32" spans="2:5" ht="15">
      <c r="B32" s="15" t="s">
        <v>49</v>
      </c>
      <c r="C32" s="15" t="s">
        <v>50</v>
      </c>
      <c r="D32" s="16" t="s">
        <v>14</v>
      </c>
      <c r="E32" s="16">
        <f>+E33</f>
        <v>5</v>
      </c>
    </row>
    <row r="33" spans="2:5" ht="42">
      <c r="B33" s="17" t="s">
        <v>51</v>
      </c>
      <c r="C33" s="18" t="s">
        <v>52</v>
      </c>
      <c r="D33" s="20" t="s">
        <v>14</v>
      </c>
      <c r="E33" s="20">
        <v>5</v>
      </c>
    </row>
    <row r="34" spans="2:5" ht="15">
      <c r="B34" s="12" t="s">
        <v>53</v>
      </c>
      <c r="C34" s="12" t="s">
        <v>54</v>
      </c>
      <c r="D34" s="13" t="s">
        <v>55</v>
      </c>
      <c r="E34" s="14">
        <f>(E35+E54+E68+E71)*30/40</f>
        <v>30</v>
      </c>
    </row>
    <row r="35" spans="2:5" ht="15">
      <c r="B35" s="15" t="s">
        <v>56</v>
      </c>
      <c r="C35" s="15" t="s">
        <v>57</v>
      </c>
      <c r="D35" s="16" t="s">
        <v>29</v>
      </c>
      <c r="E35" s="16">
        <f>+(E36+E40+E44+E49+E53)*10/45</f>
        <v>10</v>
      </c>
    </row>
    <row r="36" spans="2:5" s="11" customFormat="1" ht="21">
      <c r="B36" s="17" t="s">
        <v>590</v>
      </c>
      <c r="C36" s="18" t="s">
        <v>59</v>
      </c>
      <c r="D36" s="20" t="s">
        <v>29</v>
      </c>
      <c r="E36" s="20">
        <f>SUM(E37:E39)</f>
        <v>10</v>
      </c>
    </row>
    <row r="37" spans="2:5" s="11" customFormat="1" ht="15">
      <c r="B37" s="17" t="s">
        <v>60</v>
      </c>
      <c r="C37" s="22" t="s">
        <v>757</v>
      </c>
      <c r="D37" s="23">
        <v>0</v>
      </c>
      <c r="E37" s="20"/>
    </row>
    <row r="38" spans="2:5" s="11" customFormat="1" ht="15">
      <c r="B38" s="17" t="s">
        <v>62</v>
      </c>
      <c r="C38" s="22" t="s">
        <v>758</v>
      </c>
      <c r="D38" s="23" t="s">
        <v>76</v>
      </c>
      <c r="E38" s="23"/>
    </row>
    <row r="39" spans="2:5" s="11" customFormat="1" ht="21">
      <c r="B39" s="17" t="s">
        <v>64</v>
      </c>
      <c r="C39" s="22" t="s">
        <v>840</v>
      </c>
      <c r="D39" s="23" t="s">
        <v>40</v>
      </c>
      <c r="E39" s="23">
        <v>10</v>
      </c>
    </row>
    <row r="40" spans="2:5" s="11" customFormat="1" ht="15">
      <c r="B40" s="17" t="s">
        <v>67</v>
      </c>
      <c r="C40" s="18" t="s">
        <v>68</v>
      </c>
      <c r="D40" s="20" t="s">
        <v>29</v>
      </c>
      <c r="E40" s="20">
        <f>SUM(E41:E43)</f>
        <v>10</v>
      </c>
    </row>
    <row r="41" spans="2:5" s="11" customFormat="1" ht="15">
      <c r="B41" s="17" t="s">
        <v>69</v>
      </c>
      <c r="C41" s="33" t="s">
        <v>760</v>
      </c>
      <c r="D41" s="30">
        <v>0</v>
      </c>
      <c r="E41" s="23"/>
    </row>
    <row r="42" spans="2:5" s="11" customFormat="1" ht="15">
      <c r="B42" s="17" t="s">
        <v>71</v>
      </c>
      <c r="C42" s="33" t="s">
        <v>761</v>
      </c>
      <c r="D42" s="30" t="s">
        <v>202</v>
      </c>
      <c r="E42" s="23"/>
    </row>
    <row r="43" spans="2:5" s="11" customFormat="1" ht="15">
      <c r="B43" s="17" t="s">
        <v>74</v>
      </c>
      <c r="C43" s="33" t="s">
        <v>762</v>
      </c>
      <c r="D43" s="30" t="s">
        <v>91</v>
      </c>
      <c r="E43" s="23">
        <v>10</v>
      </c>
    </row>
    <row r="44" spans="2:5" s="11" customFormat="1" ht="21">
      <c r="B44" s="17" t="s">
        <v>79</v>
      </c>
      <c r="C44" s="18" t="s">
        <v>80</v>
      </c>
      <c r="D44" s="20" t="s">
        <v>29</v>
      </c>
      <c r="E44" s="20">
        <f>SUM(E45:E48)</f>
        <v>10</v>
      </c>
    </row>
    <row r="45" spans="2:5" s="11" customFormat="1" ht="15">
      <c r="B45" s="17" t="s">
        <v>81</v>
      </c>
      <c r="C45" s="33" t="s">
        <v>763</v>
      </c>
      <c r="D45" s="23">
        <v>0</v>
      </c>
      <c r="E45" s="23"/>
    </row>
    <row r="46" spans="2:5" s="11" customFormat="1" ht="15">
      <c r="B46" s="17" t="s">
        <v>83</v>
      </c>
      <c r="C46" s="33" t="s">
        <v>764</v>
      </c>
      <c r="D46" s="23" t="s">
        <v>85</v>
      </c>
      <c r="E46" s="23"/>
    </row>
    <row r="47" spans="2:5" s="11" customFormat="1" ht="15">
      <c r="B47" s="17" t="s">
        <v>86</v>
      </c>
      <c r="C47" s="33" t="s">
        <v>765</v>
      </c>
      <c r="D47" s="23" t="s">
        <v>88</v>
      </c>
      <c r="E47" s="23"/>
    </row>
    <row r="48" spans="2:5" s="11" customFormat="1" ht="21">
      <c r="B48" s="17" t="s">
        <v>89</v>
      </c>
      <c r="C48" s="33" t="s">
        <v>766</v>
      </c>
      <c r="D48" s="23" t="s">
        <v>91</v>
      </c>
      <c r="E48" s="23">
        <v>10</v>
      </c>
    </row>
    <row r="49" spans="2:5" s="11" customFormat="1" ht="21">
      <c r="B49" s="17" t="s">
        <v>92</v>
      </c>
      <c r="C49" s="27" t="s">
        <v>93</v>
      </c>
      <c r="D49" s="20" t="s">
        <v>29</v>
      </c>
      <c r="E49" s="20">
        <f>SUM(E50:E52)</f>
        <v>10</v>
      </c>
    </row>
    <row r="50" spans="2:5" s="11" customFormat="1" ht="15">
      <c r="B50" s="17" t="s">
        <v>94</v>
      </c>
      <c r="C50" s="33" t="s">
        <v>767</v>
      </c>
      <c r="D50" s="23">
        <v>0</v>
      </c>
      <c r="E50" s="23"/>
    </row>
    <row r="51" spans="2:5" s="11" customFormat="1" ht="15">
      <c r="B51" s="17" t="s">
        <v>95</v>
      </c>
      <c r="C51" s="80" t="s">
        <v>841</v>
      </c>
      <c r="D51" s="23" t="s">
        <v>85</v>
      </c>
      <c r="E51" s="23"/>
    </row>
    <row r="52" spans="2:5" s="11" customFormat="1" ht="21">
      <c r="B52" s="17" t="s">
        <v>96</v>
      </c>
      <c r="C52" s="33" t="s">
        <v>769</v>
      </c>
      <c r="D52" s="23" t="s">
        <v>48</v>
      </c>
      <c r="E52" s="23">
        <v>10</v>
      </c>
    </row>
    <row r="53" spans="2:5" s="11" customFormat="1" ht="15">
      <c r="B53" s="17" t="s">
        <v>98</v>
      </c>
      <c r="C53" s="27" t="s">
        <v>99</v>
      </c>
      <c r="D53" s="20" t="s">
        <v>14</v>
      </c>
      <c r="E53" s="20">
        <v>5</v>
      </c>
    </row>
    <row r="54" spans="2:5" ht="15">
      <c r="B54" s="15" t="s">
        <v>100</v>
      </c>
      <c r="C54" s="15" t="s">
        <v>101</v>
      </c>
      <c r="D54" s="16" t="s">
        <v>29</v>
      </c>
      <c r="E54" s="16">
        <f>+(E55+E58+E63)*10/25</f>
        <v>10</v>
      </c>
    </row>
    <row r="55" spans="2:5" s="11" customFormat="1" ht="21">
      <c r="B55" s="17" t="s">
        <v>102</v>
      </c>
      <c r="C55" s="18" t="s">
        <v>103</v>
      </c>
      <c r="D55" s="20" t="s">
        <v>29</v>
      </c>
      <c r="E55" s="20">
        <f>SUM(E56:E57)</f>
        <v>10</v>
      </c>
    </row>
    <row r="56" spans="2:5" s="11" customFormat="1" ht="31.5">
      <c r="B56" s="17" t="s">
        <v>104</v>
      </c>
      <c r="C56" s="22" t="s">
        <v>770</v>
      </c>
      <c r="D56" s="23">
        <v>0</v>
      </c>
      <c r="E56" s="23"/>
    </row>
    <row r="57" spans="2:6" s="11" customFormat="1" ht="15">
      <c r="B57" s="17" t="s">
        <v>106</v>
      </c>
      <c r="C57" s="22" t="s">
        <v>771</v>
      </c>
      <c r="D57" s="23" t="s">
        <v>40</v>
      </c>
      <c r="E57" s="23">
        <v>10</v>
      </c>
      <c r="F57" s="107"/>
    </row>
    <row r="58" spans="2:5" s="11" customFormat="1" ht="15">
      <c r="B58" s="17" t="s">
        <v>108</v>
      </c>
      <c r="C58" s="18" t="s">
        <v>109</v>
      </c>
      <c r="D58" s="20" t="s">
        <v>29</v>
      </c>
      <c r="E58" s="20">
        <f>SUM(E59:E62)</f>
        <v>10</v>
      </c>
    </row>
    <row r="59" spans="2:5" s="11" customFormat="1" ht="15">
      <c r="B59" s="17" t="s">
        <v>110</v>
      </c>
      <c r="C59" s="22" t="s">
        <v>772</v>
      </c>
      <c r="D59" s="23">
        <v>0</v>
      </c>
      <c r="E59" s="20"/>
    </row>
    <row r="60" spans="2:5" s="11" customFormat="1" ht="21">
      <c r="B60" s="17" t="s">
        <v>112</v>
      </c>
      <c r="C60" s="112" t="s">
        <v>773</v>
      </c>
      <c r="D60" s="23" t="s">
        <v>114</v>
      </c>
      <c r="E60" s="23"/>
    </row>
    <row r="61" spans="2:5" s="11" customFormat="1" ht="21">
      <c r="B61" s="17" t="s">
        <v>115</v>
      </c>
      <c r="C61" s="33" t="s">
        <v>774</v>
      </c>
      <c r="D61" s="23" t="s">
        <v>117</v>
      </c>
      <c r="E61" s="23"/>
    </row>
    <row r="62" spans="2:5" s="11" customFormat="1" ht="21">
      <c r="B62" s="17" t="s">
        <v>118</v>
      </c>
      <c r="C62" s="33" t="s">
        <v>775</v>
      </c>
      <c r="D62" s="23" t="s">
        <v>91</v>
      </c>
      <c r="E62" s="23">
        <v>10</v>
      </c>
    </row>
    <row r="63" spans="2:5" s="11" customFormat="1" ht="21">
      <c r="B63" s="17" t="s">
        <v>120</v>
      </c>
      <c r="C63" s="18" t="s">
        <v>121</v>
      </c>
      <c r="D63" s="20" t="s">
        <v>122</v>
      </c>
      <c r="E63" s="20">
        <f>SUM(E64:E67)</f>
        <v>5</v>
      </c>
    </row>
    <row r="64" spans="2:5" s="11" customFormat="1" ht="15">
      <c r="B64" s="17" t="s">
        <v>123</v>
      </c>
      <c r="C64" s="33" t="s">
        <v>776</v>
      </c>
      <c r="D64" s="30">
        <v>0</v>
      </c>
      <c r="E64" s="20"/>
    </row>
    <row r="65" spans="2:5" s="11" customFormat="1" ht="21">
      <c r="B65" s="17" t="s">
        <v>125</v>
      </c>
      <c r="C65" s="112" t="s">
        <v>842</v>
      </c>
      <c r="D65" s="30" t="s">
        <v>73</v>
      </c>
      <c r="E65" s="30"/>
    </row>
    <row r="66" spans="2:5" s="11" customFormat="1" ht="21">
      <c r="B66" s="17" t="s">
        <v>127</v>
      </c>
      <c r="C66" s="33" t="s">
        <v>778</v>
      </c>
      <c r="D66" s="30" t="s">
        <v>129</v>
      </c>
      <c r="E66" s="30"/>
    </row>
    <row r="67" spans="2:5" s="11" customFormat="1" ht="21">
      <c r="B67" s="17" t="s">
        <v>130</v>
      </c>
      <c r="C67" s="33" t="s">
        <v>779</v>
      </c>
      <c r="D67" s="30">
        <v>5</v>
      </c>
      <c r="E67" s="23">
        <v>5</v>
      </c>
    </row>
    <row r="68" spans="2:5" ht="15">
      <c r="B68" s="15" t="s">
        <v>132</v>
      </c>
      <c r="C68" s="15" t="s">
        <v>133</v>
      </c>
      <c r="D68" s="16" t="s">
        <v>29</v>
      </c>
      <c r="E68" s="16">
        <f>+(E69+E70)*10/15</f>
        <v>10</v>
      </c>
    </row>
    <row r="69" spans="2:5" ht="21">
      <c r="B69" s="17" t="s">
        <v>134</v>
      </c>
      <c r="C69" s="18" t="s">
        <v>135</v>
      </c>
      <c r="D69" s="20" t="s">
        <v>14</v>
      </c>
      <c r="E69" s="20">
        <v>5</v>
      </c>
    </row>
    <row r="70" spans="2:5" ht="21">
      <c r="B70" s="17" t="s">
        <v>136</v>
      </c>
      <c r="C70" s="18" t="s">
        <v>137</v>
      </c>
      <c r="D70" s="20" t="s">
        <v>29</v>
      </c>
      <c r="E70" s="20">
        <v>10</v>
      </c>
    </row>
    <row r="71" spans="2:5" ht="15">
      <c r="B71" s="15" t="s">
        <v>138</v>
      </c>
      <c r="C71" s="15" t="s">
        <v>139</v>
      </c>
      <c r="D71" s="16" t="s">
        <v>29</v>
      </c>
      <c r="E71" s="16">
        <f>+(E72+E76)*10/15</f>
        <v>10</v>
      </c>
    </row>
    <row r="72" spans="2:5" ht="21">
      <c r="B72" s="17" t="s">
        <v>140</v>
      </c>
      <c r="C72" s="18" t="s">
        <v>141</v>
      </c>
      <c r="D72" s="20" t="s">
        <v>29</v>
      </c>
      <c r="E72" s="20">
        <f>SUM(E73:E75)</f>
        <v>10</v>
      </c>
    </row>
    <row r="73" spans="2:5" ht="21">
      <c r="B73" s="17" t="s">
        <v>142</v>
      </c>
      <c r="C73" s="33" t="s">
        <v>554</v>
      </c>
      <c r="D73" s="23">
        <v>0</v>
      </c>
      <c r="E73" s="23"/>
    </row>
    <row r="74" spans="2:5" ht="21">
      <c r="B74" s="17" t="s">
        <v>144</v>
      </c>
      <c r="C74" s="33" t="s">
        <v>555</v>
      </c>
      <c r="D74" s="23" t="s">
        <v>236</v>
      </c>
      <c r="E74" s="23"/>
    </row>
    <row r="75" spans="2:5" ht="21">
      <c r="B75" s="17" t="s">
        <v>146</v>
      </c>
      <c r="C75" s="33" t="s">
        <v>556</v>
      </c>
      <c r="D75" s="23">
        <v>10</v>
      </c>
      <c r="E75" s="23">
        <v>10</v>
      </c>
    </row>
    <row r="76" spans="2:5" ht="21">
      <c r="B76" s="52" t="s">
        <v>148</v>
      </c>
      <c r="C76" s="18" t="s">
        <v>149</v>
      </c>
      <c r="D76" s="20" t="s">
        <v>14</v>
      </c>
      <c r="E76" s="20">
        <f>SUM(E77:E79)</f>
        <v>5</v>
      </c>
    </row>
    <row r="77" spans="2:5" ht="21">
      <c r="B77" s="17" t="s">
        <v>150</v>
      </c>
      <c r="C77" s="33" t="s">
        <v>396</v>
      </c>
      <c r="D77" s="23" t="s">
        <v>14</v>
      </c>
      <c r="E77" s="23"/>
    </row>
    <row r="78" spans="2:5" ht="21">
      <c r="B78" s="17" t="s">
        <v>151</v>
      </c>
      <c r="C78" s="22" t="s">
        <v>407</v>
      </c>
      <c r="D78" s="23">
        <v>0</v>
      </c>
      <c r="E78" s="23"/>
    </row>
    <row r="79" spans="2:5" ht="21">
      <c r="B79" s="17" t="s">
        <v>153</v>
      </c>
      <c r="C79" s="22" t="s">
        <v>154</v>
      </c>
      <c r="D79" s="23" t="s">
        <v>85</v>
      </c>
      <c r="E79" s="23">
        <v>5</v>
      </c>
    </row>
    <row r="80" spans="2:5" s="11" customFormat="1" ht="15">
      <c r="B80" s="12" t="s">
        <v>155</v>
      </c>
      <c r="C80" s="12" t="s">
        <v>156</v>
      </c>
      <c r="D80" s="13" t="s">
        <v>157</v>
      </c>
      <c r="E80" s="14">
        <f>(E81+E95)*35/20</f>
        <v>35</v>
      </c>
    </row>
    <row r="81" spans="2:7" s="11" customFormat="1" ht="27" customHeight="1">
      <c r="B81" s="15" t="s">
        <v>158</v>
      </c>
      <c r="C81" s="15" t="s">
        <v>159</v>
      </c>
      <c r="D81" s="16" t="s">
        <v>29</v>
      </c>
      <c r="E81" s="16">
        <f>+(E82+E83+E87+E90+E91)*10/45</f>
        <v>10</v>
      </c>
      <c r="F81" s="41"/>
      <c r="G81" s="41"/>
    </row>
    <row r="82" spans="2:7" s="11" customFormat="1" ht="16.5" customHeight="1">
      <c r="B82" s="17" t="s">
        <v>160</v>
      </c>
      <c r="C82" s="18" t="s">
        <v>161</v>
      </c>
      <c r="D82" s="20" t="s">
        <v>14</v>
      </c>
      <c r="E82" s="20">
        <v>5</v>
      </c>
      <c r="F82" s="41"/>
      <c r="G82" s="41"/>
    </row>
    <row r="83" spans="2:5" s="11" customFormat="1" ht="27" customHeight="1">
      <c r="B83" s="17" t="s">
        <v>162</v>
      </c>
      <c r="C83" s="18" t="s">
        <v>163</v>
      </c>
      <c r="D83" s="20" t="s">
        <v>29</v>
      </c>
      <c r="E83" s="20">
        <f>SUM(E84:E86)</f>
        <v>10</v>
      </c>
    </row>
    <row r="84" spans="2:5" s="11" customFormat="1" ht="27" customHeight="1">
      <c r="B84" s="17" t="s">
        <v>164</v>
      </c>
      <c r="C84" s="22" t="s">
        <v>780</v>
      </c>
      <c r="D84" s="23">
        <v>0</v>
      </c>
      <c r="E84" s="23"/>
    </row>
    <row r="85" spans="2:5" s="11" customFormat="1" ht="37.5" customHeight="1">
      <c r="B85" s="17" t="s">
        <v>166</v>
      </c>
      <c r="C85" s="22" t="s">
        <v>781</v>
      </c>
      <c r="D85" s="23" t="s">
        <v>559</v>
      </c>
      <c r="E85" s="23"/>
    </row>
    <row r="86" spans="2:5" s="11" customFormat="1" ht="33" customHeight="1">
      <c r="B86" s="17" t="s">
        <v>474</v>
      </c>
      <c r="C86" s="22" t="s">
        <v>782</v>
      </c>
      <c r="D86" s="23" t="s">
        <v>266</v>
      </c>
      <c r="E86" s="23">
        <v>10</v>
      </c>
    </row>
    <row r="87" spans="2:5" s="11" customFormat="1" ht="24.75" customHeight="1">
      <c r="B87" s="52" t="s">
        <v>169</v>
      </c>
      <c r="C87" s="27" t="s">
        <v>170</v>
      </c>
      <c r="D87" s="19" t="s">
        <v>29</v>
      </c>
      <c r="E87" s="19">
        <f>SUM(E88:E89)</f>
        <v>10</v>
      </c>
    </row>
    <row r="88" spans="2:5" s="11" customFormat="1" ht="16.5" customHeight="1">
      <c r="B88" s="17" t="s">
        <v>171</v>
      </c>
      <c r="C88" s="33" t="s">
        <v>783</v>
      </c>
      <c r="D88" s="30">
        <v>0</v>
      </c>
      <c r="E88" s="23"/>
    </row>
    <row r="89" spans="2:5" s="11" customFormat="1" ht="35.25" customHeight="1">
      <c r="B89" s="52" t="s">
        <v>176</v>
      </c>
      <c r="C89" s="80" t="s">
        <v>784</v>
      </c>
      <c r="D89" s="30" t="s">
        <v>40</v>
      </c>
      <c r="E89" s="23">
        <v>10</v>
      </c>
    </row>
    <row r="90" spans="2:5" s="11" customFormat="1" ht="27" customHeight="1">
      <c r="B90" s="17" t="s">
        <v>178</v>
      </c>
      <c r="C90" s="27" t="s">
        <v>179</v>
      </c>
      <c r="D90" s="20" t="s">
        <v>29</v>
      </c>
      <c r="E90" s="20">
        <v>10</v>
      </c>
    </row>
    <row r="91" spans="2:5" s="11" customFormat="1" ht="20.25" customHeight="1">
      <c r="B91" s="17" t="s">
        <v>186</v>
      </c>
      <c r="C91" s="27" t="s">
        <v>187</v>
      </c>
      <c r="D91" s="20" t="s">
        <v>29</v>
      </c>
      <c r="E91" s="20">
        <f>SUM(E92:E94)</f>
        <v>10</v>
      </c>
    </row>
    <row r="92" spans="2:5" s="11" customFormat="1" ht="35.25" customHeight="1">
      <c r="B92" s="17" t="s">
        <v>188</v>
      </c>
      <c r="C92" s="33" t="s">
        <v>785</v>
      </c>
      <c r="D92" s="30">
        <v>0</v>
      </c>
      <c r="E92" s="23"/>
    </row>
    <row r="93" spans="2:5" s="11" customFormat="1" ht="28.5" customHeight="1">
      <c r="B93" s="17" t="s">
        <v>190</v>
      </c>
      <c r="C93" s="33" t="s">
        <v>786</v>
      </c>
      <c r="D93" s="30" t="s">
        <v>559</v>
      </c>
      <c r="E93" s="23"/>
    </row>
    <row r="94" spans="2:5" s="11" customFormat="1" ht="26.25" customHeight="1">
      <c r="B94" s="17" t="s">
        <v>192</v>
      </c>
      <c r="C94" s="33" t="s">
        <v>787</v>
      </c>
      <c r="D94" s="30" t="s">
        <v>266</v>
      </c>
      <c r="E94" s="23">
        <v>10</v>
      </c>
    </row>
    <row r="95" spans="2:5" s="11" customFormat="1" ht="15">
      <c r="B95" s="15" t="s">
        <v>194</v>
      </c>
      <c r="C95" s="15" t="s">
        <v>195</v>
      </c>
      <c r="D95" s="16" t="s">
        <v>29</v>
      </c>
      <c r="E95" s="16">
        <f>+(E96+E100+E104+E107+E110+E113)*10/50</f>
        <v>10</v>
      </c>
    </row>
    <row r="96" spans="2:5" s="11" customFormat="1" ht="30.75" customHeight="1">
      <c r="B96" s="17" t="s">
        <v>196</v>
      </c>
      <c r="C96" s="18" t="s">
        <v>197</v>
      </c>
      <c r="D96" s="20" t="s">
        <v>29</v>
      </c>
      <c r="E96" s="20">
        <f>SUM(E97:E99)</f>
        <v>10</v>
      </c>
    </row>
    <row r="97" spans="2:5" s="11" customFormat="1" ht="17.25" customHeight="1">
      <c r="B97" s="17" t="s">
        <v>198</v>
      </c>
      <c r="C97" s="33" t="s">
        <v>788</v>
      </c>
      <c r="D97" s="23">
        <v>0</v>
      </c>
      <c r="E97" s="20"/>
    </row>
    <row r="98" spans="2:5" s="11" customFormat="1" ht="27.75" customHeight="1">
      <c r="B98" s="17" t="s">
        <v>200</v>
      </c>
      <c r="C98" s="33" t="s">
        <v>789</v>
      </c>
      <c r="D98" s="30" t="s">
        <v>117</v>
      </c>
      <c r="E98" s="23"/>
    </row>
    <row r="99" spans="2:5" s="11" customFormat="1" ht="23.25" customHeight="1">
      <c r="B99" s="17" t="s">
        <v>203</v>
      </c>
      <c r="C99" s="33" t="s">
        <v>790</v>
      </c>
      <c r="D99" s="30" t="s">
        <v>91</v>
      </c>
      <c r="E99" s="23">
        <v>10</v>
      </c>
    </row>
    <row r="100" spans="2:5" s="11" customFormat="1" ht="31.5" customHeight="1">
      <c r="B100" s="17" t="s">
        <v>205</v>
      </c>
      <c r="C100" s="18" t="s">
        <v>206</v>
      </c>
      <c r="D100" s="20" t="s">
        <v>29</v>
      </c>
      <c r="E100" s="20">
        <f>SUM(E101:E103)</f>
        <v>10</v>
      </c>
    </row>
    <row r="101" spans="2:5" s="11" customFormat="1" ht="27.75" customHeight="1">
      <c r="B101" s="17" t="s">
        <v>207</v>
      </c>
      <c r="C101" s="22" t="s">
        <v>791</v>
      </c>
      <c r="D101" s="23">
        <v>0</v>
      </c>
      <c r="E101" s="20"/>
    </row>
    <row r="102" spans="2:5" s="11" customFormat="1" ht="27" customHeight="1">
      <c r="B102" s="17" t="s">
        <v>209</v>
      </c>
      <c r="C102" s="22" t="s">
        <v>792</v>
      </c>
      <c r="D102" s="30" t="s">
        <v>117</v>
      </c>
      <c r="E102" s="20"/>
    </row>
    <row r="103" spans="2:7" s="11" customFormat="1" ht="35.25" customHeight="1">
      <c r="B103" s="17" t="s">
        <v>409</v>
      </c>
      <c r="C103" s="22" t="s">
        <v>793</v>
      </c>
      <c r="D103" s="30" t="s">
        <v>91</v>
      </c>
      <c r="E103" s="23">
        <v>10</v>
      </c>
      <c r="G103" s="29"/>
    </row>
    <row r="104" spans="2:5" s="11" customFormat="1" ht="28.5" customHeight="1">
      <c r="B104" s="17" t="s">
        <v>211</v>
      </c>
      <c r="C104" s="18" t="s">
        <v>212</v>
      </c>
      <c r="D104" s="20" t="s">
        <v>29</v>
      </c>
      <c r="E104" s="20">
        <f>SUM(E105:E106)</f>
        <v>10</v>
      </c>
    </row>
    <row r="105" spans="2:5" s="11" customFormat="1" ht="19.5" customHeight="1">
      <c r="B105" s="17" t="s">
        <v>213</v>
      </c>
      <c r="C105" s="22" t="s">
        <v>794</v>
      </c>
      <c r="D105" s="23">
        <v>0</v>
      </c>
      <c r="E105" s="23"/>
    </row>
    <row r="106" spans="2:5" s="11" customFormat="1" ht="39.75" customHeight="1">
      <c r="B106" s="17" t="s">
        <v>215</v>
      </c>
      <c r="C106" s="22" t="s">
        <v>843</v>
      </c>
      <c r="D106" s="30" t="s">
        <v>168</v>
      </c>
      <c r="E106" s="23">
        <v>10</v>
      </c>
    </row>
    <row r="107" spans="2:5" s="11" customFormat="1" ht="27.75" customHeight="1">
      <c r="B107" s="17" t="s">
        <v>217</v>
      </c>
      <c r="C107" s="27" t="s">
        <v>218</v>
      </c>
      <c r="D107" s="20" t="s">
        <v>14</v>
      </c>
      <c r="E107" s="20">
        <f>SUM(E108:E109)</f>
        <v>5</v>
      </c>
    </row>
    <row r="108" spans="2:5" s="11" customFormat="1" ht="26.25" customHeight="1">
      <c r="B108" s="17" t="s">
        <v>219</v>
      </c>
      <c r="C108" s="33" t="s">
        <v>796</v>
      </c>
      <c r="D108" s="30">
        <v>0</v>
      </c>
      <c r="E108" s="23"/>
    </row>
    <row r="109" spans="2:5" s="11" customFormat="1" ht="27" customHeight="1">
      <c r="B109" s="17" t="s">
        <v>221</v>
      </c>
      <c r="C109" s="33" t="s">
        <v>797</v>
      </c>
      <c r="D109" s="30" t="s">
        <v>223</v>
      </c>
      <c r="E109" s="23">
        <v>5</v>
      </c>
    </row>
    <row r="110" spans="2:5" s="11" customFormat="1" ht="27" customHeight="1">
      <c r="B110" s="17" t="s">
        <v>224</v>
      </c>
      <c r="C110" s="27" t="s">
        <v>225</v>
      </c>
      <c r="D110" s="20" t="s">
        <v>14</v>
      </c>
      <c r="E110" s="20">
        <f>SUM(E111:E112)</f>
        <v>5</v>
      </c>
    </row>
    <row r="111" spans="2:5" s="11" customFormat="1" ht="24" customHeight="1">
      <c r="B111" s="17" t="s">
        <v>226</v>
      </c>
      <c r="C111" s="33" t="s">
        <v>798</v>
      </c>
      <c r="D111" s="23">
        <v>0</v>
      </c>
      <c r="E111" s="20"/>
    </row>
    <row r="112" spans="2:5" s="11" customFormat="1" ht="17.25" customHeight="1">
      <c r="B112" s="17" t="s">
        <v>228</v>
      </c>
      <c r="C112" s="33" t="s">
        <v>799</v>
      </c>
      <c r="D112" s="23" t="s">
        <v>223</v>
      </c>
      <c r="E112" s="23">
        <v>5</v>
      </c>
    </row>
    <row r="113" spans="2:5" s="11" customFormat="1" ht="15">
      <c r="B113" s="17" t="s">
        <v>230</v>
      </c>
      <c r="C113" s="27" t="s">
        <v>231</v>
      </c>
      <c r="D113" s="20" t="s">
        <v>29</v>
      </c>
      <c r="E113" s="20">
        <f>SUM(E114:E116)</f>
        <v>10</v>
      </c>
    </row>
    <row r="114" spans="2:5" s="11" customFormat="1" ht="15">
      <c r="B114" s="17" t="s">
        <v>232</v>
      </c>
      <c r="C114" s="33" t="s">
        <v>800</v>
      </c>
      <c r="D114" s="23" t="s">
        <v>175</v>
      </c>
      <c r="E114" s="23"/>
    </row>
    <row r="115" spans="2:5" s="11" customFormat="1" ht="21">
      <c r="B115" s="17" t="s">
        <v>234</v>
      </c>
      <c r="C115" s="33" t="s">
        <v>801</v>
      </c>
      <c r="D115" s="23" t="s">
        <v>236</v>
      </c>
      <c r="E115" s="23"/>
    </row>
    <row r="116" spans="2:5" s="11" customFormat="1" ht="31.5">
      <c r="B116" s="17" t="s">
        <v>237</v>
      </c>
      <c r="C116" s="33" t="s">
        <v>802</v>
      </c>
      <c r="D116" s="23" t="s">
        <v>91</v>
      </c>
      <c r="E116" s="23">
        <v>10</v>
      </c>
    </row>
    <row r="117" spans="2:5" ht="15">
      <c r="B117" s="15" t="s">
        <v>239</v>
      </c>
      <c r="C117" s="15" t="s">
        <v>240</v>
      </c>
      <c r="D117" s="16" t="s">
        <v>29</v>
      </c>
      <c r="E117" s="16">
        <f>+(E118+E122+E126+E130+E134)*10/50</f>
        <v>10</v>
      </c>
    </row>
    <row r="118" spans="2:5" s="11" customFormat="1" ht="21">
      <c r="B118" s="17" t="s">
        <v>241</v>
      </c>
      <c r="C118" s="18" t="s">
        <v>242</v>
      </c>
      <c r="D118" s="20" t="s">
        <v>29</v>
      </c>
      <c r="E118" s="20">
        <f>SUM(E119:E121)</f>
        <v>10</v>
      </c>
    </row>
    <row r="119" spans="2:5" s="11" customFormat="1" ht="15">
      <c r="B119" s="17" t="s">
        <v>243</v>
      </c>
      <c r="C119" s="22" t="s">
        <v>803</v>
      </c>
      <c r="D119" s="23">
        <v>0</v>
      </c>
      <c r="E119" s="23"/>
    </row>
    <row r="120" spans="2:5" s="11" customFormat="1" ht="31.5">
      <c r="B120" s="17" t="s">
        <v>245</v>
      </c>
      <c r="C120" s="22" t="s">
        <v>572</v>
      </c>
      <c r="D120" s="23" t="s">
        <v>117</v>
      </c>
      <c r="E120" s="23"/>
    </row>
    <row r="121" spans="2:5" s="11" customFormat="1" ht="21">
      <c r="B121" s="17" t="s">
        <v>247</v>
      </c>
      <c r="C121" s="82" t="s">
        <v>844</v>
      </c>
      <c r="D121" s="23" t="s">
        <v>91</v>
      </c>
      <c r="E121" s="23">
        <v>10</v>
      </c>
    </row>
    <row r="122" spans="2:5" s="11" customFormat="1" ht="21">
      <c r="B122" s="17" t="s">
        <v>251</v>
      </c>
      <c r="C122" s="18" t="s">
        <v>252</v>
      </c>
      <c r="D122" s="20" t="s">
        <v>29</v>
      </c>
      <c r="E122" s="20">
        <f>SUM(E123:E125)</f>
        <v>10</v>
      </c>
    </row>
    <row r="123" spans="2:5" s="11" customFormat="1" ht="21">
      <c r="B123" s="17" t="s">
        <v>253</v>
      </c>
      <c r="C123" s="22" t="s">
        <v>805</v>
      </c>
      <c r="D123" s="23">
        <v>0</v>
      </c>
      <c r="E123" s="23"/>
    </row>
    <row r="124" spans="2:5" s="11" customFormat="1" ht="21">
      <c r="B124" s="17" t="s">
        <v>255</v>
      </c>
      <c r="C124" s="22" t="s">
        <v>806</v>
      </c>
      <c r="D124" s="23" t="s">
        <v>117</v>
      </c>
      <c r="E124" s="23"/>
    </row>
    <row r="125" spans="2:5" s="11" customFormat="1" ht="31.5">
      <c r="B125" s="17" t="s">
        <v>257</v>
      </c>
      <c r="C125" s="22" t="s">
        <v>807</v>
      </c>
      <c r="D125" s="23" t="s">
        <v>91</v>
      </c>
      <c r="E125" s="23">
        <v>10</v>
      </c>
    </row>
    <row r="126" spans="2:5" s="11" customFormat="1" ht="21">
      <c r="B126" s="17" t="s">
        <v>259</v>
      </c>
      <c r="C126" s="18" t="s">
        <v>260</v>
      </c>
      <c r="D126" s="20" t="s">
        <v>29</v>
      </c>
      <c r="E126" s="20">
        <f>SUM(E127:E129)</f>
        <v>10</v>
      </c>
    </row>
    <row r="127" spans="2:5" s="11" customFormat="1" ht="21">
      <c r="B127" s="17" t="s">
        <v>261</v>
      </c>
      <c r="C127" s="33" t="s">
        <v>808</v>
      </c>
      <c r="D127" s="23">
        <v>0</v>
      </c>
      <c r="E127" s="23"/>
    </row>
    <row r="128" spans="2:5" s="11" customFormat="1" ht="21">
      <c r="B128" s="17" t="s">
        <v>263</v>
      </c>
      <c r="C128" s="33" t="s">
        <v>809</v>
      </c>
      <c r="D128" s="23" t="s">
        <v>264</v>
      </c>
      <c r="E128" s="23"/>
    </row>
    <row r="129" spans="2:5" s="11" customFormat="1" ht="21">
      <c r="B129" s="17" t="s">
        <v>265</v>
      </c>
      <c r="C129" s="33" t="s">
        <v>810</v>
      </c>
      <c r="D129" s="23" t="s">
        <v>266</v>
      </c>
      <c r="E129" s="23">
        <v>10</v>
      </c>
    </row>
    <row r="130" spans="2:5" s="11" customFormat="1" ht="21">
      <c r="B130" s="17" t="s">
        <v>267</v>
      </c>
      <c r="C130" s="18" t="s">
        <v>268</v>
      </c>
      <c r="D130" s="20" t="s">
        <v>29</v>
      </c>
      <c r="E130" s="20">
        <f>SUM(E131:E133)</f>
        <v>10</v>
      </c>
    </row>
    <row r="131" spans="2:5" s="11" customFormat="1" ht="21">
      <c r="B131" s="17" t="s">
        <v>269</v>
      </c>
      <c r="C131" s="22" t="s">
        <v>811</v>
      </c>
      <c r="D131" s="23">
        <v>0</v>
      </c>
      <c r="E131" s="23"/>
    </row>
    <row r="132" spans="2:5" s="11" customFormat="1" ht="21">
      <c r="B132" s="17" t="s">
        <v>271</v>
      </c>
      <c r="C132" s="22" t="s">
        <v>812</v>
      </c>
      <c r="D132" s="23" t="s">
        <v>273</v>
      </c>
      <c r="E132" s="23"/>
    </row>
    <row r="133" spans="2:5" s="11" customFormat="1" ht="15">
      <c r="B133" s="17" t="s">
        <v>274</v>
      </c>
      <c r="C133" s="22" t="s">
        <v>813</v>
      </c>
      <c r="D133" s="23" t="s">
        <v>40</v>
      </c>
      <c r="E133" s="23">
        <v>10</v>
      </c>
    </row>
    <row r="134" spans="2:5" s="11" customFormat="1" ht="21">
      <c r="B134" s="17" t="s">
        <v>276</v>
      </c>
      <c r="C134" s="27" t="s">
        <v>277</v>
      </c>
      <c r="D134" s="20" t="s">
        <v>29</v>
      </c>
      <c r="E134" s="20">
        <f>SUM(E135:E138)</f>
        <v>10</v>
      </c>
    </row>
    <row r="135" spans="2:5" s="11" customFormat="1" ht="21">
      <c r="B135" s="17" t="s">
        <v>278</v>
      </c>
      <c r="C135" s="33" t="s">
        <v>814</v>
      </c>
      <c r="D135" s="23" t="s">
        <v>29</v>
      </c>
      <c r="E135" s="23"/>
    </row>
    <row r="136" spans="2:5" s="11" customFormat="1" ht="21">
      <c r="B136" s="17" t="s">
        <v>280</v>
      </c>
      <c r="C136" s="33" t="s">
        <v>845</v>
      </c>
      <c r="D136" s="23">
        <v>0</v>
      </c>
      <c r="E136" s="23"/>
    </row>
    <row r="137" spans="2:5" s="11" customFormat="1" ht="21">
      <c r="B137" s="17" t="s">
        <v>282</v>
      </c>
      <c r="C137" s="33" t="s">
        <v>846</v>
      </c>
      <c r="D137" s="23" t="s">
        <v>273</v>
      </c>
      <c r="E137" s="23"/>
    </row>
    <row r="138" spans="2:5" s="11" customFormat="1" ht="15">
      <c r="B138" s="17" t="s">
        <v>284</v>
      </c>
      <c r="C138" s="80" t="s">
        <v>817</v>
      </c>
      <c r="D138" s="23" t="s">
        <v>40</v>
      </c>
      <c r="E138" s="23">
        <v>10</v>
      </c>
    </row>
    <row r="139" spans="2:5" ht="15">
      <c r="B139" s="15" t="s">
        <v>286</v>
      </c>
      <c r="C139" s="15" t="s">
        <v>287</v>
      </c>
      <c r="D139" s="16" t="s">
        <v>29</v>
      </c>
      <c r="E139" s="16">
        <f>+E140</f>
        <v>10</v>
      </c>
    </row>
    <row r="140" spans="2:5" s="11" customFormat="1" ht="21">
      <c r="B140" s="17" t="s">
        <v>288</v>
      </c>
      <c r="C140" s="18" t="s">
        <v>289</v>
      </c>
      <c r="D140" s="20" t="s">
        <v>29</v>
      </c>
      <c r="E140" s="20">
        <f>SUM(E141:E143)</f>
        <v>10</v>
      </c>
    </row>
    <row r="141" spans="2:5" s="11" customFormat="1" ht="15">
      <c r="B141" s="17" t="s">
        <v>290</v>
      </c>
      <c r="C141" s="22" t="s">
        <v>818</v>
      </c>
      <c r="D141" s="23">
        <v>0</v>
      </c>
      <c r="E141" s="83"/>
    </row>
    <row r="142" spans="2:5" s="11" customFormat="1" ht="15">
      <c r="B142" s="17" t="s">
        <v>292</v>
      </c>
      <c r="C142" s="22" t="s">
        <v>819</v>
      </c>
      <c r="D142" s="23" t="s">
        <v>37</v>
      </c>
      <c r="E142" s="83"/>
    </row>
    <row r="143" spans="2:5" s="11" customFormat="1" ht="21">
      <c r="B143" s="17" t="s">
        <v>294</v>
      </c>
      <c r="C143" s="22" t="s">
        <v>820</v>
      </c>
      <c r="D143" s="23" t="s">
        <v>40</v>
      </c>
      <c r="E143" s="84">
        <v>10</v>
      </c>
    </row>
    <row r="144" spans="2:5" ht="15">
      <c r="B144" s="12" t="s">
        <v>298</v>
      </c>
      <c r="C144" s="12" t="s">
        <v>299</v>
      </c>
      <c r="D144" s="13" t="s">
        <v>55</v>
      </c>
      <c r="E144" s="14">
        <f>+(E145+E154+E159+E169+E178+E183)*30/50</f>
        <v>30</v>
      </c>
    </row>
    <row r="145" spans="2:5" ht="15">
      <c r="B145" s="15" t="s">
        <v>300</v>
      </c>
      <c r="C145" s="15" t="s">
        <v>301</v>
      </c>
      <c r="D145" s="16" t="s">
        <v>29</v>
      </c>
      <c r="E145" s="16">
        <f>+(E146+E147+E151)*10/25</f>
        <v>10</v>
      </c>
    </row>
    <row r="146" spans="2:5" s="11" customFormat="1" ht="21">
      <c r="B146" s="17" t="s">
        <v>302</v>
      </c>
      <c r="C146" s="18" t="s">
        <v>303</v>
      </c>
      <c r="D146" s="20" t="s">
        <v>14</v>
      </c>
      <c r="E146" s="20">
        <v>5</v>
      </c>
    </row>
    <row r="147" spans="2:5" s="11" customFormat="1" ht="21">
      <c r="B147" s="17" t="s">
        <v>304</v>
      </c>
      <c r="C147" s="18" t="s">
        <v>305</v>
      </c>
      <c r="D147" s="20" t="s">
        <v>29</v>
      </c>
      <c r="E147" s="20">
        <f>SUM(E148:E150)</f>
        <v>10</v>
      </c>
    </row>
    <row r="148" spans="2:5" s="11" customFormat="1" ht="42">
      <c r="B148" s="17" t="s">
        <v>306</v>
      </c>
      <c r="C148" s="22" t="s">
        <v>821</v>
      </c>
      <c r="D148" s="23">
        <v>0</v>
      </c>
      <c r="E148" s="23"/>
    </row>
    <row r="149" spans="2:5" s="11" customFormat="1" ht="21">
      <c r="B149" s="17" t="s">
        <v>308</v>
      </c>
      <c r="C149" s="22" t="s">
        <v>822</v>
      </c>
      <c r="D149" s="23" t="s">
        <v>559</v>
      </c>
      <c r="E149" s="23"/>
    </row>
    <row r="150" spans="2:6" s="11" customFormat="1" ht="31.5">
      <c r="B150" s="17" t="s">
        <v>413</v>
      </c>
      <c r="C150" s="22" t="s">
        <v>823</v>
      </c>
      <c r="D150" s="23" t="s">
        <v>266</v>
      </c>
      <c r="E150" s="23">
        <v>10</v>
      </c>
      <c r="F150" s="29"/>
    </row>
    <row r="151" spans="2:5" s="11" customFormat="1" ht="21">
      <c r="B151" s="17" t="s">
        <v>310</v>
      </c>
      <c r="C151" s="18" t="s">
        <v>311</v>
      </c>
      <c r="D151" s="20" t="s">
        <v>29</v>
      </c>
      <c r="E151" s="20">
        <f>SUM(E152:E153)</f>
        <v>10</v>
      </c>
    </row>
    <row r="152" spans="2:5" s="11" customFormat="1" ht="21">
      <c r="B152" s="17" t="s">
        <v>312</v>
      </c>
      <c r="C152" s="22" t="s">
        <v>824</v>
      </c>
      <c r="D152" s="23">
        <v>0</v>
      </c>
      <c r="E152" s="23"/>
    </row>
    <row r="153" spans="2:5" s="11" customFormat="1" ht="21">
      <c r="B153" s="17" t="s">
        <v>314</v>
      </c>
      <c r="C153" s="22" t="s">
        <v>825</v>
      </c>
      <c r="D153" s="23" t="s">
        <v>168</v>
      </c>
      <c r="E153" s="23">
        <v>10</v>
      </c>
    </row>
    <row r="154" spans="2:5" ht="15">
      <c r="B154" s="15" t="s">
        <v>316</v>
      </c>
      <c r="C154" s="15" t="s">
        <v>317</v>
      </c>
      <c r="D154" s="16" t="s">
        <v>14</v>
      </c>
      <c r="E154" s="48">
        <f>+E155</f>
        <v>5</v>
      </c>
    </row>
    <row r="155" spans="2:5" s="11" customFormat="1" ht="15">
      <c r="B155" s="17" t="s">
        <v>318</v>
      </c>
      <c r="C155" s="18" t="s">
        <v>592</v>
      </c>
      <c r="D155" s="20" t="s">
        <v>14</v>
      </c>
      <c r="E155" s="20">
        <f>SUM(E156:E158)</f>
        <v>5</v>
      </c>
    </row>
    <row r="156" spans="2:5" s="11" customFormat="1" ht="21">
      <c r="B156" s="17" t="s">
        <v>320</v>
      </c>
      <c r="C156" s="22" t="s">
        <v>826</v>
      </c>
      <c r="D156" s="23">
        <v>0</v>
      </c>
      <c r="E156" s="23"/>
    </row>
    <row r="157" spans="2:5" s="11" customFormat="1" ht="21">
      <c r="B157" s="17" t="s">
        <v>322</v>
      </c>
      <c r="C157" s="22" t="s">
        <v>827</v>
      </c>
      <c r="D157" s="23" t="s">
        <v>129</v>
      </c>
      <c r="E157" s="23"/>
    </row>
    <row r="158" spans="2:5" s="11" customFormat="1" ht="31.5">
      <c r="B158" s="17" t="s">
        <v>324</v>
      </c>
      <c r="C158" s="22" t="s">
        <v>828</v>
      </c>
      <c r="D158" s="23">
        <v>5</v>
      </c>
      <c r="E158" s="23">
        <v>5</v>
      </c>
    </row>
    <row r="159" spans="2:5" s="11" customFormat="1" ht="15">
      <c r="B159" s="15" t="s">
        <v>326</v>
      </c>
      <c r="C159" s="15" t="s">
        <v>327</v>
      </c>
      <c r="D159" s="16" t="s">
        <v>29</v>
      </c>
      <c r="E159" s="16">
        <f>+(E160+E161+E165)*10/25</f>
        <v>10</v>
      </c>
    </row>
    <row r="160" spans="2:5" s="11" customFormat="1" ht="15">
      <c r="B160" s="17" t="s">
        <v>328</v>
      </c>
      <c r="C160" s="18" t="s">
        <v>329</v>
      </c>
      <c r="D160" s="20" t="s">
        <v>29</v>
      </c>
      <c r="E160" s="20">
        <v>10</v>
      </c>
    </row>
    <row r="161" spans="2:5" s="11" customFormat="1" ht="24.75" customHeight="1">
      <c r="B161" s="17" t="s">
        <v>330</v>
      </c>
      <c r="C161" s="18" t="s">
        <v>331</v>
      </c>
      <c r="D161" s="20" t="s">
        <v>14</v>
      </c>
      <c r="E161" s="20">
        <f>SUM(E162:E164)</f>
        <v>5</v>
      </c>
    </row>
    <row r="162" spans="2:5" s="11" customFormat="1" ht="25.5" customHeight="1">
      <c r="B162" s="17" t="s">
        <v>320</v>
      </c>
      <c r="C162" s="22" t="s">
        <v>593</v>
      </c>
      <c r="D162" s="23">
        <v>0</v>
      </c>
      <c r="E162" s="20"/>
    </row>
    <row r="163" spans="2:5" s="11" customFormat="1" ht="24.75" customHeight="1">
      <c r="B163" s="17" t="s">
        <v>322</v>
      </c>
      <c r="C163" s="22" t="s">
        <v>594</v>
      </c>
      <c r="D163" s="23" t="s">
        <v>73</v>
      </c>
      <c r="E163" s="20"/>
    </row>
    <row r="164" spans="2:5" s="11" customFormat="1" ht="24.75" customHeight="1">
      <c r="B164" s="17" t="s">
        <v>324</v>
      </c>
      <c r="C164" s="22" t="s">
        <v>595</v>
      </c>
      <c r="D164" s="23" t="s">
        <v>85</v>
      </c>
      <c r="E164" s="23">
        <v>5</v>
      </c>
    </row>
    <row r="165" spans="2:5" s="11" customFormat="1" ht="27.75" customHeight="1">
      <c r="B165" s="17" t="s">
        <v>332</v>
      </c>
      <c r="C165" s="27" t="s">
        <v>333</v>
      </c>
      <c r="D165" s="20" t="s">
        <v>29</v>
      </c>
      <c r="E165" s="20">
        <f>SUM(E166:E168)</f>
        <v>10</v>
      </c>
    </row>
    <row r="166" spans="2:7" s="11" customFormat="1" ht="21" customHeight="1">
      <c r="B166" s="17" t="s">
        <v>334</v>
      </c>
      <c r="C166" s="22" t="s">
        <v>829</v>
      </c>
      <c r="D166" s="23">
        <v>0</v>
      </c>
      <c r="E166" s="23"/>
      <c r="F166" s="29"/>
      <c r="G166" s="29"/>
    </row>
    <row r="167" spans="2:7" s="11" customFormat="1" ht="57.75" customHeight="1">
      <c r="B167" s="17" t="s">
        <v>336</v>
      </c>
      <c r="C167" s="22" t="s">
        <v>847</v>
      </c>
      <c r="D167" s="23" t="s">
        <v>586</v>
      </c>
      <c r="E167" s="23"/>
      <c r="F167" s="29"/>
      <c r="G167" s="29"/>
    </row>
    <row r="168" spans="2:5" s="11" customFormat="1" ht="17.25" customHeight="1">
      <c r="B168" s="17" t="s">
        <v>427</v>
      </c>
      <c r="C168" s="22" t="s">
        <v>848</v>
      </c>
      <c r="D168" s="23" t="s">
        <v>266</v>
      </c>
      <c r="E168" s="23">
        <v>10</v>
      </c>
    </row>
    <row r="169" spans="2:5" ht="15">
      <c r="B169" s="15" t="s">
        <v>338</v>
      </c>
      <c r="C169" s="15" t="s">
        <v>339</v>
      </c>
      <c r="D169" s="16" t="s">
        <v>29</v>
      </c>
      <c r="E169" s="16">
        <f>+(E170+E174)*10/20</f>
        <v>10</v>
      </c>
    </row>
    <row r="170" spans="2:5" ht="24" customHeight="1">
      <c r="B170" s="17" t="s">
        <v>340</v>
      </c>
      <c r="C170" s="18" t="s">
        <v>341</v>
      </c>
      <c r="D170" s="20" t="s">
        <v>29</v>
      </c>
      <c r="E170" s="20">
        <f>SUM(E171:E173)</f>
        <v>10</v>
      </c>
    </row>
    <row r="171" spans="2:5" ht="21" customHeight="1">
      <c r="B171" s="17" t="s">
        <v>342</v>
      </c>
      <c r="C171" s="22" t="s">
        <v>831</v>
      </c>
      <c r="D171" s="23">
        <v>0</v>
      </c>
      <c r="E171" s="23"/>
    </row>
    <row r="172" spans="2:5" ht="27" customHeight="1">
      <c r="B172" s="17" t="s">
        <v>344</v>
      </c>
      <c r="C172" s="22" t="s">
        <v>832</v>
      </c>
      <c r="D172" s="23" t="s">
        <v>76</v>
      </c>
      <c r="E172" s="23"/>
    </row>
    <row r="173" spans="2:5" ht="25.5" customHeight="1">
      <c r="B173" s="17" t="s">
        <v>346</v>
      </c>
      <c r="C173" s="22" t="s">
        <v>833</v>
      </c>
      <c r="D173" s="23" t="s">
        <v>40</v>
      </c>
      <c r="E173" s="23">
        <v>10</v>
      </c>
    </row>
    <row r="174" spans="2:5" ht="26.25" customHeight="1">
      <c r="B174" s="17" t="s">
        <v>348</v>
      </c>
      <c r="C174" s="18" t="s">
        <v>349</v>
      </c>
      <c r="D174" s="20" t="s">
        <v>29</v>
      </c>
      <c r="E174" s="20">
        <f>SUM(E175:E177)</f>
        <v>10</v>
      </c>
    </row>
    <row r="175" spans="2:5" ht="15">
      <c r="B175" s="17" t="s">
        <v>350</v>
      </c>
      <c r="C175" s="22" t="s">
        <v>834</v>
      </c>
      <c r="D175" s="23">
        <v>0</v>
      </c>
      <c r="E175" s="23"/>
    </row>
    <row r="176" spans="2:5" ht="16.5" customHeight="1">
      <c r="B176" s="17" t="s">
        <v>352</v>
      </c>
      <c r="C176" s="22" t="s">
        <v>835</v>
      </c>
      <c r="D176" s="23" t="s">
        <v>76</v>
      </c>
      <c r="E176" s="23"/>
    </row>
    <row r="177" spans="2:5" ht="15">
      <c r="B177" s="17" t="s">
        <v>354</v>
      </c>
      <c r="C177" s="22" t="s">
        <v>836</v>
      </c>
      <c r="D177" s="23" t="s">
        <v>40</v>
      </c>
      <c r="E177" s="23">
        <v>10</v>
      </c>
    </row>
    <row r="178" spans="2:5" ht="15">
      <c r="B178" s="15" t="s">
        <v>356</v>
      </c>
      <c r="C178" s="15" t="s">
        <v>357</v>
      </c>
      <c r="D178" s="16" t="s">
        <v>14</v>
      </c>
      <c r="E178" s="16">
        <f>+E179</f>
        <v>5</v>
      </c>
    </row>
    <row r="179" spans="2:5" ht="21">
      <c r="B179" s="17" t="s">
        <v>358</v>
      </c>
      <c r="C179" s="18" t="s">
        <v>359</v>
      </c>
      <c r="D179" s="20" t="s">
        <v>14</v>
      </c>
      <c r="E179" s="20">
        <f>SUM(E180:E182)</f>
        <v>5</v>
      </c>
    </row>
    <row r="180" spans="2:5" ht="21">
      <c r="B180" s="17" t="s">
        <v>360</v>
      </c>
      <c r="C180" s="22" t="s">
        <v>837</v>
      </c>
      <c r="D180" s="23">
        <v>0</v>
      </c>
      <c r="E180" s="20"/>
    </row>
    <row r="181" spans="2:5" ht="21">
      <c r="B181" s="17" t="s">
        <v>362</v>
      </c>
      <c r="C181" s="22" t="s">
        <v>838</v>
      </c>
      <c r="D181" s="23" t="s">
        <v>175</v>
      </c>
      <c r="E181" s="23"/>
    </row>
    <row r="182" spans="2:5" ht="31.5">
      <c r="B182" s="17" t="s">
        <v>364</v>
      </c>
      <c r="C182" s="22" t="s">
        <v>839</v>
      </c>
      <c r="D182" s="23">
        <v>5</v>
      </c>
      <c r="E182" s="23">
        <v>5</v>
      </c>
    </row>
    <row r="183" spans="2:5" ht="15">
      <c r="B183" s="15" t="s">
        <v>366</v>
      </c>
      <c r="C183" s="15" t="s">
        <v>367</v>
      </c>
      <c r="D183" s="16" t="s">
        <v>29</v>
      </c>
      <c r="E183" s="16">
        <f>+(E184+E185+E186+E187+E188+E189)*10/55</f>
        <v>10</v>
      </c>
    </row>
    <row r="184" spans="2:5" ht="21">
      <c r="B184" s="52" t="s">
        <v>368</v>
      </c>
      <c r="C184" s="18" t="s">
        <v>369</v>
      </c>
      <c r="D184" s="20" t="s">
        <v>29</v>
      </c>
      <c r="E184" s="20">
        <v>10</v>
      </c>
    </row>
    <row r="185" spans="2:5" ht="15">
      <c r="B185" s="52" t="s">
        <v>370</v>
      </c>
      <c r="C185" s="18" t="s">
        <v>371</v>
      </c>
      <c r="D185" s="20" t="s">
        <v>29</v>
      </c>
      <c r="E185" s="20">
        <v>10</v>
      </c>
    </row>
    <row r="186" spans="2:5" ht="21">
      <c r="B186" s="52" t="s">
        <v>372</v>
      </c>
      <c r="C186" s="18" t="s">
        <v>373</v>
      </c>
      <c r="D186" s="20" t="s">
        <v>29</v>
      </c>
      <c r="E186" s="20">
        <v>10</v>
      </c>
    </row>
    <row r="187" spans="2:5" ht="21">
      <c r="B187" s="52" t="s">
        <v>374</v>
      </c>
      <c r="C187" s="18" t="s">
        <v>375</v>
      </c>
      <c r="D187" s="20" t="s">
        <v>29</v>
      </c>
      <c r="E187" s="20">
        <v>10</v>
      </c>
    </row>
    <row r="188" spans="2:5" ht="21">
      <c r="B188" s="52" t="s">
        <v>376</v>
      </c>
      <c r="C188" s="18" t="s">
        <v>377</v>
      </c>
      <c r="D188" s="20" t="s">
        <v>29</v>
      </c>
      <c r="E188" s="20">
        <v>10</v>
      </c>
    </row>
    <row r="189" spans="2:5" ht="21">
      <c r="B189" s="52" t="s">
        <v>378</v>
      </c>
      <c r="C189" s="18" t="s">
        <v>379</v>
      </c>
      <c r="D189" s="20" t="s">
        <v>14</v>
      </c>
      <c r="E189" s="20">
        <v>5</v>
      </c>
    </row>
    <row r="190" spans="2:5" s="11" customFormat="1" ht="15">
      <c r="B190" s="53"/>
      <c r="C190" s="54"/>
      <c r="D190" s="55"/>
      <c r="E190" s="56">
        <f>+E18</f>
        <v>100</v>
      </c>
    </row>
    <row r="191" spans="2:5" s="60" customFormat="1" ht="16.5">
      <c r="B191" s="57" t="s">
        <v>380</v>
      </c>
      <c r="C191" s="58"/>
      <c r="D191" s="58"/>
      <c r="E191" s="58"/>
    </row>
    <row r="192" spans="1:5" s="60" customFormat="1" ht="16.5">
      <c r="A192" s="61"/>
      <c r="B192" s="62"/>
      <c r="C192" s="62"/>
      <c r="D192" s="62"/>
      <c r="E192" s="62"/>
    </row>
    <row r="193" spans="2:6" s="60" customFormat="1" ht="16.5">
      <c r="B193" s="258" t="s">
        <v>381</v>
      </c>
      <c r="C193" s="258"/>
      <c r="D193" s="258"/>
      <c r="E193" s="258"/>
      <c r="F193" s="61"/>
    </row>
    <row r="194" spans="2:5" s="61" customFormat="1" ht="16.5">
      <c r="B194" s="258" t="s">
        <v>382</v>
      </c>
      <c r="C194" s="258"/>
      <c r="D194" s="258"/>
      <c r="E194" s="258"/>
    </row>
    <row r="195" spans="2:5" s="60" customFormat="1" ht="16.5">
      <c r="B195" s="258" t="s">
        <v>383</v>
      </c>
      <c r="C195" s="258"/>
      <c r="D195" s="258"/>
      <c r="E195" s="258"/>
    </row>
    <row r="196" spans="2:5" s="60" customFormat="1" ht="16.5">
      <c r="B196" s="258" t="s">
        <v>384</v>
      </c>
      <c r="C196" s="258"/>
      <c r="D196" s="258"/>
      <c r="E196" s="258"/>
    </row>
    <row r="197" spans="2:5" s="60" customFormat="1" ht="16.5">
      <c r="B197" s="63"/>
      <c r="C197" s="63"/>
      <c r="D197" s="63"/>
      <c r="E197" s="63"/>
    </row>
    <row r="198" spans="2:3" ht="15">
      <c r="B198" s="11" t="s">
        <v>385</v>
      </c>
      <c r="C198" s="11" t="s">
        <v>386</v>
      </c>
    </row>
    <row r="199" ht="15">
      <c r="B199" s="23" t="s">
        <v>29</v>
      </c>
    </row>
    <row r="200" spans="2:5" ht="15">
      <c r="B200" s="67">
        <v>0</v>
      </c>
      <c r="C200" s="68" t="s">
        <v>387</v>
      </c>
      <c r="D200" s="69"/>
      <c r="E200" s="69"/>
    </row>
    <row r="201" spans="2:5" ht="15">
      <c r="B201" s="67" t="s">
        <v>388</v>
      </c>
      <c r="C201" s="69" t="s">
        <v>389</v>
      </c>
      <c r="D201" s="69"/>
      <c r="E201" s="69"/>
    </row>
    <row r="202" spans="2:5" ht="15">
      <c r="B202" s="67" t="s">
        <v>390</v>
      </c>
      <c r="C202" s="69" t="s">
        <v>391</v>
      </c>
      <c r="D202" s="69"/>
      <c r="E202" s="69"/>
    </row>
    <row r="203" spans="2:5" ht="15">
      <c r="B203" s="67" t="s">
        <v>392</v>
      </c>
      <c r="C203" s="69" t="s">
        <v>393</v>
      </c>
      <c r="D203" s="69"/>
      <c r="E203" s="69"/>
    </row>
    <row r="204" spans="2:5" ht="15">
      <c r="B204" s="23" t="s">
        <v>14</v>
      </c>
      <c r="D204" s="11"/>
      <c r="E204" s="11"/>
    </row>
    <row r="205" spans="2:3" ht="15">
      <c r="B205" s="67">
        <v>0</v>
      </c>
      <c r="C205" s="68" t="s">
        <v>387</v>
      </c>
    </row>
    <row r="206" spans="2:3" ht="15">
      <c r="B206" s="67">
        <v>1</v>
      </c>
      <c r="C206" s="69" t="s">
        <v>389</v>
      </c>
    </row>
    <row r="207" spans="2:3" ht="15">
      <c r="B207" s="67" t="s">
        <v>394</v>
      </c>
      <c r="C207" s="69" t="s">
        <v>391</v>
      </c>
    </row>
    <row r="208" spans="2:3" ht="15">
      <c r="B208" s="67" t="s">
        <v>395</v>
      </c>
      <c r="C208" s="69" t="s">
        <v>393</v>
      </c>
    </row>
  </sheetData>
  <sheetProtection/>
  <mergeCells count="8">
    <mergeCell ref="B196:E196"/>
    <mergeCell ref="B193:E193"/>
    <mergeCell ref="B194:E194"/>
    <mergeCell ref="B5:E5"/>
    <mergeCell ref="B6:E6"/>
    <mergeCell ref="C7:D7"/>
    <mergeCell ref="B16:D16"/>
    <mergeCell ref="B195:E195"/>
  </mergeCells>
  <printOptions horizontalCentered="1"/>
  <pageMargins left="0.7480314960629921" right="0.31496062992125984" top="0.4330708661417323" bottom="0.9055118110236221" header="0.31496062992125984" footer="0.31496062992125984"/>
  <pageSetup horizontalDpi="600" verticalDpi="600" orientation="portrait" paperSize="9" scale="88" r:id="rId4"/>
  <drawing r:id="rId3"/>
  <legacyDrawing r:id="rId2"/>
</worksheet>
</file>

<file path=xl/worksheets/sheet8.xml><?xml version="1.0" encoding="utf-8"?>
<worksheet xmlns="http://schemas.openxmlformats.org/spreadsheetml/2006/main" xmlns:r="http://schemas.openxmlformats.org/officeDocument/2006/relationships">
  <dimension ref="A5:N204"/>
  <sheetViews>
    <sheetView view="pageBreakPreview" zoomScaleSheetLayoutView="100" zoomScalePageLayoutView="0" workbookViewId="0" topLeftCell="A1">
      <selection activeCell="B1" sqref="B1"/>
    </sheetView>
  </sheetViews>
  <sheetFormatPr defaultColWidth="11.421875" defaultRowHeight="15"/>
  <cols>
    <col min="1" max="1" width="2.8515625" style="1" customWidth="1"/>
    <col min="2" max="2" width="9.8515625" style="1" customWidth="1"/>
    <col min="3" max="3" width="68.7109375" style="1" customWidth="1"/>
    <col min="4" max="4" width="9.28125" style="1" customWidth="1"/>
    <col min="5" max="5" width="10.8515625" style="1" customWidth="1"/>
    <col min="6" max="6" width="4.28125" style="1" customWidth="1"/>
    <col min="7" max="7" width="1.7109375" style="1" customWidth="1"/>
    <col min="8" max="8" width="11.421875" style="1" hidden="1" customWidth="1"/>
    <col min="9" max="10" width="0" style="1" hidden="1" customWidth="1"/>
    <col min="11" max="16384" width="11.421875" style="1" customWidth="1"/>
  </cols>
  <sheetData>
    <row r="1" ht="15"/>
    <row r="2" ht="30.75" customHeight="1"/>
    <row r="3" ht="15"/>
    <row r="4" ht="15"/>
    <row r="5" spans="2:7" ht="15">
      <c r="B5" s="253" t="s">
        <v>1108</v>
      </c>
      <c r="C5" s="253"/>
      <c r="D5" s="253"/>
      <c r="E5" s="253"/>
      <c r="F5" s="73"/>
      <c r="G5" s="73"/>
    </row>
    <row r="6" spans="2:7" ht="15">
      <c r="B6" s="248" t="s">
        <v>903</v>
      </c>
      <c r="C6" s="248"/>
      <c r="D6" s="248"/>
      <c r="E6" s="248"/>
      <c r="F6" s="74"/>
      <c r="G6" s="74"/>
    </row>
    <row r="7" spans="2:7" ht="15">
      <c r="B7" s="74"/>
      <c r="C7" s="254" t="s">
        <v>596</v>
      </c>
      <c r="D7" s="254"/>
      <c r="E7" s="74"/>
      <c r="F7" s="74"/>
      <c r="G7" s="74"/>
    </row>
    <row r="8" spans="2:7" ht="15">
      <c r="B8" s="2"/>
      <c r="C8" s="3"/>
      <c r="D8" s="3"/>
      <c r="E8" s="3"/>
      <c r="F8" s="3"/>
      <c r="G8" s="3"/>
    </row>
    <row r="9" spans="2:7" ht="15">
      <c r="B9" s="4" t="s">
        <v>1</v>
      </c>
      <c r="C9" s="75"/>
      <c r="D9" s="75"/>
      <c r="E9" s="75"/>
      <c r="F9" s="75"/>
      <c r="G9" s="75"/>
    </row>
    <row r="10" spans="2:7" ht="15">
      <c r="B10" s="4" t="s">
        <v>2</v>
      </c>
      <c r="C10" s="75"/>
      <c r="D10" s="5"/>
      <c r="E10" s="75"/>
      <c r="F10" s="75"/>
      <c r="G10" s="75"/>
    </row>
    <row r="11" spans="2:7" ht="15">
      <c r="B11" s="6" t="s">
        <v>3</v>
      </c>
      <c r="C11" s="75"/>
      <c r="D11" s="75"/>
      <c r="E11" s="75"/>
      <c r="F11" s="75"/>
      <c r="G11" s="75"/>
    </row>
    <row r="12" spans="2:7" ht="15">
      <c r="B12" s="6" t="s">
        <v>4</v>
      </c>
      <c r="C12" s="75"/>
      <c r="D12" s="75"/>
      <c r="E12" s="75"/>
      <c r="F12" s="75"/>
      <c r="G12" s="75"/>
    </row>
    <row r="13" spans="2:7" ht="15">
      <c r="B13" s="6" t="s">
        <v>5</v>
      </c>
      <c r="C13" s="75"/>
      <c r="D13" s="75"/>
      <c r="E13" s="75"/>
      <c r="F13" s="75"/>
      <c r="G13" s="75"/>
    </row>
    <row r="14" spans="2:7" ht="15">
      <c r="B14" s="7"/>
      <c r="C14" s="75"/>
      <c r="D14" s="75"/>
      <c r="E14" s="75"/>
      <c r="F14" s="75"/>
      <c r="G14" s="75"/>
    </row>
    <row r="15" spans="2:7" ht="15">
      <c r="B15" s="75"/>
      <c r="C15" s="75"/>
      <c r="D15" s="75"/>
      <c r="E15" s="75"/>
      <c r="F15" s="75"/>
      <c r="G15" s="75"/>
    </row>
    <row r="16" spans="2:7" ht="15">
      <c r="B16" s="255"/>
      <c r="C16" s="255"/>
      <c r="D16" s="255"/>
      <c r="E16" s="75"/>
      <c r="F16" s="75"/>
      <c r="G16" s="75"/>
    </row>
    <row r="17" spans="2:7" ht="15">
      <c r="B17" s="8" t="s">
        <v>6</v>
      </c>
      <c r="C17" s="8" t="s">
        <v>7</v>
      </c>
      <c r="D17" s="8" t="s">
        <v>8</v>
      </c>
      <c r="E17" s="8" t="s">
        <v>9</v>
      </c>
      <c r="F17" s="75"/>
      <c r="G17" s="75"/>
    </row>
    <row r="18" spans="2:7" s="11" customFormat="1" ht="15">
      <c r="B18" s="9">
        <v>1</v>
      </c>
      <c r="C18" s="9" t="s">
        <v>10</v>
      </c>
      <c r="D18" s="8" t="s">
        <v>11</v>
      </c>
      <c r="E18" s="10">
        <f>+E19+E34+E80+E142</f>
        <v>100</v>
      </c>
      <c r="F18" s="75"/>
      <c r="G18" s="75"/>
    </row>
    <row r="19" spans="2:7" ht="15">
      <c r="B19" s="12" t="s">
        <v>12</v>
      </c>
      <c r="C19" s="12" t="s">
        <v>13</v>
      </c>
      <c r="D19" s="13" t="s">
        <v>14</v>
      </c>
      <c r="E19" s="14">
        <f>(E20+E25+E32)*5/20</f>
        <v>5</v>
      </c>
      <c r="F19" s="75"/>
      <c r="G19" s="75"/>
    </row>
    <row r="20" spans="2:7" ht="15">
      <c r="B20" s="15" t="s">
        <v>15</v>
      </c>
      <c r="C20" s="15" t="s">
        <v>16</v>
      </c>
      <c r="D20" s="16" t="s">
        <v>14</v>
      </c>
      <c r="E20" s="16">
        <f>+E21</f>
        <v>5</v>
      </c>
      <c r="F20" s="75"/>
      <c r="G20" s="75"/>
    </row>
    <row r="21" spans="2:7" ht="21">
      <c r="B21" s="17" t="s">
        <v>17</v>
      </c>
      <c r="C21" s="18" t="s">
        <v>18</v>
      </c>
      <c r="D21" s="19" t="s">
        <v>14</v>
      </c>
      <c r="E21" s="20">
        <f>SUM(E22:E24)</f>
        <v>5</v>
      </c>
      <c r="F21" s="76"/>
      <c r="G21" s="21"/>
    </row>
    <row r="22" spans="2:7" ht="21">
      <c r="B22" s="17" t="s">
        <v>19</v>
      </c>
      <c r="C22" s="22" t="s">
        <v>402</v>
      </c>
      <c r="D22" s="23">
        <v>1</v>
      </c>
      <c r="E22" s="23"/>
      <c r="F22" s="76"/>
      <c r="G22" s="21"/>
    </row>
    <row r="23" spans="2:7" ht="21">
      <c r="B23" s="17" t="s">
        <v>21</v>
      </c>
      <c r="C23" s="22" t="s">
        <v>403</v>
      </c>
      <c r="D23" s="24" t="s">
        <v>23</v>
      </c>
      <c r="E23" s="23"/>
      <c r="F23" s="76"/>
      <c r="G23" s="21"/>
    </row>
    <row r="24" spans="2:7" ht="21">
      <c r="B24" s="17" t="s">
        <v>24</v>
      </c>
      <c r="C24" s="22" t="s">
        <v>404</v>
      </c>
      <c r="D24" s="24" t="s">
        <v>26</v>
      </c>
      <c r="E24" s="24">
        <v>5</v>
      </c>
      <c r="F24" s="76"/>
      <c r="G24" s="21"/>
    </row>
    <row r="25" spans="2:9" ht="15">
      <c r="B25" s="15" t="s">
        <v>27</v>
      </c>
      <c r="C25" s="15" t="s">
        <v>28</v>
      </c>
      <c r="D25" s="16" t="s">
        <v>29</v>
      </c>
      <c r="E25" s="16">
        <f>(E26+E29)*10/20</f>
        <v>10</v>
      </c>
      <c r="F25" s="76"/>
      <c r="G25" s="76"/>
      <c r="I25" s="25"/>
    </row>
    <row r="26" spans="2:7" ht="21">
      <c r="B26" s="17" t="s">
        <v>30</v>
      </c>
      <c r="C26" s="18" t="s">
        <v>31</v>
      </c>
      <c r="D26" s="20" t="s">
        <v>29</v>
      </c>
      <c r="E26" s="20">
        <f>SUM(E27:E28)</f>
        <v>10</v>
      </c>
      <c r="F26" s="76"/>
      <c r="G26" s="26"/>
    </row>
    <row r="27" spans="2:7" ht="15">
      <c r="B27" s="17" t="s">
        <v>32</v>
      </c>
      <c r="C27" s="33" t="s">
        <v>597</v>
      </c>
      <c r="D27" s="23" t="s">
        <v>45</v>
      </c>
      <c r="E27" s="23"/>
      <c r="F27" s="76"/>
      <c r="G27" s="26"/>
    </row>
    <row r="28" spans="2:7" ht="21">
      <c r="B28" s="17" t="s">
        <v>35</v>
      </c>
      <c r="C28" s="33" t="s">
        <v>39</v>
      </c>
      <c r="D28" s="23" t="s">
        <v>48</v>
      </c>
      <c r="E28" s="23">
        <v>10</v>
      </c>
      <c r="F28" s="72"/>
      <c r="G28" s="26"/>
    </row>
    <row r="29" spans="2:7" ht="21">
      <c r="B29" s="17" t="s">
        <v>41</v>
      </c>
      <c r="C29" s="27" t="s">
        <v>42</v>
      </c>
      <c r="D29" s="20" t="s">
        <v>29</v>
      </c>
      <c r="E29" s="20">
        <f>SUM(E30:E31)</f>
        <v>10</v>
      </c>
      <c r="F29" s="76"/>
      <c r="G29" s="26"/>
    </row>
    <row r="30" spans="2:8" ht="15">
      <c r="B30" s="17" t="s">
        <v>43</v>
      </c>
      <c r="C30" s="33" t="s">
        <v>598</v>
      </c>
      <c r="D30" s="23" t="s">
        <v>45</v>
      </c>
      <c r="E30" s="23"/>
      <c r="F30" s="72"/>
      <c r="G30" s="26"/>
      <c r="H30" s="28"/>
    </row>
    <row r="31" spans="2:7" ht="21">
      <c r="B31" s="17" t="s">
        <v>46</v>
      </c>
      <c r="C31" s="33" t="s">
        <v>434</v>
      </c>
      <c r="D31" s="23" t="s">
        <v>48</v>
      </c>
      <c r="E31" s="23">
        <v>10</v>
      </c>
      <c r="F31" s="72"/>
      <c r="G31" s="26"/>
    </row>
    <row r="32" spans="2:7" ht="15">
      <c r="B32" s="15" t="s">
        <v>49</v>
      </c>
      <c r="C32" s="15" t="s">
        <v>50</v>
      </c>
      <c r="D32" s="16" t="s">
        <v>14</v>
      </c>
      <c r="E32" s="16">
        <f>+E33</f>
        <v>5</v>
      </c>
      <c r="F32" s="72"/>
      <c r="G32" s="26"/>
    </row>
    <row r="33" spans="2:7" ht="42">
      <c r="B33" s="17" t="s">
        <v>51</v>
      </c>
      <c r="C33" s="18" t="s">
        <v>52</v>
      </c>
      <c r="D33" s="20" t="s">
        <v>14</v>
      </c>
      <c r="E33" s="20">
        <v>5</v>
      </c>
      <c r="F33" s="72"/>
      <c r="G33" s="26"/>
    </row>
    <row r="34" spans="2:7" ht="15">
      <c r="B34" s="12" t="s">
        <v>53</v>
      </c>
      <c r="C34" s="12" t="s">
        <v>54</v>
      </c>
      <c r="D34" s="13" t="s">
        <v>55</v>
      </c>
      <c r="E34" s="14">
        <f>(E35+E54+E68+E71)*30/40</f>
        <v>30</v>
      </c>
      <c r="F34" s="72"/>
      <c r="G34" s="26"/>
    </row>
    <row r="35" spans="2:7" ht="15">
      <c r="B35" s="15" t="s">
        <v>56</v>
      </c>
      <c r="C35" s="15" t="s">
        <v>57</v>
      </c>
      <c r="D35" s="16" t="s">
        <v>29</v>
      </c>
      <c r="E35" s="16">
        <f>+(E36+E40+E44+E49+E53)*10/45</f>
        <v>10</v>
      </c>
      <c r="F35" s="72"/>
      <c r="G35" s="26"/>
    </row>
    <row r="36" spans="2:9" s="11" customFormat="1" ht="21">
      <c r="B36" s="17" t="s">
        <v>58</v>
      </c>
      <c r="C36" s="18" t="s">
        <v>59</v>
      </c>
      <c r="D36" s="20" t="s">
        <v>29</v>
      </c>
      <c r="E36" s="20">
        <f>SUM(E37:E39)</f>
        <v>10</v>
      </c>
      <c r="F36" s="72"/>
      <c r="G36" s="26"/>
      <c r="I36" s="29"/>
    </row>
    <row r="37" spans="2:9" s="11" customFormat="1" ht="15">
      <c r="B37" s="17" t="s">
        <v>60</v>
      </c>
      <c r="C37" s="22" t="s">
        <v>61</v>
      </c>
      <c r="D37" s="23">
        <v>0</v>
      </c>
      <c r="E37" s="20"/>
      <c r="F37" s="72"/>
      <c r="G37" s="26"/>
      <c r="I37" s="29"/>
    </row>
    <row r="38" spans="2:7" s="11" customFormat="1" ht="15">
      <c r="B38" s="17" t="s">
        <v>62</v>
      </c>
      <c r="C38" s="33" t="s">
        <v>540</v>
      </c>
      <c r="D38" s="30" t="s">
        <v>76</v>
      </c>
      <c r="E38" s="23"/>
      <c r="F38" s="72"/>
      <c r="G38" s="26"/>
    </row>
    <row r="39" spans="2:7" s="11" customFormat="1" ht="21">
      <c r="B39" s="17" t="s">
        <v>64</v>
      </c>
      <c r="C39" s="33" t="s">
        <v>541</v>
      </c>
      <c r="D39" s="30" t="s">
        <v>40</v>
      </c>
      <c r="E39" s="23">
        <v>10</v>
      </c>
      <c r="F39" s="72"/>
      <c r="G39" s="26"/>
    </row>
    <row r="40" spans="2:7" s="11" customFormat="1" ht="15">
      <c r="B40" s="17" t="s">
        <v>67</v>
      </c>
      <c r="C40" s="18" t="s">
        <v>68</v>
      </c>
      <c r="D40" s="20" t="s">
        <v>29</v>
      </c>
      <c r="E40" s="20">
        <f>SUM(E41:E43)</f>
        <v>10</v>
      </c>
      <c r="F40" s="72"/>
      <c r="G40" s="26"/>
    </row>
    <row r="41" spans="2:7" s="11" customFormat="1" ht="15">
      <c r="B41" s="17" t="s">
        <v>69</v>
      </c>
      <c r="C41" s="33" t="s">
        <v>542</v>
      </c>
      <c r="D41" s="23">
        <v>0</v>
      </c>
      <c r="E41" s="23"/>
      <c r="F41" s="72"/>
      <c r="G41" s="26"/>
    </row>
    <row r="42" spans="2:7" s="11" customFormat="1" ht="15">
      <c r="B42" s="17" t="s">
        <v>71</v>
      </c>
      <c r="C42" s="33" t="s">
        <v>543</v>
      </c>
      <c r="D42" s="23" t="s">
        <v>202</v>
      </c>
      <c r="E42" s="23"/>
      <c r="F42" s="72"/>
      <c r="G42" s="26"/>
    </row>
    <row r="43" spans="2:10" s="11" customFormat="1" ht="15">
      <c r="B43" s="17" t="s">
        <v>74</v>
      </c>
      <c r="C43" s="33" t="s">
        <v>544</v>
      </c>
      <c r="D43" s="23" t="s">
        <v>91</v>
      </c>
      <c r="E43" s="23">
        <v>10</v>
      </c>
      <c r="F43" s="72"/>
      <c r="G43" s="26"/>
      <c r="H43" s="256"/>
      <c r="I43" s="257"/>
      <c r="J43" s="257"/>
    </row>
    <row r="44" spans="2:7" s="11" customFormat="1" ht="21">
      <c r="B44" s="17" t="s">
        <v>79</v>
      </c>
      <c r="C44" s="18" t="s">
        <v>80</v>
      </c>
      <c r="D44" s="20" t="s">
        <v>29</v>
      </c>
      <c r="E44" s="20">
        <f>SUM(E45:E48)</f>
        <v>10</v>
      </c>
      <c r="F44" s="72"/>
      <c r="G44" s="26"/>
    </row>
    <row r="45" spans="2:7" s="11" customFormat="1" ht="15">
      <c r="B45" s="17" t="s">
        <v>81</v>
      </c>
      <c r="C45" s="33" t="s">
        <v>545</v>
      </c>
      <c r="D45" s="23">
        <v>0</v>
      </c>
      <c r="E45" s="23"/>
      <c r="F45" s="72"/>
      <c r="G45" s="26"/>
    </row>
    <row r="46" spans="2:7" s="11" customFormat="1" ht="15">
      <c r="B46" s="17" t="s">
        <v>83</v>
      </c>
      <c r="C46" s="33" t="s">
        <v>546</v>
      </c>
      <c r="D46" s="23" t="s">
        <v>85</v>
      </c>
      <c r="E46" s="23"/>
      <c r="F46" s="72"/>
      <c r="G46" s="26"/>
    </row>
    <row r="47" spans="2:7" s="11" customFormat="1" ht="15">
      <c r="B47" s="17" t="s">
        <v>86</v>
      </c>
      <c r="C47" s="33" t="s">
        <v>547</v>
      </c>
      <c r="D47" s="23" t="s">
        <v>88</v>
      </c>
      <c r="E47" s="23"/>
      <c r="F47" s="72"/>
      <c r="G47" s="26"/>
    </row>
    <row r="48" spans="2:7" s="11" customFormat="1" ht="21">
      <c r="B48" s="17" t="s">
        <v>89</v>
      </c>
      <c r="C48" s="33" t="s">
        <v>548</v>
      </c>
      <c r="D48" s="23" t="s">
        <v>91</v>
      </c>
      <c r="E48" s="23">
        <v>10</v>
      </c>
      <c r="F48" s="72"/>
      <c r="G48" s="26"/>
    </row>
    <row r="49" spans="2:8" s="11" customFormat="1" ht="21">
      <c r="B49" s="17" t="s">
        <v>92</v>
      </c>
      <c r="C49" s="27" t="s">
        <v>93</v>
      </c>
      <c r="D49" s="20" t="s">
        <v>29</v>
      </c>
      <c r="E49" s="20">
        <f>SUM(E50:E52)</f>
        <v>10</v>
      </c>
      <c r="F49" s="72"/>
      <c r="G49" s="26"/>
      <c r="H49" s="11" t="s">
        <v>549</v>
      </c>
    </row>
    <row r="50" spans="2:7" s="11" customFormat="1" ht="15">
      <c r="B50" s="17" t="s">
        <v>94</v>
      </c>
      <c r="C50" s="33" t="s">
        <v>399</v>
      </c>
      <c r="D50" s="23">
        <v>0</v>
      </c>
      <c r="E50" s="23"/>
      <c r="F50" s="72"/>
      <c r="G50" s="26"/>
    </row>
    <row r="51" spans="2:7" s="11" customFormat="1" ht="15">
      <c r="B51" s="17" t="s">
        <v>95</v>
      </c>
      <c r="C51" s="80" t="s">
        <v>591</v>
      </c>
      <c r="D51" s="23" t="s">
        <v>85</v>
      </c>
      <c r="E51" s="23"/>
      <c r="F51" s="72"/>
      <c r="G51" s="26"/>
    </row>
    <row r="52" spans="2:7" s="11" customFormat="1" ht="21">
      <c r="B52" s="17" t="s">
        <v>96</v>
      </c>
      <c r="C52" s="33" t="s">
        <v>551</v>
      </c>
      <c r="D52" s="23" t="s">
        <v>48</v>
      </c>
      <c r="E52" s="23">
        <v>10</v>
      </c>
      <c r="F52" s="72"/>
      <c r="G52" s="26"/>
    </row>
    <row r="53" spans="2:8" s="11" customFormat="1" ht="15">
      <c r="B53" s="17" t="s">
        <v>98</v>
      </c>
      <c r="C53" s="27" t="s">
        <v>99</v>
      </c>
      <c r="D53" s="20" t="s">
        <v>14</v>
      </c>
      <c r="E53" s="20">
        <v>5</v>
      </c>
      <c r="F53" s="72"/>
      <c r="G53" s="26"/>
      <c r="H53" s="32"/>
    </row>
    <row r="54" spans="2:7" ht="15">
      <c r="B54" s="15" t="s">
        <v>100</v>
      </c>
      <c r="C54" s="15" t="s">
        <v>101</v>
      </c>
      <c r="D54" s="16" t="s">
        <v>29</v>
      </c>
      <c r="E54" s="16">
        <f>+(E55+E58+E63)*10/25</f>
        <v>10</v>
      </c>
      <c r="F54" s="72"/>
      <c r="G54" s="26"/>
    </row>
    <row r="55" spans="2:7" s="11" customFormat="1" ht="21">
      <c r="B55" s="17" t="s">
        <v>102</v>
      </c>
      <c r="C55" s="18" t="s">
        <v>103</v>
      </c>
      <c r="D55" s="20" t="s">
        <v>29</v>
      </c>
      <c r="E55" s="20">
        <f>SUM(E56:E57)</f>
        <v>10</v>
      </c>
      <c r="F55" s="72"/>
      <c r="G55" s="26"/>
    </row>
    <row r="56" spans="2:7" s="11" customFormat="1" ht="31.5">
      <c r="B56" s="17" t="s">
        <v>104</v>
      </c>
      <c r="C56" s="22" t="s">
        <v>105</v>
      </c>
      <c r="D56" s="23">
        <v>0</v>
      </c>
      <c r="E56" s="23"/>
      <c r="F56" s="72"/>
      <c r="G56" s="26"/>
    </row>
    <row r="57" spans="2:13" s="11" customFormat="1" ht="15">
      <c r="B57" s="17" t="s">
        <v>106</v>
      </c>
      <c r="C57" s="22" t="s">
        <v>553</v>
      </c>
      <c r="D57" s="23" t="s">
        <v>40</v>
      </c>
      <c r="E57" s="23">
        <v>10</v>
      </c>
      <c r="F57" s="72"/>
      <c r="G57" s="26"/>
      <c r="H57" s="252"/>
      <c r="I57" s="252"/>
      <c r="J57" s="252"/>
      <c r="K57" s="252"/>
      <c r="L57" s="252"/>
      <c r="M57" s="252"/>
    </row>
    <row r="58" spans="2:7" s="11" customFormat="1" ht="15">
      <c r="B58" s="17" t="s">
        <v>108</v>
      </c>
      <c r="C58" s="18" t="s">
        <v>109</v>
      </c>
      <c r="D58" s="20" t="s">
        <v>29</v>
      </c>
      <c r="E58" s="20">
        <f>SUM(E59:E62)</f>
        <v>10</v>
      </c>
      <c r="F58" s="72"/>
      <c r="G58" s="26"/>
    </row>
    <row r="59" spans="2:7" s="11" customFormat="1" ht="15">
      <c r="B59" s="17" t="s">
        <v>110</v>
      </c>
      <c r="C59" s="22" t="s">
        <v>111</v>
      </c>
      <c r="D59" s="23">
        <v>0</v>
      </c>
      <c r="E59" s="20"/>
      <c r="F59" s="72"/>
      <c r="G59" s="26"/>
    </row>
    <row r="60" spans="2:7" s="11" customFormat="1" ht="21">
      <c r="B60" s="17" t="s">
        <v>110</v>
      </c>
      <c r="C60" s="33" t="s">
        <v>113</v>
      </c>
      <c r="D60" s="23" t="s">
        <v>599</v>
      </c>
      <c r="E60" s="23"/>
      <c r="F60" s="72"/>
      <c r="G60" s="26"/>
    </row>
    <row r="61" spans="2:7" s="11" customFormat="1" ht="21">
      <c r="B61" s="17" t="s">
        <v>112</v>
      </c>
      <c r="C61" s="33" t="s">
        <v>116</v>
      </c>
      <c r="D61" s="23" t="s">
        <v>236</v>
      </c>
      <c r="E61" s="23"/>
      <c r="F61" s="72"/>
      <c r="G61" s="26"/>
    </row>
    <row r="62" spans="2:7" s="11" customFormat="1" ht="21">
      <c r="B62" s="17" t="s">
        <v>115</v>
      </c>
      <c r="C62" s="33" t="s">
        <v>119</v>
      </c>
      <c r="D62" s="23" t="s">
        <v>91</v>
      </c>
      <c r="E62" s="23">
        <v>10</v>
      </c>
      <c r="F62" s="72"/>
      <c r="G62" s="26"/>
    </row>
    <row r="63" spans="2:7" s="11" customFormat="1" ht="21">
      <c r="B63" s="17" t="s">
        <v>120</v>
      </c>
      <c r="C63" s="18" t="s">
        <v>121</v>
      </c>
      <c r="D63" s="20" t="s">
        <v>122</v>
      </c>
      <c r="E63" s="20">
        <f>SUM(E64:E67)</f>
        <v>5</v>
      </c>
      <c r="F63" s="72"/>
      <c r="G63" s="26"/>
    </row>
    <row r="64" spans="2:7" s="11" customFormat="1" ht="15">
      <c r="B64" s="17" t="s">
        <v>123</v>
      </c>
      <c r="C64" s="33" t="s">
        <v>124</v>
      </c>
      <c r="D64" s="23">
        <v>0</v>
      </c>
      <c r="E64" s="20"/>
      <c r="F64" s="72"/>
      <c r="G64" s="26"/>
    </row>
    <row r="65" spans="2:10" s="11" customFormat="1" ht="15">
      <c r="B65" s="17" t="s">
        <v>125</v>
      </c>
      <c r="C65" s="33" t="s">
        <v>126</v>
      </c>
      <c r="D65" s="23" t="s">
        <v>73</v>
      </c>
      <c r="E65" s="30"/>
      <c r="F65" s="72"/>
      <c r="G65" s="26"/>
      <c r="H65" s="34"/>
      <c r="I65" s="34"/>
      <c r="J65" s="34"/>
    </row>
    <row r="66" spans="2:10" s="11" customFormat="1" ht="21">
      <c r="B66" s="17" t="s">
        <v>127</v>
      </c>
      <c r="C66" s="33" t="s">
        <v>128</v>
      </c>
      <c r="D66" s="23" t="s">
        <v>129</v>
      </c>
      <c r="E66" s="30"/>
      <c r="F66" s="72"/>
      <c r="G66" s="26"/>
      <c r="H66" s="34"/>
      <c r="I66" s="34"/>
      <c r="J66" s="34"/>
    </row>
    <row r="67" spans="2:7" s="11" customFormat="1" ht="21">
      <c r="B67" s="17" t="s">
        <v>130</v>
      </c>
      <c r="C67" s="33" t="s">
        <v>131</v>
      </c>
      <c r="D67" s="23">
        <v>5</v>
      </c>
      <c r="E67" s="23">
        <v>5</v>
      </c>
      <c r="F67" s="72"/>
      <c r="G67" s="26"/>
    </row>
    <row r="68" spans="2:7" ht="15">
      <c r="B68" s="15" t="s">
        <v>132</v>
      </c>
      <c r="C68" s="15" t="s">
        <v>133</v>
      </c>
      <c r="D68" s="16" t="s">
        <v>29</v>
      </c>
      <c r="E68" s="16">
        <f>+(E69+E70)*10/15</f>
        <v>10</v>
      </c>
      <c r="F68" s="72"/>
      <c r="G68" s="26"/>
    </row>
    <row r="69" spans="2:7" ht="21">
      <c r="B69" s="17" t="s">
        <v>134</v>
      </c>
      <c r="C69" s="18" t="s">
        <v>135</v>
      </c>
      <c r="D69" s="20" t="s">
        <v>14</v>
      </c>
      <c r="E69" s="20">
        <v>5</v>
      </c>
      <c r="F69" s="72"/>
      <c r="G69" s="26"/>
    </row>
    <row r="70" spans="2:7" ht="21">
      <c r="B70" s="17" t="s">
        <v>136</v>
      </c>
      <c r="C70" s="18" t="s">
        <v>137</v>
      </c>
      <c r="D70" s="20" t="s">
        <v>29</v>
      </c>
      <c r="E70" s="20">
        <v>10</v>
      </c>
      <c r="F70" s="72"/>
      <c r="G70" s="26"/>
    </row>
    <row r="71" spans="2:7" ht="15">
      <c r="B71" s="15" t="s">
        <v>138</v>
      </c>
      <c r="C71" s="15" t="s">
        <v>139</v>
      </c>
      <c r="D71" s="16" t="s">
        <v>29</v>
      </c>
      <c r="E71" s="16">
        <f>+(E72+E76)*10/15</f>
        <v>10</v>
      </c>
      <c r="F71" s="72"/>
      <c r="G71" s="26"/>
    </row>
    <row r="72" spans="2:12" ht="21">
      <c r="B72" s="17" t="s">
        <v>140</v>
      </c>
      <c r="C72" s="18" t="s">
        <v>141</v>
      </c>
      <c r="D72" s="20" t="s">
        <v>29</v>
      </c>
      <c r="E72" s="20">
        <f>SUM(E73:E75)</f>
        <v>10</v>
      </c>
      <c r="F72" s="72"/>
      <c r="G72" s="26"/>
      <c r="H72" s="259"/>
      <c r="I72" s="259"/>
      <c r="J72" s="259"/>
      <c r="K72" s="259"/>
      <c r="L72" s="259"/>
    </row>
    <row r="73" spans="2:12" ht="21">
      <c r="B73" s="17" t="s">
        <v>142</v>
      </c>
      <c r="C73" s="33" t="s">
        <v>554</v>
      </c>
      <c r="D73" s="23">
        <v>0</v>
      </c>
      <c r="E73" s="23"/>
      <c r="F73" s="72"/>
      <c r="G73" s="26"/>
      <c r="H73" s="35"/>
      <c r="I73" s="36"/>
      <c r="J73" s="36"/>
      <c r="K73" s="36"/>
      <c r="L73" s="36"/>
    </row>
    <row r="74" spans="2:12" ht="21">
      <c r="B74" s="17" t="s">
        <v>144</v>
      </c>
      <c r="C74" s="22" t="s">
        <v>145</v>
      </c>
      <c r="D74" s="23" t="s">
        <v>236</v>
      </c>
      <c r="E74" s="23"/>
      <c r="F74" s="72"/>
      <c r="G74" s="26"/>
      <c r="H74" s="260" t="s">
        <v>91</v>
      </c>
      <c r="I74" s="36"/>
      <c r="J74" s="36"/>
      <c r="K74" s="36"/>
      <c r="L74" s="36"/>
    </row>
    <row r="75" spans="2:12" ht="21">
      <c r="B75" s="17" t="s">
        <v>146</v>
      </c>
      <c r="C75" s="22" t="s">
        <v>147</v>
      </c>
      <c r="D75" s="23">
        <v>10</v>
      </c>
      <c r="E75" s="23">
        <v>10</v>
      </c>
      <c r="F75" s="72"/>
      <c r="G75" s="26"/>
      <c r="H75" s="260"/>
      <c r="I75" s="36"/>
      <c r="J75" s="36"/>
      <c r="K75" s="36"/>
      <c r="L75" s="36"/>
    </row>
    <row r="76" spans="2:12" ht="21">
      <c r="B76" s="17" t="s">
        <v>148</v>
      </c>
      <c r="C76" s="18" t="s">
        <v>149</v>
      </c>
      <c r="D76" s="20" t="s">
        <v>14</v>
      </c>
      <c r="E76" s="20">
        <f>SUM(E77:E79)</f>
        <v>5</v>
      </c>
      <c r="F76" s="72"/>
      <c r="G76" s="26"/>
      <c r="H76" s="37"/>
      <c r="I76" s="37"/>
      <c r="J76" s="38"/>
      <c r="K76" s="37"/>
      <c r="L76" s="37"/>
    </row>
    <row r="77" spans="2:8" ht="21">
      <c r="B77" s="17" t="s">
        <v>150</v>
      </c>
      <c r="C77" s="33" t="s">
        <v>396</v>
      </c>
      <c r="D77" s="23" t="s">
        <v>14</v>
      </c>
      <c r="E77" s="23"/>
      <c r="F77" s="72"/>
      <c r="G77" s="26"/>
      <c r="H77" s="39" t="s">
        <v>557</v>
      </c>
    </row>
    <row r="78" spans="2:7" ht="21">
      <c r="B78" s="17" t="s">
        <v>151</v>
      </c>
      <c r="C78" s="22" t="s">
        <v>407</v>
      </c>
      <c r="D78" s="23">
        <v>0</v>
      </c>
      <c r="E78" s="23"/>
      <c r="F78" s="72"/>
      <c r="G78" s="26"/>
    </row>
    <row r="79" spans="2:7" ht="21">
      <c r="B79" s="17" t="s">
        <v>153</v>
      </c>
      <c r="C79" s="22" t="s">
        <v>154</v>
      </c>
      <c r="D79" s="23" t="s">
        <v>85</v>
      </c>
      <c r="E79" s="23">
        <v>5</v>
      </c>
      <c r="F79" s="72"/>
      <c r="G79" s="26"/>
    </row>
    <row r="80" spans="2:7" s="11" customFormat="1" ht="15">
      <c r="B80" s="12" t="s">
        <v>155</v>
      </c>
      <c r="C80" s="12" t="s">
        <v>156</v>
      </c>
      <c r="D80" s="13" t="s">
        <v>157</v>
      </c>
      <c r="E80" s="14">
        <f>(E81+E93)*35/20</f>
        <v>35</v>
      </c>
      <c r="F80" s="72"/>
      <c r="G80" s="26"/>
    </row>
    <row r="81" spans="2:14" s="11" customFormat="1" ht="27" customHeight="1">
      <c r="B81" s="15" t="s">
        <v>158</v>
      </c>
      <c r="C81" s="15" t="s">
        <v>159</v>
      </c>
      <c r="D81" s="16" t="s">
        <v>29</v>
      </c>
      <c r="E81" s="16">
        <f>+(E82+E83+E86+E89+E90)*10/45</f>
        <v>10</v>
      </c>
      <c r="F81" s="72"/>
      <c r="G81" s="26"/>
      <c r="H81" s="261"/>
      <c r="I81" s="262"/>
      <c r="J81" s="262"/>
      <c r="K81" s="262"/>
      <c r="L81" s="262"/>
      <c r="M81" s="41"/>
      <c r="N81" s="41"/>
    </row>
    <row r="82" spans="2:14" s="11" customFormat="1" ht="20.25" customHeight="1">
      <c r="B82" s="17" t="s">
        <v>160</v>
      </c>
      <c r="C82" s="18" t="s">
        <v>161</v>
      </c>
      <c r="D82" s="20" t="s">
        <v>14</v>
      </c>
      <c r="E82" s="20">
        <v>5</v>
      </c>
      <c r="F82" s="72"/>
      <c r="G82" s="26"/>
      <c r="H82" s="71"/>
      <c r="I82" s="71"/>
      <c r="J82" s="71"/>
      <c r="K82" s="71"/>
      <c r="L82" s="71"/>
      <c r="M82" s="41"/>
      <c r="N82" s="41"/>
    </row>
    <row r="83" spans="2:7" s="11" customFormat="1" ht="27" customHeight="1">
      <c r="B83" s="17" t="s">
        <v>162</v>
      </c>
      <c r="C83" s="18" t="s">
        <v>163</v>
      </c>
      <c r="D83" s="20" t="s">
        <v>29</v>
      </c>
      <c r="E83" s="20">
        <f>SUM(E84:E85)</f>
        <v>10</v>
      </c>
      <c r="F83" s="72"/>
      <c r="G83" s="26"/>
    </row>
    <row r="84" spans="2:7" s="11" customFormat="1" ht="27" customHeight="1">
      <c r="B84" s="17" t="s">
        <v>164</v>
      </c>
      <c r="C84" s="22" t="s">
        <v>558</v>
      </c>
      <c r="D84" s="23">
        <v>0</v>
      </c>
      <c r="E84" s="23"/>
      <c r="F84" s="72"/>
      <c r="G84" s="26"/>
    </row>
    <row r="85" spans="2:7" s="11" customFormat="1" ht="30" customHeight="1">
      <c r="B85" s="17" t="s">
        <v>474</v>
      </c>
      <c r="C85" s="22" t="s">
        <v>600</v>
      </c>
      <c r="D85" s="23" t="s">
        <v>91</v>
      </c>
      <c r="E85" s="23">
        <v>10</v>
      </c>
      <c r="F85" s="72"/>
      <c r="G85" s="26"/>
    </row>
    <row r="86" spans="2:8" s="11" customFormat="1" ht="17.25" customHeight="1">
      <c r="B86" s="17" t="s">
        <v>169</v>
      </c>
      <c r="C86" s="27" t="s">
        <v>170</v>
      </c>
      <c r="D86" s="20" t="s">
        <v>91</v>
      </c>
      <c r="E86" s="20">
        <f>SUM(E87:E88)</f>
        <v>10</v>
      </c>
      <c r="F86" s="72"/>
      <c r="G86" s="26"/>
      <c r="H86" s="42" t="s">
        <v>560</v>
      </c>
    </row>
    <row r="87" spans="2:8" s="11" customFormat="1" ht="17.25" customHeight="1">
      <c r="B87" s="17" t="s">
        <v>171</v>
      </c>
      <c r="C87" s="33" t="s">
        <v>561</v>
      </c>
      <c r="D87" s="23">
        <v>0</v>
      </c>
      <c r="E87" s="23"/>
      <c r="F87" s="72"/>
      <c r="G87" s="26"/>
      <c r="H87" s="42"/>
    </row>
    <row r="88" spans="2:8" s="11" customFormat="1" ht="28.5" customHeight="1">
      <c r="B88" s="17" t="s">
        <v>176</v>
      </c>
      <c r="C88" s="33" t="s">
        <v>601</v>
      </c>
      <c r="D88" s="23" t="s">
        <v>91</v>
      </c>
      <c r="E88" s="23">
        <v>10</v>
      </c>
      <c r="F88" s="72"/>
      <c r="G88" s="26"/>
      <c r="H88" s="42"/>
    </row>
    <row r="89" spans="2:7" s="11" customFormat="1" ht="27" customHeight="1">
      <c r="B89" s="17" t="s">
        <v>178</v>
      </c>
      <c r="C89" s="27" t="s">
        <v>179</v>
      </c>
      <c r="D89" s="20" t="s">
        <v>29</v>
      </c>
      <c r="E89" s="20">
        <v>10</v>
      </c>
      <c r="F89" s="72"/>
      <c r="G89" s="26"/>
    </row>
    <row r="90" spans="2:7" s="11" customFormat="1" ht="16.5" customHeight="1">
      <c r="B90" s="17" t="s">
        <v>186</v>
      </c>
      <c r="C90" s="27" t="s">
        <v>187</v>
      </c>
      <c r="D90" s="20" t="s">
        <v>29</v>
      </c>
      <c r="E90" s="20">
        <f>SUM(E91:E92)</f>
        <v>10</v>
      </c>
      <c r="F90" s="72"/>
      <c r="G90" s="26"/>
    </row>
    <row r="91" spans="2:8" s="11" customFormat="1" ht="17.25" customHeight="1">
      <c r="B91" s="17" t="s">
        <v>188</v>
      </c>
      <c r="C91" s="33" t="s">
        <v>602</v>
      </c>
      <c r="D91" s="30">
        <v>0</v>
      </c>
      <c r="E91" s="23"/>
      <c r="F91" s="72"/>
      <c r="G91" s="26"/>
      <c r="H91" s="44"/>
    </row>
    <row r="92" spans="2:7" s="11" customFormat="1" ht="17.25" customHeight="1">
      <c r="B92" s="17" t="s">
        <v>190</v>
      </c>
      <c r="C92" s="33" t="s">
        <v>603</v>
      </c>
      <c r="D92" s="30" t="s">
        <v>91</v>
      </c>
      <c r="E92" s="23">
        <v>10</v>
      </c>
      <c r="F92" s="72"/>
      <c r="G92" s="26"/>
    </row>
    <row r="93" spans="2:7" s="11" customFormat="1" ht="15">
      <c r="B93" s="15" t="s">
        <v>194</v>
      </c>
      <c r="C93" s="15" t="s">
        <v>195</v>
      </c>
      <c r="D93" s="16" t="s">
        <v>29</v>
      </c>
      <c r="E93" s="16">
        <f>+(E94+E97+E101+E104+E107+E110)*10/50</f>
        <v>10</v>
      </c>
      <c r="F93" s="72"/>
      <c r="G93" s="26"/>
    </row>
    <row r="94" spans="2:7" s="11" customFormat="1" ht="30.75" customHeight="1">
      <c r="B94" s="17" t="s">
        <v>196</v>
      </c>
      <c r="C94" s="18" t="s">
        <v>197</v>
      </c>
      <c r="D94" s="20" t="s">
        <v>29</v>
      </c>
      <c r="E94" s="20">
        <f>SUM(E95:E96)</f>
        <v>10</v>
      </c>
      <c r="F94" s="72"/>
      <c r="G94" s="26"/>
    </row>
    <row r="95" spans="2:7" s="11" customFormat="1" ht="17.25" customHeight="1">
      <c r="B95" s="17"/>
      <c r="C95" s="33" t="s">
        <v>562</v>
      </c>
      <c r="D95" s="23">
        <v>0</v>
      </c>
      <c r="E95" s="23"/>
      <c r="F95" s="72"/>
      <c r="G95" s="26"/>
    </row>
    <row r="96" spans="2:7" s="11" customFormat="1" ht="17.25" customHeight="1">
      <c r="B96" s="17" t="s">
        <v>200</v>
      </c>
      <c r="C96" s="22" t="s">
        <v>604</v>
      </c>
      <c r="D96" s="30" t="s">
        <v>91</v>
      </c>
      <c r="E96" s="23">
        <v>10</v>
      </c>
      <c r="F96" s="72"/>
      <c r="G96" s="26"/>
    </row>
    <row r="97" spans="2:7" s="11" customFormat="1" ht="24" customHeight="1">
      <c r="B97" s="17" t="s">
        <v>205</v>
      </c>
      <c r="C97" s="18" t="s">
        <v>206</v>
      </c>
      <c r="D97" s="20" t="s">
        <v>29</v>
      </c>
      <c r="E97" s="20">
        <f>SUM(E98:E100)</f>
        <v>10</v>
      </c>
      <c r="F97" s="72"/>
      <c r="G97" s="26"/>
    </row>
    <row r="98" spans="2:7" s="11" customFormat="1" ht="24" customHeight="1">
      <c r="B98" s="17" t="s">
        <v>207</v>
      </c>
      <c r="C98" s="22" t="s">
        <v>563</v>
      </c>
      <c r="D98" s="23">
        <v>0</v>
      </c>
      <c r="E98" s="20"/>
      <c r="F98" s="72"/>
      <c r="G98" s="26"/>
    </row>
    <row r="99" spans="2:7" s="11" customFormat="1" ht="24" customHeight="1">
      <c r="B99" s="17" t="s">
        <v>209</v>
      </c>
      <c r="C99" s="22" t="s">
        <v>605</v>
      </c>
      <c r="D99" s="30" t="s">
        <v>586</v>
      </c>
      <c r="E99" s="20"/>
      <c r="F99" s="72"/>
      <c r="G99" s="26"/>
    </row>
    <row r="100" spans="2:14" s="11" customFormat="1" ht="28.5" customHeight="1">
      <c r="B100" s="17" t="s">
        <v>409</v>
      </c>
      <c r="C100" s="22" t="s">
        <v>606</v>
      </c>
      <c r="D100" s="30" t="s">
        <v>266</v>
      </c>
      <c r="E100" s="23">
        <v>10</v>
      </c>
      <c r="F100" s="72"/>
      <c r="G100" s="26"/>
      <c r="N100" s="29"/>
    </row>
    <row r="101" spans="2:7" s="11" customFormat="1" ht="24" customHeight="1">
      <c r="B101" s="17" t="s">
        <v>211</v>
      </c>
      <c r="C101" s="18" t="s">
        <v>212</v>
      </c>
      <c r="D101" s="20" t="s">
        <v>29</v>
      </c>
      <c r="E101" s="20">
        <f>SUM(E102:E103)</f>
        <v>10</v>
      </c>
      <c r="F101" s="72"/>
      <c r="G101" s="26"/>
    </row>
    <row r="102" spans="2:7" s="11" customFormat="1" ht="17.25" customHeight="1">
      <c r="B102" s="17" t="s">
        <v>213</v>
      </c>
      <c r="C102" s="22" t="s">
        <v>214</v>
      </c>
      <c r="D102" s="23">
        <v>0</v>
      </c>
      <c r="E102" s="23"/>
      <c r="F102" s="72"/>
      <c r="G102" s="26"/>
    </row>
    <row r="103" spans="2:7" s="11" customFormat="1" ht="24" customHeight="1">
      <c r="B103" s="17" t="s">
        <v>215</v>
      </c>
      <c r="C103" s="22" t="s">
        <v>607</v>
      </c>
      <c r="D103" s="30" t="s">
        <v>168</v>
      </c>
      <c r="E103" s="23">
        <v>10</v>
      </c>
      <c r="F103" s="72"/>
      <c r="G103" s="26"/>
    </row>
    <row r="104" spans="2:7" s="11" customFormat="1" ht="24" customHeight="1">
      <c r="B104" s="17" t="s">
        <v>217</v>
      </c>
      <c r="C104" s="27" t="s">
        <v>218</v>
      </c>
      <c r="D104" s="20" t="s">
        <v>14</v>
      </c>
      <c r="E104" s="20">
        <f>SUM(E105:E106)</f>
        <v>5</v>
      </c>
      <c r="F104" s="72"/>
      <c r="G104" s="26"/>
    </row>
    <row r="105" spans="2:7" s="11" customFormat="1" ht="23.25" customHeight="1">
      <c r="B105" s="17" t="s">
        <v>219</v>
      </c>
      <c r="C105" s="33" t="s">
        <v>565</v>
      </c>
      <c r="D105" s="23">
        <v>0</v>
      </c>
      <c r="E105" s="23"/>
      <c r="F105" s="72"/>
      <c r="G105" s="26"/>
    </row>
    <row r="106" spans="2:7" s="11" customFormat="1" ht="34.5" customHeight="1">
      <c r="B106" s="17" t="s">
        <v>221</v>
      </c>
      <c r="C106" s="33" t="s">
        <v>608</v>
      </c>
      <c r="D106" s="23" t="s">
        <v>223</v>
      </c>
      <c r="E106" s="23">
        <v>5</v>
      </c>
      <c r="F106" s="72"/>
      <c r="G106" s="26"/>
    </row>
    <row r="107" spans="2:10" s="11" customFormat="1" ht="23.25" customHeight="1">
      <c r="B107" s="17" t="s">
        <v>224</v>
      </c>
      <c r="C107" s="27" t="s">
        <v>225</v>
      </c>
      <c r="D107" s="20" t="s">
        <v>14</v>
      </c>
      <c r="E107" s="20">
        <f>SUM(E108:E109)</f>
        <v>5</v>
      </c>
      <c r="F107" s="72"/>
      <c r="G107" s="26"/>
      <c r="J107" s="45"/>
    </row>
    <row r="108" spans="2:10" s="11" customFormat="1" ht="24" customHeight="1">
      <c r="B108" s="17"/>
      <c r="C108" s="22" t="s">
        <v>609</v>
      </c>
      <c r="D108" s="23">
        <v>0</v>
      </c>
      <c r="E108" s="20"/>
      <c r="F108" s="72"/>
      <c r="G108" s="26"/>
      <c r="J108" s="45"/>
    </row>
    <row r="109" spans="2:7" s="11" customFormat="1" ht="24" customHeight="1">
      <c r="B109" s="17" t="s">
        <v>226</v>
      </c>
      <c r="C109" s="22" t="s">
        <v>610</v>
      </c>
      <c r="D109" s="23" t="s">
        <v>223</v>
      </c>
      <c r="E109" s="23">
        <v>5</v>
      </c>
      <c r="F109" s="72"/>
      <c r="G109" s="26"/>
    </row>
    <row r="110" spans="2:7" s="11" customFormat="1" ht="22.5" customHeight="1">
      <c r="B110" s="17" t="s">
        <v>230</v>
      </c>
      <c r="C110" s="27" t="s">
        <v>231</v>
      </c>
      <c r="D110" s="20" t="s">
        <v>29</v>
      </c>
      <c r="E110" s="20">
        <f>SUM(E111:E113)</f>
        <v>10</v>
      </c>
      <c r="F110" s="72"/>
      <c r="G110" s="26"/>
    </row>
    <row r="111" spans="2:7" s="11" customFormat="1" ht="22.5" customHeight="1">
      <c r="B111" s="17" t="s">
        <v>232</v>
      </c>
      <c r="C111" s="33" t="s">
        <v>569</v>
      </c>
      <c r="D111" s="23" t="s">
        <v>175</v>
      </c>
      <c r="E111" s="23"/>
      <c r="F111" s="72"/>
      <c r="G111" s="26"/>
    </row>
    <row r="112" spans="2:7" s="11" customFormat="1" ht="22.5" customHeight="1">
      <c r="B112" s="17" t="s">
        <v>234</v>
      </c>
      <c r="C112" s="33" t="s">
        <v>570</v>
      </c>
      <c r="D112" s="23" t="s">
        <v>236</v>
      </c>
      <c r="E112" s="23"/>
      <c r="F112" s="72"/>
      <c r="G112" s="26"/>
    </row>
    <row r="113" spans="2:7" s="11" customFormat="1" ht="31.5">
      <c r="B113" s="17" t="s">
        <v>237</v>
      </c>
      <c r="C113" s="33" t="s">
        <v>571</v>
      </c>
      <c r="D113" s="23" t="s">
        <v>91</v>
      </c>
      <c r="E113" s="23">
        <v>10</v>
      </c>
      <c r="F113" s="72"/>
      <c r="G113" s="26"/>
    </row>
    <row r="114" spans="2:7" ht="15">
      <c r="B114" s="15" t="s">
        <v>239</v>
      </c>
      <c r="C114" s="15" t="s">
        <v>240</v>
      </c>
      <c r="D114" s="16" t="s">
        <v>29</v>
      </c>
      <c r="E114" s="16">
        <f>+(E115+E119+E123+E127+E131)*10/50</f>
        <v>10</v>
      </c>
      <c r="F114" s="72"/>
      <c r="G114" s="26"/>
    </row>
    <row r="115" spans="2:11" s="11" customFormat="1" ht="21">
      <c r="B115" s="17" t="s">
        <v>241</v>
      </c>
      <c r="C115" s="18" t="s">
        <v>242</v>
      </c>
      <c r="D115" s="20" t="s">
        <v>29</v>
      </c>
      <c r="E115" s="20">
        <f>SUM(E116:E118)</f>
        <v>10</v>
      </c>
      <c r="F115" s="72"/>
      <c r="G115" s="26"/>
      <c r="K115" s="45"/>
    </row>
    <row r="116" spans="2:11" s="11" customFormat="1" ht="15">
      <c r="B116" s="17" t="s">
        <v>243</v>
      </c>
      <c r="C116" s="22" t="s">
        <v>611</v>
      </c>
      <c r="D116" s="23">
        <v>0</v>
      </c>
      <c r="E116" s="23"/>
      <c r="F116" s="72"/>
      <c r="G116" s="26"/>
      <c r="K116" s="45"/>
    </row>
    <row r="117" spans="2:11" s="11" customFormat="1" ht="31.5">
      <c r="B117" s="17" t="s">
        <v>245</v>
      </c>
      <c r="C117" s="22" t="s">
        <v>612</v>
      </c>
      <c r="D117" s="23" t="s">
        <v>117</v>
      </c>
      <c r="E117" s="23"/>
      <c r="F117" s="72"/>
      <c r="G117" s="26"/>
      <c r="K117" s="45"/>
    </row>
    <row r="118" spans="2:7" s="11" customFormat="1" ht="21">
      <c r="B118" s="17" t="s">
        <v>247</v>
      </c>
      <c r="C118" s="22" t="s">
        <v>613</v>
      </c>
      <c r="D118" s="23" t="s">
        <v>91</v>
      </c>
      <c r="E118" s="23">
        <v>10</v>
      </c>
      <c r="F118" s="72"/>
      <c r="G118" s="26"/>
    </row>
    <row r="119" spans="2:7" s="11" customFormat="1" ht="21">
      <c r="B119" s="17" t="s">
        <v>251</v>
      </c>
      <c r="C119" s="18" t="s">
        <v>252</v>
      </c>
      <c r="D119" s="20" t="s">
        <v>29</v>
      </c>
      <c r="E119" s="20">
        <f>SUM(E120:E122)</f>
        <v>10</v>
      </c>
      <c r="F119" s="72"/>
      <c r="G119" s="26"/>
    </row>
    <row r="120" spans="2:7" s="11" customFormat="1" ht="21">
      <c r="B120" s="17" t="s">
        <v>253</v>
      </c>
      <c r="C120" s="22" t="s">
        <v>614</v>
      </c>
      <c r="D120" s="23">
        <v>0</v>
      </c>
      <c r="E120" s="23"/>
      <c r="F120" s="72"/>
      <c r="G120" s="26"/>
    </row>
    <row r="121" spans="2:7" s="11" customFormat="1" ht="21">
      <c r="B121" s="17" t="s">
        <v>255</v>
      </c>
      <c r="C121" s="22" t="s">
        <v>615</v>
      </c>
      <c r="D121" s="23" t="s">
        <v>117</v>
      </c>
      <c r="E121" s="23"/>
      <c r="F121" s="72"/>
      <c r="G121" s="26"/>
    </row>
    <row r="122" spans="2:7" s="11" customFormat="1" ht="21">
      <c r="B122" s="17" t="s">
        <v>257</v>
      </c>
      <c r="C122" s="22" t="s">
        <v>616</v>
      </c>
      <c r="D122" s="23" t="s">
        <v>91</v>
      </c>
      <c r="E122" s="23">
        <v>10</v>
      </c>
      <c r="F122" s="72"/>
      <c r="G122" s="26"/>
    </row>
    <row r="123" spans="2:7" s="11" customFormat="1" ht="21">
      <c r="B123" s="17" t="s">
        <v>259</v>
      </c>
      <c r="C123" s="18" t="s">
        <v>260</v>
      </c>
      <c r="D123" s="20" t="s">
        <v>29</v>
      </c>
      <c r="E123" s="20">
        <f>SUM(E124:E126)</f>
        <v>10</v>
      </c>
      <c r="F123" s="72"/>
      <c r="G123" s="26"/>
    </row>
    <row r="124" spans="2:7" s="11" customFormat="1" ht="21">
      <c r="B124" s="17" t="s">
        <v>261</v>
      </c>
      <c r="C124" s="33" t="s">
        <v>617</v>
      </c>
      <c r="D124" s="23">
        <v>0</v>
      </c>
      <c r="E124" s="23"/>
      <c r="F124" s="72"/>
      <c r="G124" s="26"/>
    </row>
    <row r="125" spans="2:7" s="11" customFormat="1" ht="21">
      <c r="B125" s="17" t="s">
        <v>263</v>
      </c>
      <c r="C125" s="33" t="s">
        <v>618</v>
      </c>
      <c r="D125" s="23" t="s">
        <v>264</v>
      </c>
      <c r="E125" s="23"/>
      <c r="F125" s="72"/>
      <c r="G125" s="26"/>
    </row>
    <row r="126" spans="2:7" s="11" customFormat="1" ht="21">
      <c r="B126" s="17" t="s">
        <v>265</v>
      </c>
      <c r="C126" s="33" t="s">
        <v>619</v>
      </c>
      <c r="D126" s="23" t="s">
        <v>266</v>
      </c>
      <c r="E126" s="23">
        <v>10</v>
      </c>
      <c r="F126" s="72"/>
      <c r="G126" s="26"/>
    </row>
    <row r="127" spans="2:7" s="11" customFormat="1" ht="21">
      <c r="B127" s="17" t="s">
        <v>267</v>
      </c>
      <c r="C127" s="18" t="s">
        <v>268</v>
      </c>
      <c r="D127" s="20" t="s">
        <v>29</v>
      </c>
      <c r="E127" s="20">
        <f>SUM(E128:E130)</f>
        <v>10</v>
      </c>
      <c r="F127" s="72"/>
      <c r="G127" s="26"/>
    </row>
    <row r="128" spans="2:7" s="11" customFormat="1" ht="21">
      <c r="B128" s="17" t="s">
        <v>269</v>
      </c>
      <c r="C128" s="22" t="s">
        <v>620</v>
      </c>
      <c r="D128" s="23">
        <v>0</v>
      </c>
      <c r="E128" s="23"/>
      <c r="F128" s="72"/>
      <c r="G128" s="26"/>
    </row>
    <row r="129" spans="2:7" s="11" customFormat="1" ht="21">
      <c r="B129" s="17" t="s">
        <v>271</v>
      </c>
      <c r="C129" s="22" t="s">
        <v>576</v>
      </c>
      <c r="D129" s="23" t="s">
        <v>273</v>
      </c>
      <c r="E129" s="23"/>
      <c r="F129" s="72"/>
      <c r="G129" s="26"/>
    </row>
    <row r="130" spans="2:7" s="11" customFormat="1" ht="15">
      <c r="B130" s="17" t="s">
        <v>274</v>
      </c>
      <c r="C130" s="22" t="s">
        <v>577</v>
      </c>
      <c r="D130" s="23" t="s">
        <v>40</v>
      </c>
      <c r="E130" s="23">
        <v>10</v>
      </c>
      <c r="F130" s="72"/>
      <c r="G130" s="26"/>
    </row>
    <row r="131" spans="2:9" s="11" customFormat="1" ht="21">
      <c r="B131" s="17" t="s">
        <v>276</v>
      </c>
      <c r="C131" s="27" t="s">
        <v>277</v>
      </c>
      <c r="D131" s="20" t="s">
        <v>29</v>
      </c>
      <c r="E131" s="20">
        <f>SUM(E132:E135)</f>
        <v>10</v>
      </c>
      <c r="F131" s="72"/>
      <c r="G131" s="26"/>
      <c r="I131" s="29"/>
    </row>
    <row r="132" spans="2:7" s="11" customFormat="1" ht="21">
      <c r="B132" s="17" t="s">
        <v>278</v>
      </c>
      <c r="C132" s="22" t="s">
        <v>578</v>
      </c>
      <c r="D132" s="23" t="s">
        <v>29</v>
      </c>
      <c r="E132" s="23"/>
      <c r="F132" s="72"/>
      <c r="G132" s="26"/>
    </row>
    <row r="133" spans="2:7" s="11" customFormat="1" ht="21">
      <c r="B133" s="17" t="s">
        <v>280</v>
      </c>
      <c r="C133" s="33" t="s">
        <v>579</v>
      </c>
      <c r="D133" s="23">
        <v>0</v>
      </c>
      <c r="E133" s="23"/>
      <c r="F133" s="72"/>
      <c r="G133" s="26"/>
    </row>
    <row r="134" spans="2:7" s="11" customFormat="1" ht="21">
      <c r="B134" s="17" t="s">
        <v>282</v>
      </c>
      <c r="C134" s="33" t="s">
        <v>580</v>
      </c>
      <c r="D134" s="23" t="s">
        <v>273</v>
      </c>
      <c r="E134" s="23"/>
      <c r="F134" s="72"/>
      <c r="G134" s="26"/>
    </row>
    <row r="135" spans="2:7" s="11" customFormat="1" ht="15">
      <c r="B135" s="17" t="s">
        <v>284</v>
      </c>
      <c r="C135" s="80" t="s">
        <v>581</v>
      </c>
      <c r="D135" s="23" t="s">
        <v>40</v>
      </c>
      <c r="E135" s="23">
        <v>10</v>
      </c>
      <c r="F135" s="72"/>
      <c r="G135" s="26"/>
    </row>
    <row r="136" spans="2:7" ht="15">
      <c r="B136" s="15" t="s">
        <v>286</v>
      </c>
      <c r="C136" s="15" t="s">
        <v>287</v>
      </c>
      <c r="D136" s="16" t="s">
        <v>29</v>
      </c>
      <c r="E136" s="16">
        <f>+E137</f>
        <v>10</v>
      </c>
      <c r="F136" s="72"/>
      <c r="G136" s="26"/>
    </row>
    <row r="137" spans="2:7" s="11" customFormat="1" ht="21">
      <c r="B137" s="17" t="s">
        <v>288</v>
      </c>
      <c r="C137" s="18" t="s">
        <v>289</v>
      </c>
      <c r="D137" s="20" t="s">
        <v>29</v>
      </c>
      <c r="E137" s="20">
        <f>SUM(E138:E141)</f>
        <v>10</v>
      </c>
      <c r="F137" s="72"/>
      <c r="G137" s="26"/>
    </row>
    <row r="138" spans="2:7" s="11" customFormat="1" ht="15">
      <c r="B138" s="17" t="s">
        <v>290</v>
      </c>
      <c r="C138" s="22" t="s">
        <v>621</v>
      </c>
      <c r="D138" s="23">
        <v>0</v>
      </c>
      <c r="E138" s="20"/>
      <c r="F138" s="72"/>
      <c r="G138" s="26"/>
    </row>
    <row r="139" spans="2:7" s="11" customFormat="1" ht="15">
      <c r="B139" s="17" t="s">
        <v>292</v>
      </c>
      <c r="C139" s="22" t="s">
        <v>622</v>
      </c>
      <c r="D139" s="23" t="s">
        <v>175</v>
      </c>
      <c r="E139" s="20"/>
      <c r="F139" s="72"/>
      <c r="G139" s="26"/>
    </row>
    <row r="140" spans="2:8" s="11" customFormat="1" ht="15">
      <c r="B140" s="17" t="s">
        <v>294</v>
      </c>
      <c r="C140" s="22" t="s">
        <v>623</v>
      </c>
      <c r="D140" s="23" t="s">
        <v>236</v>
      </c>
      <c r="E140" s="20"/>
      <c r="F140" s="72"/>
      <c r="G140" s="26"/>
      <c r="H140" s="81" t="s">
        <v>583</v>
      </c>
    </row>
    <row r="141" spans="2:8" s="11" customFormat="1" ht="21">
      <c r="B141" s="17" t="s">
        <v>296</v>
      </c>
      <c r="C141" s="22" t="s">
        <v>624</v>
      </c>
      <c r="D141" s="23" t="s">
        <v>91</v>
      </c>
      <c r="E141" s="23">
        <v>10</v>
      </c>
      <c r="F141" s="72"/>
      <c r="G141" s="26"/>
      <c r="H141" s="81" t="s">
        <v>625</v>
      </c>
    </row>
    <row r="142" spans="2:8" ht="15">
      <c r="B142" s="12" t="s">
        <v>298</v>
      </c>
      <c r="C142" s="12" t="s">
        <v>299</v>
      </c>
      <c r="D142" s="13" t="s">
        <v>55</v>
      </c>
      <c r="E142" s="14">
        <f>+(E143+E152+E157+E165+E174+E179)*30/50</f>
        <v>30</v>
      </c>
      <c r="F142" s="72"/>
      <c r="G142" s="26"/>
      <c r="H142" s="47"/>
    </row>
    <row r="143" spans="2:7" ht="15">
      <c r="B143" s="15" t="s">
        <v>300</v>
      </c>
      <c r="C143" s="15" t="s">
        <v>301</v>
      </c>
      <c r="D143" s="16" t="s">
        <v>29</v>
      </c>
      <c r="E143" s="16">
        <f>+(E144+E145+E149)*10/25</f>
        <v>10</v>
      </c>
      <c r="F143" s="72"/>
      <c r="G143" s="26"/>
    </row>
    <row r="144" spans="2:7" s="11" customFormat="1" ht="21">
      <c r="B144" s="17" t="s">
        <v>302</v>
      </c>
      <c r="C144" s="18" t="s">
        <v>303</v>
      </c>
      <c r="D144" s="19" t="s">
        <v>14</v>
      </c>
      <c r="E144" s="20">
        <v>5</v>
      </c>
      <c r="F144" s="72"/>
      <c r="G144" s="26"/>
    </row>
    <row r="145" spans="2:7" s="11" customFormat="1" ht="21">
      <c r="B145" s="17" t="s">
        <v>304</v>
      </c>
      <c r="C145" s="18" t="s">
        <v>305</v>
      </c>
      <c r="D145" s="20" t="s">
        <v>29</v>
      </c>
      <c r="E145" s="20">
        <f>SUM(E146:E148)</f>
        <v>10</v>
      </c>
      <c r="F145" s="72"/>
      <c r="G145" s="26"/>
    </row>
    <row r="146" spans="2:7" s="11" customFormat="1" ht="42">
      <c r="B146" s="17" t="s">
        <v>306</v>
      </c>
      <c r="C146" s="22" t="s">
        <v>411</v>
      </c>
      <c r="D146" s="23">
        <v>0</v>
      </c>
      <c r="E146" s="23"/>
      <c r="F146" s="72"/>
      <c r="G146" s="26"/>
    </row>
    <row r="147" spans="2:7" s="11" customFormat="1" ht="31.5">
      <c r="B147" s="17" t="s">
        <v>308</v>
      </c>
      <c r="C147" s="22" t="s">
        <v>412</v>
      </c>
      <c r="D147" s="23" t="s">
        <v>202</v>
      </c>
      <c r="E147" s="23"/>
      <c r="F147" s="72"/>
      <c r="G147" s="26"/>
    </row>
    <row r="148" spans="2:13" s="11" customFormat="1" ht="31.5">
      <c r="B148" s="17" t="s">
        <v>413</v>
      </c>
      <c r="C148" s="22" t="s">
        <v>626</v>
      </c>
      <c r="D148" s="23" t="s">
        <v>91</v>
      </c>
      <c r="E148" s="23">
        <v>10</v>
      </c>
      <c r="F148" s="72"/>
      <c r="G148" s="26"/>
      <c r="M148" s="29"/>
    </row>
    <row r="149" spans="2:7" s="11" customFormat="1" ht="21">
      <c r="B149" s="17" t="s">
        <v>310</v>
      </c>
      <c r="C149" s="18" t="s">
        <v>311</v>
      </c>
      <c r="D149" s="20" t="s">
        <v>29</v>
      </c>
      <c r="E149" s="20">
        <f>SUM(E150:E151)</f>
        <v>10</v>
      </c>
      <c r="F149" s="72"/>
      <c r="G149" s="26"/>
    </row>
    <row r="150" spans="2:7" s="11" customFormat="1" ht="21">
      <c r="B150" s="17" t="s">
        <v>312</v>
      </c>
      <c r="C150" s="22" t="s">
        <v>627</v>
      </c>
      <c r="D150" s="23">
        <v>0</v>
      </c>
      <c r="E150" s="23"/>
      <c r="F150" s="72"/>
      <c r="G150" s="26"/>
    </row>
    <row r="151" spans="2:7" s="11" customFormat="1" ht="21">
      <c r="B151" s="17" t="s">
        <v>314</v>
      </c>
      <c r="C151" s="22" t="s">
        <v>628</v>
      </c>
      <c r="D151" s="23" t="s">
        <v>168</v>
      </c>
      <c r="E151" s="23">
        <v>10</v>
      </c>
      <c r="F151" s="72"/>
      <c r="G151" s="26"/>
    </row>
    <row r="152" spans="2:7" ht="15">
      <c r="B152" s="15" t="s">
        <v>316</v>
      </c>
      <c r="C152" s="15" t="s">
        <v>317</v>
      </c>
      <c r="D152" s="16" t="s">
        <v>14</v>
      </c>
      <c r="E152" s="48">
        <f>+E153</f>
        <v>5</v>
      </c>
      <c r="F152" s="72"/>
      <c r="G152" s="26"/>
    </row>
    <row r="153" spans="2:8" s="11" customFormat="1" ht="15">
      <c r="B153" s="17" t="s">
        <v>318</v>
      </c>
      <c r="C153" s="18" t="s">
        <v>525</v>
      </c>
      <c r="D153" s="20" t="s">
        <v>14</v>
      </c>
      <c r="E153" s="20">
        <f>SUM(E154:E156)</f>
        <v>5</v>
      </c>
      <c r="F153" s="72"/>
      <c r="G153" s="26"/>
      <c r="H153" s="49"/>
    </row>
    <row r="154" spans="2:7" s="11" customFormat="1" ht="21">
      <c r="B154" s="17" t="s">
        <v>320</v>
      </c>
      <c r="C154" s="22" t="s">
        <v>321</v>
      </c>
      <c r="D154" s="23">
        <v>0</v>
      </c>
      <c r="E154" s="23"/>
      <c r="F154" s="72"/>
      <c r="G154" s="26"/>
    </row>
    <row r="155" spans="2:7" s="11" customFormat="1" ht="21">
      <c r="B155" s="17" t="s">
        <v>322</v>
      </c>
      <c r="C155" s="22" t="s">
        <v>323</v>
      </c>
      <c r="D155" s="23" t="s">
        <v>129</v>
      </c>
      <c r="E155" s="23"/>
      <c r="F155" s="72"/>
      <c r="G155" s="26"/>
    </row>
    <row r="156" spans="2:7" s="11" customFormat="1" ht="31.5">
      <c r="B156" s="17" t="s">
        <v>324</v>
      </c>
      <c r="C156" s="22" t="s">
        <v>325</v>
      </c>
      <c r="D156" s="23">
        <v>5</v>
      </c>
      <c r="E156" s="23">
        <v>5</v>
      </c>
      <c r="F156" s="72"/>
      <c r="G156" s="26"/>
    </row>
    <row r="157" spans="2:7" s="11" customFormat="1" ht="15">
      <c r="B157" s="15" t="s">
        <v>326</v>
      </c>
      <c r="C157" s="15" t="s">
        <v>327</v>
      </c>
      <c r="D157" s="16" t="s">
        <v>29</v>
      </c>
      <c r="E157" s="16">
        <f>+(E158+E161+E162)*10/25</f>
        <v>10</v>
      </c>
      <c r="F157" s="72"/>
      <c r="G157" s="26"/>
    </row>
    <row r="158" spans="2:7" s="11" customFormat="1" ht="15">
      <c r="B158" s="17" t="s">
        <v>328</v>
      </c>
      <c r="C158" s="18" t="s">
        <v>329</v>
      </c>
      <c r="D158" s="20" t="s">
        <v>29</v>
      </c>
      <c r="E158" s="20">
        <f>SUM(E159:E160)</f>
        <v>10</v>
      </c>
      <c r="F158" s="72"/>
      <c r="G158" s="26"/>
    </row>
    <row r="159" spans="2:7" s="11" customFormat="1" ht="15">
      <c r="B159" s="17" t="s">
        <v>629</v>
      </c>
      <c r="C159" s="22" t="s">
        <v>630</v>
      </c>
      <c r="D159" s="23">
        <v>0</v>
      </c>
      <c r="E159" s="20"/>
      <c r="F159" s="72"/>
      <c r="G159" s="26"/>
    </row>
    <row r="160" spans="2:7" s="11" customFormat="1" ht="42">
      <c r="B160" s="17" t="s">
        <v>631</v>
      </c>
      <c r="C160" s="22" t="s">
        <v>632</v>
      </c>
      <c r="D160" s="23" t="s">
        <v>66</v>
      </c>
      <c r="E160" s="20">
        <v>10</v>
      </c>
      <c r="F160" s="72"/>
      <c r="G160" s="26"/>
    </row>
    <row r="161" spans="2:7" s="11" customFormat="1" ht="21.75" customHeight="1">
      <c r="B161" s="17" t="s">
        <v>330</v>
      </c>
      <c r="C161" s="18" t="s">
        <v>331</v>
      </c>
      <c r="D161" s="20" t="s">
        <v>14</v>
      </c>
      <c r="E161" s="20">
        <v>5</v>
      </c>
      <c r="F161" s="72"/>
      <c r="G161" s="26"/>
    </row>
    <row r="162" spans="2:8" s="11" customFormat="1" ht="27.75" customHeight="1">
      <c r="B162" s="17" t="s">
        <v>332</v>
      </c>
      <c r="C162" s="27" t="s">
        <v>333</v>
      </c>
      <c r="D162" s="20" t="s">
        <v>29</v>
      </c>
      <c r="E162" s="20">
        <f>SUM(E163:E164)</f>
        <v>10</v>
      </c>
      <c r="F162" s="72"/>
      <c r="G162" s="26"/>
      <c r="H162" s="50"/>
    </row>
    <row r="163" spans="2:14" s="11" customFormat="1" ht="24" customHeight="1">
      <c r="B163" s="17" t="s">
        <v>334</v>
      </c>
      <c r="C163" s="33" t="s">
        <v>633</v>
      </c>
      <c r="D163" s="30">
        <v>0</v>
      </c>
      <c r="E163" s="23"/>
      <c r="F163" s="79"/>
      <c r="G163" s="26"/>
      <c r="M163" s="29"/>
      <c r="N163" s="29"/>
    </row>
    <row r="164" spans="2:8" s="11" customFormat="1" ht="24" customHeight="1">
      <c r="B164" s="17" t="s">
        <v>427</v>
      </c>
      <c r="C164" s="22" t="s">
        <v>634</v>
      </c>
      <c r="D164" s="23" t="s">
        <v>266</v>
      </c>
      <c r="E164" s="23">
        <v>10</v>
      </c>
      <c r="F164" s="72"/>
      <c r="G164" s="26"/>
      <c r="H164" s="51"/>
    </row>
    <row r="165" spans="2:7" ht="15">
      <c r="B165" s="15" t="s">
        <v>338</v>
      </c>
      <c r="C165" s="15" t="s">
        <v>339</v>
      </c>
      <c r="D165" s="16" t="s">
        <v>29</v>
      </c>
      <c r="E165" s="16">
        <f>+(E166+E170)*10/20</f>
        <v>10</v>
      </c>
      <c r="F165" s="72"/>
      <c r="G165" s="26"/>
    </row>
    <row r="166" spans="2:7" ht="24" customHeight="1">
      <c r="B166" s="17" t="s">
        <v>340</v>
      </c>
      <c r="C166" s="18" t="s">
        <v>341</v>
      </c>
      <c r="D166" s="20" t="s">
        <v>29</v>
      </c>
      <c r="E166" s="20">
        <f>SUM(E167:E169)</f>
        <v>10</v>
      </c>
      <c r="F166" s="72"/>
      <c r="G166" s="26"/>
    </row>
    <row r="167" spans="2:7" ht="21" customHeight="1">
      <c r="B167" s="17" t="s">
        <v>342</v>
      </c>
      <c r="C167" s="22" t="s">
        <v>588</v>
      </c>
      <c r="D167" s="23">
        <v>0</v>
      </c>
      <c r="E167" s="23"/>
      <c r="F167" s="72"/>
      <c r="G167" s="26"/>
    </row>
    <row r="168" spans="2:7" ht="21">
      <c r="B168" s="17" t="s">
        <v>344</v>
      </c>
      <c r="C168" s="22" t="s">
        <v>345</v>
      </c>
      <c r="D168" s="23" t="s">
        <v>76</v>
      </c>
      <c r="E168" s="23"/>
      <c r="F168" s="72"/>
      <c r="G168" s="26"/>
    </row>
    <row r="169" spans="2:7" ht="21">
      <c r="B169" s="17" t="s">
        <v>346</v>
      </c>
      <c r="C169" s="22" t="s">
        <v>347</v>
      </c>
      <c r="D169" s="23" t="s">
        <v>40</v>
      </c>
      <c r="E169" s="23">
        <v>10</v>
      </c>
      <c r="F169" s="72"/>
      <c r="G169" s="26"/>
    </row>
    <row r="170" spans="2:7" ht="26.25" customHeight="1">
      <c r="B170" s="17" t="s">
        <v>348</v>
      </c>
      <c r="C170" s="18" t="s">
        <v>349</v>
      </c>
      <c r="D170" s="20" t="s">
        <v>29</v>
      </c>
      <c r="E170" s="20">
        <f>SUM(E171:E173)</f>
        <v>10</v>
      </c>
      <c r="F170" s="72"/>
      <c r="G170" s="26"/>
    </row>
    <row r="171" spans="2:7" ht="16.5" customHeight="1">
      <c r="B171" s="17" t="s">
        <v>350</v>
      </c>
      <c r="C171" s="22" t="s">
        <v>351</v>
      </c>
      <c r="D171" s="23">
        <v>0</v>
      </c>
      <c r="E171" s="23"/>
      <c r="F171" s="72"/>
      <c r="G171" s="26"/>
    </row>
    <row r="172" spans="2:7" ht="16.5" customHeight="1">
      <c r="B172" s="17" t="s">
        <v>352</v>
      </c>
      <c r="C172" s="22" t="s">
        <v>353</v>
      </c>
      <c r="D172" s="23" t="s">
        <v>76</v>
      </c>
      <c r="E172" s="23"/>
      <c r="F172" s="72"/>
      <c r="G172" s="26"/>
    </row>
    <row r="173" spans="2:7" ht="16.5" customHeight="1">
      <c r="B173" s="17" t="s">
        <v>354</v>
      </c>
      <c r="C173" s="22" t="s">
        <v>355</v>
      </c>
      <c r="D173" s="23" t="s">
        <v>40</v>
      </c>
      <c r="E173" s="23">
        <v>10</v>
      </c>
      <c r="F173" s="72"/>
      <c r="G173" s="26"/>
    </row>
    <row r="174" spans="2:7" ht="15">
      <c r="B174" s="15" t="s">
        <v>356</v>
      </c>
      <c r="C174" s="15" t="s">
        <v>357</v>
      </c>
      <c r="D174" s="16" t="s">
        <v>14</v>
      </c>
      <c r="E174" s="16">
        <f>+E175</f>
        <v>5</v>
      </c>
      <c r="F174" s="72"/>
      <c r="G174" s="26"/>
    </row>
    <row r="175" spans="2:7" ht="21">
      <c r="B175" s="17" t="s">
        <v>358</v>
      </c>
      <c r="C175" s="18" t="s">
        <v>359</v>
      </c>
      <c r="D175" s="20" t="s">
        <v>14</v>
      </c>
      <c r="E175" s="20">
        <f>SUM(E176:E178)</f>
        <v>5</v>
      </c>
      <c r="F175" s="72"/>
      <c r="G175" s="26"/>
    </row>
    <row r="176" spans="2:7" ht="22.5" customHeight="1">
      <c r="B176" s="17" t="s">
        <v>360</v>
      </c>
      <c r="C176" s="22" t="s">
        <v>361</v>
      </c>
      <c r="D176" s="23">
        <v>0</v>
      </c>
      <c r="E176" s="20"/>
      <c r="F176" s="72"/>
      <c r="G176" s="26"/>
    </row>
    <row r="177" spans="2:7" ht="21">
      <c r="B177" s="17" t="s">
        <v>362</v>
      </c>
      <c r="C177" s="22" t="s">
        <v>635</v>
      </c>
      <c r="D177" s="23" t="s">
        <v>23</v>
      </c>
      <c r="E177" s="23"/>
      <c r="F177" s="72"/>
      <c r="G177" s="26"/>
    </row>
    <row r="178" spans="2:7" ht="31.5">
      <c r="B178" s="17" t="s">
        <v>364</v>
      </c>
      <c r="C178" s="22" t="s">
        <v>365</v>
      </c>
      <c r="D178" s="23" t="s">
        <v>26</v>
      </c>
      <c r="E178" s="23">
        <v>5</v>
      </c>
      <c r="F178" s="72"/>
      <c r="G178" s="26"/>
    </row>
    <row r="179" spans="2:7" ht="15">
      <c r="B179" s="15" t="s">
        <v>366</v>
      </c>
      <c r="C179" s="15" t="s">
        <v>367</v>
      </c>
      <c r="D179" s="16" t="s">
        <v>29</v>
      </c>
      <c r="E179" s="16">
        <f>+(E180+E181+E182+E183+E184+E185)*10/55</f>
        <v>10</v>
      </c>
      <c r="F179" s="72"/>
      <c r="G179" s="26"/>
    </row>
    <row r="180" spans="2:7" ht="21">
      <c r="B180" s="52" t="s">
        <v>368</v>
      </c>
      <c r="C180" s="18" t="s">
        <v>369</v>
      </c>
      <c r="D180" s="20" t="s">
        <v>29</v>
      </c>
      <c r="E180" s="20">
        <v>10</v>
      </c>
      <c r="F180" s="72"/>
      <c r="G180" s="26"/>
    </row>
    <row r="181" spans="2:7" ht="15">
      <c r="B181" s="52" t="s">
        <v>370</v>
      </c>
      <c r="C181" s="18" t="s">
        <v>371</v>
      </c>
      <c r="D181" s="20" t="s">
        <v>29</v>
      </c>
      <c r="E181" s="20">
        <v>10</v>
      </c>
      <c r="F181" s="72"/>
      <c r="G181" s="26"/>
    </row>
    <row r="182" spans="2:7" ht="21">
      <c r="B182" s="52" t="s">
        <v>372</v>
      </c>
      <c r="C182" s="18" t="s">
        <v>373</v>
      </c>
      <c r="D182" s="20" t="s">
        <v>29</v>
      </c>
      <c r="E182" s="20">
        <v>10</v>
      </c>
      <c r="F182" s="72"/>
      <c r="G182" s="26"/>
    </row>
    <row r="183" spans="2:7" ht="21">
      <c r="B183" s="52" t="s">
        <v>374</v>
      </c>
      <c r="C183" s="18" t="s">
        <v>375</v>
      </c>
      <c r="D183" s="20" t="s">
        <v>29</v>
      </c>
      <c r="E183" s="20">
        <v>10</v>
      </c>
      <c r="F183" s="72"/>
      <c r="G183" s="26"/>
    </row>
    <row r="184" spans="2:7" ht="21">
      <c r="B184" s="52" t="s">
        <v>376</v>
      </c>
      <c r="C184" s="18" t="s">
        <v>377</v>
      </c>
      <c r="D184" s="20" t="s">
        <v>29</v>
      </c>
      <c r="E184" s="20">
        <v>10</v>
      </c>
      <c r="F184" s="72"/>
      <c r="G184" s="26"/>
    </row>
    <row r="185" spans="2:7" ht="21">
      <c r="B185" s="52" t="s">
        <v>378</v>
      </c>
      <c r="C185" s="18" t="s">
        <v>379</v>
      </c>
      <c r="D185" s="20" t="s">
        <v>14</v>
      </c>
      <c r="E185" s="20">
        <v>5</v>
      </c>
      <c r="F185" s="72"/>
      <c r="G185" s="26"/>
    </row>
    <row r="186" spans="2:7" s="11" customFormat="1" ht="15">
      <c r="B186" s="53"/>
      <c r="C186" s="54"/>
      <c r="D186" s="55"/>
      <c r="E186" s="56">
        <f>+E18</f>
        <v>100</v>
      </c>
      <c r="F186" s="72"/>
      <c r="G186" s="26"/>
    </row>
    <row r="187" spans="2:11" s="60" customFormat="1" ht="16.5">
      <c r="B187" s="57" t="s">
        <v>380</v>
      </c>
      <c r="C187" s="58"/>
      <c r="D187" s="58"/>
      <c r="E187" s="58"/>
      <c r="F187" s="72"/>
      <c r="G187" s="26"/>
      <c r="H187" s="58"/>
      <c r="I187" s="58"/>
      <c r="J187" s="58"/>
      <c r="K187" s="59"/>
    </row>
    <row r="188" spans="1:12" s="60" customFormat="1" ht="16.5">
      <c r="A188" s="61"/>
      <c r="B188" s="62"/>
      <c r="C188" s="62"/>
      <c r="D188" s="62"/>
      <c r="E188" s="62"/>
      <c r="F188" s="62"/>
      <c r="G188" s="62"/>
      <c r="H188" s="62"/>
      <c r="I188" s="62"/>
      <c r="J188" s="62"/>
      <c r="K188" s="62"/>
      <c r="L188" s="61"/>
    </row>
    <row r="189" spans="2:13" s="60" customFormat="1" ht="16.5">
      <c r="B189" s="258" t="s">
        <v>381</v>
      </c>
      <c r="C189" s="258"/>
      <c r="D189" s="258"/>
      <c r="E189" s="258"/>
      <c r="F189" s="63"/>
      <c r="G189" s="63"/>
      <c r="H189" s="64"/>
      <c r="I189" s="64"/>
      <c r="J189" s="64"/>
      <c r="K189" s="64"/>
      <c r="L189" s="61"/>
      <c r="M189" s="61"/>
    </row>
    <row r="190" spans="2:11" s="61" customFormat="1" ht="16.5">
      <c r="B190" s="258" t="s">
        <v>382</v>
      </c>
      <c r="C190" s="258"/>
      <c r="D190" s="258"/>
      <c r="E190" s="258"/>
      <c r="F190" s="63"/>
      <c r="G190" s="63"/>
      <c r="H190" s="62"/>
      <c r="I190" s="62"/>
      <c r="J190" s="62"/>
      <c r="K190" s="62"/>
    </row>
    <row r="191" spans="2:12" s="60" customFormat="1" ht="16.5">
      <c r="B191" s="258" t="s">
        <v>383</v>
      </c>
      <c r="C191" s="258"/>
      <c r="D191" s="258"/>
      <c r="E191" s="258"/>
      <c r="F191" s="63"/>
      <c r="G191" s="63"/>
      <c r="H191" s="65"/>
      <c r="I191" s="65"/>
      <c r="J191" s="65"/>
      <c r="K191" s="65"/>
      <c r="L191" s="61"/>
    </row>
    <row r="192" spans="2:12" s="60" customFormat="1" ht="16.5">
      <c r="B192" s="258" t="s">
        <v>384</v>
      </c>
      <c r="C192" s="258"/>
      <c r="D192" s="258"/>
      <c r="E192" s="258"/>
      <c r="F192" s="63"/>
      <c r="G192" s="63"/>
      <c r="H192" s="66"/>
      <c r="I192" s="66"/>
      <c r="J192" s="66"/>
      <c r="K192" s="66"/>
      <c r="L192" s="61"/>
    </row>
    <row r="193" spans="2:12" s="60" customFormat="1" ht="16.5">
      <c r="B193" s="63"/>
      <c r="C193" s="63"/>
      <c r="D193" s="63"/>
      <c r="E193" s="63"/>
      <c r="F193" s="63"/>
      <c r="G193" s="63"/>
      <c r="H193" s="66"/>
      <c r="I193" s="66"/>
      <c r="J193" s="66"/>
      <c r="K193" s="66"/>
      <c r="L193" s="61"/>
    </row>
    <row r="194" spans="2:3" ht="15">
      <c r="B194" s="11" t="s">
        <v>385</v>
      </c>
      <c r="C194" s="11" t="s">
        <v>386</v>
      </c>
    </row>
    <row r="195" ht="15">
      <c r="B195" s="23" t="s">
        <v>29</v>
      </c>
    </row>
    <row r="196" spans="2:8" ht="15">
      <c r="B196" s="67">
        <v>0</v>
      </c>
      <c r="C196" s="68" t="s">
        <v>387</v>
      </c>
      <c r="D196" s="69"/>
      <c r="E196" s="69"/>
      <c r="F196" s="69"/>
      <c r="G196" s="69"/>
      <c r="H196" s="70"/>
    </row>
    <row r="197" spans="2:8" ht="15">
      <c r="B197" s="67" t="s">
        <v>388</v>
      </c>
      <c r="C197" s="69" t="s">
        <v>389</v>
      </c>
      <c r="D197" s="69"/>
      <c r="E197" s="69"/>
      <c r="F197" s="69"/>
      <c r="G197" s="69"/>
      <c r="H197" s="70"/>
    </row>
    <row r="198" spans="2:8" ht="15">
      <c r="B198" s="67" t="s">
        <v>390</v>
      </c>
      <c r="C198" s="69" t="s">
        <v>391</v>
      </c>
      <c r="D198" s="69"/>
      <c r="E198" s="69"/>
      <c r="F198" s="69"/>
      <c r="G198" s="69"/>
      <c r="H198" s="70"/>
    </row>
    <row r="199" spans="2:8" ht="15">
      <c r="B199" s="67" t="s">
        <v>392</v>
      </c>
      <c r="C199" s="69" t="s">
        <v>393</v>
      </c>
      <c r="D199" s="69"/>
      <c r="E199" s="69"/>
      <c r="F199" s="69"/>
      <c r="G199" s="69"/>
      <c r="H199" s="70"/>
    </row>
    <row r="200" spans="2:8" ht="15">
      <c r="B200" s="23" t="s">
        <v>14</v>
      </c>
      <c r="D200" s="11"/>
      <c r="E200" s="11"/>
      <c r="F200" s="11"/>
      <c r="G200" s="11"/>
      <c r="H200" s="11"/>
    </row>
    <row r="201" spans="2:3" ht="15">
      <c r="B201" s="67">
        <v>0</v>
      </c>
      <c r="C201" s="68" t="s">
        <v>387</v>
      </c>
    </row>
    <row r="202" spans="2:3" ht="15">
      <c r="B202" s="67">
        <v>1</v>
      </c>
      <c r="C202" s="69" t="s">
        <v>389</v>
      </c>
    </row>
    <row r="203" spans="2:3" ht="15">
      <c r="B203" s="67" t="s">
        <v>394</v>
      </c>
      <c r="C203" s="69" t="s">
        <v>391</v>
      </c>
    </row>
    <row r="204" spans="2:3" ht="15">
      <c r="B204" s="67" t="s">
        <v>395</v>
      </c>
      <c r="C204" s="69" t="s">
        <v>393</v>
      </c>
    </row>
  </sheetData>
  <sheetProtection/>
  <mergeCells count="13">
    <mergeCell ref="B192:E192"/>
    <mergeCell ref="H72:L72"/>
    <mergeCell ref="H74:H75"/>
    <mergeCell ref="H81:L81"/>
    <mergeCell ref="B189:E189"/>
    <mergeCell ref="B190:E190"/>
    <mergeCell ref="B191:E191"/>
    <mergeCell ref="H57:M57"/>
    <mergeCell ref="B5:E5"/>
    <mergeCell ref="B6:E6"/>
    <mergeCell ref="C7:D7"/>
    <mergeCell ref="B16:D16"/>
    <mergeCell ref="H43:J43"/>
  </mergeCells>
  <conditionalFormatting sqref="H191:K191">
    <cfRule type="cellIs" priority="1" dxfId="12" operator="equal" stopIfTrue="1">
      <formula>0</formula>
    </cfRule>
  </conditionalFormatting>
  <printOptions horizontalCentered="1"/>
  <pageMargins left="0.7480314960629921" right="0.31496062992125984" top="0.4330708661417323" bottom="0.9055118110236221" header="0.31496062992125984" footer="0.31496062992125984"/>
  <pageSetup horizontalDpi="600" verticalDpi="600" orientation="portrait" paperSize="9" scale="92" r:id="rId4"/>
  <drawing r:id="rId3"/>
  <legacyDrawing r:id="rId2"/>
</worksheet>
</file>

<file path=xl/worksheets/sheet9.xml><?xml version="1.0" encoding="utf-8"?>
<worksheet xmlns="http://schemas.openxmlformats.org/spreadsheetml/2006/main" xmlns:r="http://schemas.openxmlformats.org/officeDocument/2006/relationships">
  <dimension ref="A5:N219"/>
  <sheetViews>
    <sheetView view="pageBreakPreview" zoomScaleSheetLayoutView="100" zoomScalePageLayoutView="0" workbookViewId="0" topLeftCell="A1">
      <selection activeCell="C10" sqref="C10"/>
    </sheetView>
  </sheetViews>
  <sheetFormatPr defaultColWidth="11.421875" defaultRowHeight="15"/>
  <cols>
    <col min="1" max="1" width="2.8515625" style="1" customWidth="1"/>
    <col min="2" max="2" width="9.8515625" style="1" customWidth="1"/>
    <col min="3" max="3" width="68.7109375" style="1" customWidth="1"/>
    <col min="4" max="4" width="9.28125" style="1" customWidth="1"/>
    <col min="5" max="5" width="10.8515625" style="1" customWidth="1"/>
    <col min="6" max="6" width="4.28125" style="1" customWidth="1"/>
    <col min="7" max="7" width="1.7109375" style="1" customWidth="1"/>
    <col min="8" max="8" width="11.421875" style="1" customWidth="1"/>
    <col min="9" max="16384" width="11.421875" style="1" customWidth="1"/>
  </cols>
  <sheetData>
    <row r="1" ht="15"/>
    <row r="2" ht="15"/>
    <row r="3" ht="30" customHeight="1"/>
    <row r="4" ht="20.25" customHeight="1"/>
    <row r="5" spans="2:7" ht="15">
      <c r="B5" s="253" t="s">
        <v>1108</v>
      </c>
      <c r="C5" s="253"/>
      <c r="D5" s="253"/>
      <c r="E5" s="253"/>
      <c r="F5" s="73"/>
      <c r="G5" s="73"/>
    </row>
    <row r="6" spans="2:7" ht="15">
      <c r="B6" s="248" t="s">
        <v>903</v>
      </c>
      <c r="C6" s="248"/>
      <c r="D6" s="248"/>
      <c r="E6" s="248"/>
      <c r="F6" s="74"/>
      <c r="G6" s="74"/>
    </row>
    <row r="7" spans="2:7" ht="15">
      <c r="B7" s="74"/>
      <c r="C7" s="254" t="s">
        <v>636</v>
      </c>
      <c r="D7" s="254"/>
      <c r="E7" s="74"/>
      <c r="F7" s="74"/>
      <c r="G7" s="74"/>
    </row>
    <row r="8" spans="2:7" ht="15">
      <c r="B8" s="2"/>
      <c r="C8" s="3"/>
      <c r="D8" s="3"/>
      <c r="E8" s="3"/>
      <c r="F8" s="3"/>
      <c r="G8" s="3"/>
    </row>
    <row r="9" spans="2:7" ht="15">
      <c r="B9" s="4" t="s">
        <v>1</v>
      </c>
      <c r="C9" s="75"/>
      <c r="D9" s="75"/>
      <c r="E9" s="75"/>
      <c r="F9" s="75"/>
      <c r="G9" s="75"/>
    </row>
    <row r="10" spans="2:7" ht="15">
      <c r="B10" s="4" t="s">
        <v>2</v>
      </c>
      <c r="C10" s="75"/>
      <c r="D10" s="5"/>
      <c r="E10" s="75"/>
      <c r="F10" s="75"/>
      <c r="G10" s="75"/>
    </row>
    <row r="11" spans="2:7" ht="15">
      <c r="B11" s="6" t="s">
        <v>3</v>
      </c>
      <c r="C11" s="75"/>
      <c r="D11" s="75"/>
      <c r="E11" s="75"/>
      <c r="F11" s="75"/>
      <c r="G11" s="75"/>
    </row>
    <row r="12" spans="2:7" ht="15">
      <c r="B12" s="6" t="s">
        <v>4</v>
      </c>
      <c r="C12" s="75"/>
      <c r="D12" s="75"/>
      <c r="E12" s="75"/>
      <c r="F12" s="75"/>
      <c r="G12" s="75"/>
    </row>
    <row r="13" spans="2:7" ht="15">
      <c r="B13" s="6" t="s">
        <v>5</v>
      </c>
      <c r="C13" s="75"/>
      <c r="D13" s="75"/>
      <c r="E13" s="75"/>
      <c r="F13" s="75"/>
      <c r="G13" s="75"/>
    </row>
    <row r="14" spans="2:7" ht="15">
      <c r="B14" s="7"/>
      <c r="C14" s="75"/>
      <c r="D14" s="75"/>
      <c r="E14" s="75"/>
      <c r="F14" s="75"/>
      <c r="G14" s="75"/>
    </row>
    <row r="15" spans="2:7" ht="15">
      <c r="B15" s="75"/>
      <c r="C15" s="75"/>
      <c r="D15" s="75"/>
      <c r="E15" s="75"/>
      <c r="F15" s="75"/>
      <c r="G15" s="75"/>
    </row>
    <row r="16" spans="2:7" ht="15">
      <c r="B16" s="255"/>
      <c r="C16" s="255"/>
      <c r="D16" s="255"/>
      <c r="E16" s="75"/>
      <c r="F16" s="75"/>
      <c r="G16" s="75"/>
    </row>
    <row r="17" spans="2:7" ht="15">
      <c r="B17" s="8" t="s">
        <v>6</v>
      </c>
      <c r="C17" s="8" t="s">
        <v>7</v>
      </c>
      <c r="D17" s="8" t="s">
        <v>8</v>
      </c>
      <c r="E17" s="8" t="s">
        <v>9</v>
      </c>
      <c r="F17" s="75"/>
      <c r="G17" s="75"/>
    </row>
    <row r="18" spans="2:7" s="11" customFormat="1" ht="15">
      <c r="B18" s="9">
        <v>1</v>
      </c>
      <c r="C18" s="9" t="s">
        <v>10</v>
      </c>
      <c r="D18" s="8" t="s">
        <v>11</v>
      </c>
      <c r="E18" s="10">
        <f>+E19+E34+E82+E148</f>
        <v>100</v>
      </c>
      <c r="F18" s="75"/>
      <c r="G18" s="75"/>
    </row>
    <row r="19" spans="2:7" ht="15">
      <c r="B19" s="12" t="s">
        <v>12</v>
      </c>
      <c r="C19" s="12" t="s">
        <v>13</v>
      </c>
      <c r="D19" s="13" t="s">
        <v>14</v>
      </c>
      <c r="E19" s="14">
        <f>(E20+E25+E32)*5/20</f>
        <v>5</v>
      </c>
      <c r="F19" s="75"/>
      <c r="G19" s="75"/>
    </row>
    <row r="20" spans="2:7" ht="15">
      <c r="B20" s="15" t="s">
        <v>15</v>
      </c>
      <c r="C20" s="15" t="s">
        <v>16</v>
      </c>
      <c r="D20" s="16" t="s">
        <v>14</v>
      </c>
      <c r="E20" s="16">
        <f>+E21</f>
        <v>5</v>
      </c>
      <c r="F20" s="75"/>
      <c r="G20" s="75"/>
    </row>
    <row r="21" spans="2:7" ht="21">
      <c r="B21" s="17" t="s">
        <v>17</v>
      </c>
      <c r="C21" s="18" t="s">
        <v>18</v>
      </c>
      <c r="D21" s="19" t="s">
        <v>14</v>
      </c>
      <c r="E21" s="20">
        <f>SUM(E22:E24)</f>
        <v>5</v>
      </c>
      <c r="F21" s="76"/>
      <c r="G21" s="21"/>
    </row>
    <row r="22" spans="2:7" ht="21">
      <c r="B22" s="17" t="s">
        <v>19</v>
      </c>
      <c r="C22" s="22" t="s">
        <v>402</v>
      </c>
      <c r="D22" s="23">
        <v>1</v>
      </c>
      <c r="E22" s="23"/>
      <c r="F22" s="76"/>
      <c r="G22" s="21"/>
    </row>
    <row r="23" spans="2:7" ht="21">
      <c r="B23" s="17" t="s">
        <v>21</v>
      </c>
      <c r="C23" s="22" t="s">
        <v>403</v>
      </c>
      <c r="D23" s="24" t="s">
        <v>23</v>
      </c>
      <c r="E23" s="23"/>
      <c r="F23" s="76"/>
      <c r="G23" s="21"/>
    </row>
    <row r="24" spans="2:7" ht="21">
      <c r="B24" s="17" t="s">
        <v>24</v>
      </c>
      <c r="C24" s="22" t="s">
        <v>404</v>
      </c>
      <c r="D24" s="24" t="s">
        <v>26</v>
      </c>
      <c r="E24" s="24">
        <v>5</v>
      </c>
      <c r="F24" s="76"/>
      <c r="G24" s="21"/>
    </row>
    <row r="25" spans="2:9" ht="15">
      <c r="B25" s="15" t="s">
        <v>27</v>
      </c>
      <c r="C25" s="15" t="s">
        <v>28</v>
      </c>
      <c r="D25" s="16" t="s">
        <v>29</v>
      </c>
      <c r="E25" s="16">
        <f>(E26+E29)*10/20</f>
        <v>10</v>
      </c>
      <c r="F25" s="76"/>
      <c r="G25" s="76"/>
      <c r="I25" s="25"/>
    </row>
    <row r="26" spans="2:7" ht="21">
      <c r="B26" s="17" t="s">
        <v>30</v>
      </c>
      <c r="C26" s="18" t="s">
        <v>31</v>
      </c>
      <c r="D26" s="20" t="s">
        <v>29</v>
      </c>
      <c r="E26" s="20">
        <f>SUM(E27:E28)</f>
        <v>10</v>
      </c>
      <c r="F26" s="76"/>
      <c r="G26" s="26"/>
    </row>
    <row r="27" spans="2:7" ht="15">
      <c r="B27" s="17" t="s">
        <v>32</v>
      </c>
      <c r="C27" s="22" t="s">
        <v>33</v>
      </c>
      <c r="D27" s="23" t="s">
        <v>14</v>
      </c>
      <c r="E27" s="23"/>
      <c r="F27" s="76"/>
      <c r="G27" s="26"/>
    </row>
    <row r="28" spans="2:7" ht="21">
      <c r="B28" s="17" t="s">
        <v>35</v>
      </c>
      <c r="C28" s="22" t="s">
        <v>39</v>
      </c>
      <c r="D28" s="23" t="s">
        <v>48</v>
      </c>
      <c r="E28" s="23">
        <v>10</v>
      </c>
      <c r="F28" s="72"/>
      <c r="G28" s="26"/>
    </row>
    <row r="29" spans="2:7" ht="21">
      <c r="B29" s="17" t="s">
        <v>41</v>
      </c>
      <c r="C29" s="27" t="s">
        <v>42</v>
      </c>
      <c r="D29" s="20" t="s">
        <v>29</v>
      </c>
      <c r="E29" s="20">
        <f>SUM(E30:E31)</f>
        <v>10</v>
      </c>
      <c r="F29" s="76"/>
      <c r="G29" s="26"/>
    </row>
    <row r="30" spans="2:8" ht="15">
      <c r="B30" s="17" t="s">
        <v>43</v>
      </c>
      <c r="C30" s="22" t="s">
        <v>44</v>
      </c>
      <c r="D30" s="23" t="s">
        <v>14</v>
      </c>
      <c r="E30" s="23"/>
      <c r="F30" s="72"/>
      <c r="G30" s="26"/>
      <c r="H30" s="28"/>
    </row>
    <row r="31" spans="2:7" ht="21">
      <c r="B31" s="17" t="s">
        <v>46</v>
      </c>
      <c r="C31" s="22" t="s">
        <v>434</v>
      </c>
      <c r="D31" s="23" t="s">
        <v>48</v>
      </c>
      <c r="E31" s="23">
        <v>10</v>
      </c>
      <c r="F31" s="72"/>
      <c r="G31" s="26"/>
    </row>
    <row r="32" spans="2:7" ht="15">
      <c r="B32" s="15" t="s">
        <v>49</v>
      </c>
      <c r="C32" s="15" t="s">
        <v>50</v>
      </c>
      <c r="D32" s="16" t="s">
        <v>14</v>
      </c>
      <c r="E32" s="16">
        <f>+E33</f>
        <v>5</v>
      </c>
      <c r="F32" s="72"/>
      <c r="G32" s="26"/>
    </row>
    <row r="33" spans="2:7" ht="42">
      <c r="B33" s="17" t="s">
        <v>51</v>
      </c>
      <c r="C33" s="18" t="s">
        <v>52</v>
      </c>
      <c r="D33" s="20" t="s">
        <v>14</v>
      </c>
      <c r="E33" s="20">
        <v>5</v>
      </c>
      <c r="F33" s="72"/>
      <c r="G33" s="26"/>
    </row>
    <row r="34" spans="2:7" ht="15">
      <c r="B34" s="12" t="s">
        <v>53</v>
      </c>
      <c r="C34" s="12" t="s">
        <v>54</v>
      </c>
      <c r="D34" s="13" t="s">
        <v>55</v>
      </c>
      <c r="E34" s="14">
        <f>(E35+E56+E70+E73)*30/40</f>
        <v>30</v>
      </c>
      <c r="F34" s="72"/>
      <c r="G34" s="26"/>
    </row>
    <row r="35" spans="2:7" ht="15">
      <c r="B35" s="15" t="s">
        <v>56</v>
      </c>
      <c r="C35" s="15" t="s">
        <v>57</v>
      </c>
      <c r="D35" s="16" t="s">
        <v>29</v>
      </c>
      <c r="E35" s="16">
        <f>+(E36+E41+E45+E50+E54)*10/45</f>
        <v>10</v>
      </c>
      <c r="F35" s="72"/>
      <c r="G35" s="26"/>
    </row>
    <row r="36" spans="2:7" s="11" customFormat="1" ht="21">
      <c r="B36" s="17" t="s">
        <v>58</v>
      </c>
      <c r="C36" s="18" t="s">
        <v>59</v>
      </c>
      <c r="D36" s="20" t="s">
        <v>29</v>
      </c>
      <c r="E36" s="20">
        <f>SUM(E37:E40)</f>
        <v>10</v>
      </c>
      <c r="F36" s="72"/>
      <c r="G36" s="26"/>
    </row>
    <row r="37" spans="2:7" s="11" customFormat="1" ht="15">
      <c r="B37" s="17" t="s">
        <v>60</v>
      </c>
      <c r="C37" s="22" t="s">
        <v>61</v>
      </c>
      <c r="D37" s="23">
        <v>0</v>
      </c>
      <c r="E37" s="20"/>
      <c r="F37" s="72"/>
      <c r="G37" s="26"/>
    </row>
    <row r="38" spans="2:7" s="11" customFormat="1" ht="15">
      <c r="B38" s="17" t="s">
        <v>62</v>
      </c>
      <c r="C38" s="22" t="s">
        <v>540</v>
      </c>
      <c r="D38" s="23">
        <v>3</v>
      </c>
      <c r="E38" s="23"/>
      <c r="F38" s="72"/>
      <c r="G38" s="26"/>
    </row>
    <row r="39" spans="2:7" s="11" customFormat="1" ht="21">
      <c r="B39" s="17" t="s">
        <v>64</v>
      </c>
      <c r="C39" s="22" t="s">
        <v>637</v>
      </c>
      <c r="D39" s="23" t="s">
        <v>236</v>
      </c>
      <c r="E39" s="23"/>
      <c r="F39" s="72"/>
      <c r="G39" s="26"/>
    </row>
    <row r="40" spans="2:7" s="11" customFormat="1" ht="21">
      <c r="B40" s="17" t="s">
        <v>638</v>
      </c>
      <c r="C40" s="22" t="s">
        <v>639</v>
      </c>
      <c r="D40" s="23" t="s">
        <v>91</v>
      </c>
      <c r="E40" s="23">
        <v>10</v>
      </c>
      <c r="F40" s="72"/>
      <c r="G40" s="26"/>
    </row>
    <row r="41" spans="2:7" s="11" customFormat="1" ht="15">
      <c r="B41" s="17" t="s">
        <v>67</v>
      </c>
      <c r="C41" s="18" t="s">
        <v>68</v>
      </c>
      <c r="D41" s="20" t="s">
        <v>29</v>
      </c>
      <c r="E41" s="20">
        <f>SUM(E42:E44)</f>
        <v>10</v>
      </c>
      <c r="F41" s="72"/>
      <c r="G41" s="26"/>
    </row>
    <row r="42" spans="2:7" s="11" customFormat="1" ht="15">
      <c r="B42" s="17" t="s">
        <v>69</v>
      </c>
      <c r="C42" s="22" t="s">
        <v>640</v>
      </c>
      <c r="D42" s="23">
        <v>0</v>
      </c>
      <c r="E42" s="23"/>
      <c r="F42" s="72"/>
      <c r="G42" s="26"/>
    </row>
    <row r="43" spans="2:7" s="11" customFormat="1" ht="15">
      <c r="B43" s="17" t="s">
        <v>71</v>
      </c>
      <c r="C43" s="22" t="s">
        <v>641</v>
      </c>
      <c r="D43" s="23">
        <v>5</v>
      </c>
      <c r="E43" s="23"/>
      <c r="F43" s="72"/>
      <c r="G43" s="26"/>
    </row>
    <row r="44" spans="2:10" s="11" customFormat="1" ht="15">
      <c r="B44" s="17" t="s">
        <v>74</v>
      </c>
      <c r="C44" s="22" t="s">
        <v>642</v>
      </c>
      <c r="D44" s="23" t="s">
        <v>48</v>
      </c>
      <c r="E44" s="23">
        <v>10</v>
      </c>
      <c r="F44" s="72"/>
      <c r="G44" s="26"/>
      <c r="H44" s="256"/>
      <c r="I44" s="257"/>
      <c r="J44" s="257"/>
    </row>
    <row r="45" spans="2:7" s="11" customFormat="1" ht="21">
      <c r="B45" s="17" t="s">
        <v>79</v>
      </c>
      <c r="C45" s="18" t="s">
        <v>80</v>
      </c>
      <c r="D45" s="20" t="s">
        <v>29</v>
      </c>
      <c r="E45" s="20">
        <f>SUM(E46:E49)</f>
        <v>10</v>
      </c>
      <c r="F45" s="72"/>
      <c r="G45" s="26"/>
    </row>
    <row r="46" spans="2:7" s="11" customFormat="1" ht="15">
      <c r="B46" s="17" t="s">
        <v>81</v>
      </c>
      <c r="C46" s="22" t="s">
        <v>643</v>
      </c>
      <c r="D46" s="23">
        <v>0</v>
      </c>
      <c r="E46" s="23"/>
      <c r="F46" s="72"/>
      <c r="G46" s="26"/>
    </row>
    <row r="47" spans="2:7" s="11" customFormat="1" ht="15">
      <c r="B47" s="17" t="s">
        <v>83</v>
      </c>
      <c r="C47" s="22" t="s">
        <v>546</v>
      </c>
      <c r="D47" s="23">
        <v>5</v>
      </c>
      <c r="E47" s="23"/>
      <c r="F47" s="72"/>
      <c r="G47" s="26"/>
    </row>
    <row r="48" spans="2:7" s="11" customFormat="1" ht="15">
      <c r="B48" s="17" t="s">
        <v>86</v>
      </c>
      <c r="C48" s="22" t="s">
        <v>547</v>
      </c>
      <c r="D48" s="23" t="s">
        <v>88</v>
      </c>
      <c r="E48" s="23"/>
      <c r="F48" s="72"/>
      <c r="G48" s="26"/>
    </row>
    <row r="49" spans="2:7" s="11" customFormat="1" ht="21">
      <c r="B49" s="17" t="s">
        <v>89</v>
      </c>
      <c r="C49" s="22" t="s">
        <v>548</v>
      </c>
      <c r="D49" s="23" t="s">
        <v>91</v>
      </c>
      <c r="E49" s="23">
        <v>10</v>
      </c>
      <c r="F49" s="72"/>
      <c r="G49" s="26"/>
    </row>
    <row r="50" spans="2:7" s="11" customFormat="1" ht="21">
      <c r="B50" s="17" t="s">
        <v>92</v>
      </c>
      <c r="C50" s="27" t="s">
        <v>93</v>
      </c>
      <c r="D50" s="20" t="s">
        <v>29</v>
      </c>
      <c r="E50" s="20">
        <f>SUM(E51:E53)</f>
        <v>10</v>
      </c>
      <c r="F50" s="72"/>
      <c r="G50" s="26"/>
    </row>
    <row r="51" spans="2:7" s="11" customFormat="1" ht="15">
      <c r="B51" s="17" t="s">
        <v>94</v>
      </c>
      <c r="C51" s="33" t="s">
        <v>399</v>
      </c>
      <c r="D51" s="23">
        <v>0</v>
      </c>
      <c r="E51" s="23"/>
      <c r="F51" s="72"/>
      <c r="G51" s="26"/>
    </row>
    <row r="52" spans="2:7" s="11" customFormat="1" ht="15">
      <c r="B52" s="17" t="s">
        <v>95</v>
      </c>
      <c r="C52" s="80" t="s">
        <v>644</v>
      </c>
      <c r="D52" s="23" t="s">
        <v>85</v>
      </c>
      <c r="E52" s="23"/>
      <c r="F52" s="72"/>
      <c r="G52" s="26"/>
    </row>
    <row r="53" spans="2:7" s="11" customFormat="1" ht="21">
      <c r="B53" s="17" t="s">
        <v>96</v>
      </c>
      <c r="C53" s="33" t="s">
        <v>551</v>
      </c>
      <c r="D53" s="23" t="s">
        <v>48</v>
      </c>
      <c r="E53" s="23">
        <v>10</v>
      </c>
      <c r="F53" s="72"/>
      <c r="G53" s="26"/>
    </row>
    <row r="54" spans="2:8" s="11" customFormat="1" ht="15">
      <c r="B54" s="17" t="s">
        <v>98</v>
      </c>
      <c r="C54" s="27" t="s">
        <v>99</v>
      </c>
      <c r="D54" s="20" t="s">
        <v>14</v>
      </c>
      <c r="E54" s="20">
        <f>SUM(E55)</f>
        <v>5</v>
      </c>
      <c r="F54" s="72"/>
      <c r="G54" s="26"/>
      <c r="H54" s="32"/>
    </row>
    <row r="55" spans="2:8" s="11" customFormat="1" ht="15">
      <c r="B55" s="17" t="s">
        <v>447</v>
      </c>
      <c r="C55" s="22" t="s">
        <v>645</v>
      </c>
      <c r="D55" s="23" t="s">
        <v>14</v>
      </c>
      <c r="E55" s="23">
        <v>5</v>
      </c>
      <c r="F55" s="72"/>
      <c r="G55" s="26"/>
      <c r="H55" s="32"/>
    </row>
    <row r="56" spans="2:7" ht="15">
      <c r="B56" s="15" t="s">
        <v>100</v>
      </c>
      <c r="C56" s="15" t="s">
        <v>101</v>
      </c>
      <c r="D56" s="16" t="s">
        <v>29</v>
      </c>
      <c r="E56" s="16">
        <f>+(E57+E60+E65)*10/25</f>
        <v>10</v>
      </c>
      <c r="F56" s="72"/>
      <c r="G56" s="26"/>
    </row>
    <row r="57" spans="2:7" s="11" customFormat="1" ht="21">
      <c r="B57" s="17" t="s">
        <v>102</v>
      </c>
      <c r="C57" s="18" t="s">
        <v>103</v>
      </c>
      <c r="D57" s="20" t="s">
        <v>29</v>
      </c>
      <c r="E57" s="20">
        <f>SUM(E58:E59)</f>
        <v>10</v>
      </c>
      <c r="F57" s="72"/>
      <c r="G57" s="26"/>
    </row>
    <row r="58" spans="2:7" s="11" customFormat="1" ht="31.5">
      <c r="B58" s="17" t="s">
        <v>104</v>
      </c>
      <c r="C58" s="22" t="s">
        <v>105</v>
      </c>
      <c r="D58" s="23">
        <v>0</v>
      </c>
      <c r="E58" s="23"/>
      <c r="F58" s="72"/>
      <c r="G58" s="26"/>
    </row>
    <row r="59" spans="2:13" s="11" customFormat="1" ht="15">
      <c r="B59" s="17" t="s">
        <v>106</v>
      </c>
      <c r="C59" s="22" t="s">
        <v>553</v>
      </c>
      <c r="D59" s="23" t="s">
        <v>91</v>
      </c>
      <c r="E59" s="23">
        <v>10</v>
      </c>
      <c r="F59" s="72"/>
      <c r="G59" s="26"/>
      <c r="H59" s="252"/>
      <c r="I59" s="252"/>
      <c r="J59" s="252"/>
      <c r="K59" s="252"/>
      <c r="L59" s="252"/>
      <c r="M59" s="252"/>
    </row>
    <row r="60" spans="2:7" s="11" customFormat="1" ht="15">
      <c r="B60" s="17" t="s">
        <v>108</v>
      </c>
      <c r="C60" s="18" t="s">
        <v>109</v>
      </c>
      <c r="D60" s="20" t="s">
        <v>29</v>
      </c>
      <c r="E60" s="20">
        <f>SUM(E61:E64)</f>
        <v>10</v>
      </c>
      <c r="F60" s="72"/>
      <c r="G60" s="26"/>
    </row>
    <row r="61" spans="2:7" s="11" customFormat="1" ht="15">
      <c r="B61" s="17" t="s">
        <v>110</v>
      </c>
      <c r="C61" s="22" t="s">
        <v>111</v>
      </c>
      <c r="D61" s="23">
        <v>0</v>
      </c>
      <c r="E61" s="20"/>
      <c r="F61" s="72"/>
      <c r="G61" s="26"/>
    </row>
    <row r="62" spans="2:7" s="11" customFormat="1" ht="21">
      <c r="B62" s="17" t="s">
        <v>112</v>
      </c>
      <c r="C62" s="33" t="s">
        <v>113</v>
      </c>
      <c r="D62" s="23" t="s">
        <v>114</v>
      </c>
      <c r="E62" s="23"/>
      <c r="F62" s="72"/>
      <c r="G62" s="26"/>
    </row>
    <row r="63" spans="2:7" s="11" customFormat="1" ht="21">
      <c r="B63" s="17" t="s">
        <v>115</v>
      </c>
      <c r="C63" s="33" t="s">
        <v>116</v>
      </c>
      <c r="D63" s="23" t="s">
        <v>236</v>
      </c>
      <c r="E63" s="23"/>
      <c r="F63" s="72"/>
      <c r="G63" s="26"/>
    </row>
    <row r="64" spans="2:7" s="11" customFormat="1" ht="21">
      <c r="B64" s="17" t="s">
        <v>118</v>
      </c>
      <c r="C64" s="33" t="s">
        <v>119</v>
      </c>
      <c r="D64" s="23" t="s">
        <v>91</v>
      </c>
      <c r="E64" s="85">
        <v>10</v>
      </c>
      <c r="F64" s="72"/>
      <c r="G64" s="26"/>
    </row>
    <row r="65" spans="2:7" s="11" customFormat="1" ht="21">
      <c r="B65" s="17" t="s">
        <v>120</v>
      </c>
      <c r="C65" s="27" t="s">
        <v>121</v>
      </c>
      <c r="D65" s="20" t="s">
        <v>122</v>
      </c>
      <c r="E65" s="20">
        <f>SUM(E66:E69)</f>
        <v>5</v>
      </c>
      <c r="F65" s="72"/>
      <c r="G65" s="26"/>
    </row>
    <row r="66" spans="2:7" s="11" customFormat="1" ht="15">
      <c r="B66" s="17" t="s">
        <v>123</v>
      </c>
      <c r="C66" s="33" t="s">
        <v>124</v>
      </c>
      <c r="D66" s="23">
        <v>0</v>
      </c>
      <c r="E66" s="20"/>
      <c r="F66" s="72"/>
      <c r="G66" s="26"/>
    </row>
    <row r="67" spans="2:10" s="11" customFormat="1" ht="15">
      <c r="B67" s="17" t="s">
        <v>125</v>
      </c>
      <c r="C67" s="33" t="s">
        <v>126</v>
      </c>
      <c r="D67" s="23" t="s">
        <v>73</v>
      </c>
      <c r="E67" s="30"/>
      <c r="F67" s="72"/>
      <c r="G67" s="26"/>
      <c r="H67" s="34"/>
      <c r="I67" s="34"/>
      <c r="J67" s="34"/>
    </row>
    <row r="68" spans="2:10" s="11" customFormat="1" ht="21">
      <c r="B68" s="17" t="s">
        <v>127</v>
      </c>
      <c r="C68" s="33" t="s">
        <v>646</v>
      </c>
      <c r="D68" s="23" t="s">
        <v>129</v>
      </c>
      <c r="E68" s="30"/>
      <c r="F68" s="72"/>
      <c r="G68" s="26"/>
      <c r="H68" s="34"/>
      <c r="I68" s="34"/>
      <c r="J68" s="34"/>
    </row>
    <row r="69" spans="2:7" s="11" customFormat="1" ht="21">
      <c r="B69" s="17" t="s">
        <v>130</v>
      </c>
      <c r="C69" s="33" t="s">
        <v>131</v>
      </c>
      <c r="D69" s="23">
        <v>5</v>
      </c>
      <c r="E69" s="23">
        <v>5</v>
      </c>
      <c r="F69" s="72"/>
      <c r="G69" s="26"/>
    </row>
    <row r="70" spans="2:7" ht="15">
      <c r="B70" s="15" t="s">
        <v>132</v>
      </c>
      <c r="C70" s="15" t="s">
        <v>133</v>
      </c>
      <c r="D70" s="16" t="s">
        <v>29</v>
      </c>
      <c r="E70" s="16">
        <f>+(E71+E72)*10/15</f>
        <v>10</v>
      </c>
      <c r="F70" s="72"/>
      <c r="G70" s="26"/>
    </row>
    <row r="71" spans="2:7" ht="21">
      <c r="B71" s="17" t="s">
        <v>134</v>
      </c>
      <c r="C71" s="18" t="s">
        <v>135</v>
      </c>
      <c r="D71" s="20" t="s">
        <v>14</v>
      </c>
      <c r="E71" s="20">
        <v>5</v>
      </c>
      <c r="F71" s="72"/>
      <c r="G71" s="26"/>
    </row>
    <row r="72" spans="2:7" ht="21">
      <c r="B72" s="17" t="s">
        <v>136</v>
      </c>
      <c r="C72" s="18" t="s">
        <v>137</v>
      </c>
      <c r="D72" s="20" t="s">
        <v>29</v>
      </c>
      <c r="E72" s="20">
        <v>10</v>
      </c>
      <c r="F72" s="72"/>
      <c r="G72" s="26"/>
    </row>
    <row r="73" spans="2:7" ht="15">
      <c r="B73" s="15" t="s">
        <v>138</v>
      </c>
      <c r="C73" s="15" t="s">
        <v>139</v>
      </c>
      <c r="D73" s="16" t="s">
        <v>29</v>
      </c>
      <c r="E73" s="16">
        <f>+(E74+E78)*10/15</f>
        <v>10</v>
      </c>
      <c r="F73" s="72"/>
      <c r="G73" s="26"/>
    </row>
    <row r="74" spans="2:12" ht="21">
      <c r="B74" s="17" t="s">
        <v>140</v>
      </c>
      <c r="C74" s="18" t="s">
        <v>647</v>
      </c>
      <c r="D74" s="20" t="s">
        <v>29</v>
      </c>
      <c r="E74" s="20">
        <f>SUM(E75:E77)</f>
        <v>10</v>
      </c>
      <c r="F74" s="72"/>
      <c r="G74" s="26"/>
      <c r="H74" s="259"/>
      <c r="I74" s="259"/>
      <c r="J74" s="259"/>
      <c r="K74" s="259"/>
      <c r="L74" s="259"/>
    </row>
    <row r="75" spans="2:12" ht="21">
      <c r="B75" s="17" t="s">
        <v>142</v>
      </c>
      <c r="C75" s="33" t="s">
        <v>648</v>
      </c>
      <c r="D75" s="23">
        <v>0</v>
      </c>
      <c r="E75" s="23"/>
      <c r="F75" s="72"/>
      <c r="G75" s="26"/>
      <c r="H75" s="35"/>
      <c r="I75" s="36"/>
      <c r="J75" s="36"/>
      <c r="K75" s="36"/>
      <c r="L75" s="36"/>
    </row>
    <row r="76" spans="2:12" ht="21">
      <c r="B76" s="17" t="s">
        <v>144</v>
      </c>
      <c r="C76" s="22" t="s">
        <v>649</v>
      </c>
      <c r="D76" s="23" t="s">
        <v>223</v>
      </c>
      <c r="E76" s="23"/>
      <c r="F76" s="72"/>
      <c r="G76" s="26"/>
      <c r="H76" s="260"/>
      <c r="I76" s="36"/>
      <c r="J76" s="36"/>
      <c r="K76" s="36"/>
      <c r="L76" s="36"/>
    </row>
    <row r="77" spans="2:12" ht="21">
      <c r="B77" s="17" t="s">
        <v>146</v>
      </c>
      <c r="C77" s="22" t="s">
        <v>650</v>
      </c>
      <c r="D77" s="23" t="s">
        <v>40</v>
      </c>
      <c r="E77" s="23">
        <v>10</v>
      </c>
      <c r="F77" s="72"/>
      <c r="G77" s="26"/>
      <c r="H77" s="260"/>
      <c r="I77" s="36"/>
      <c r="J77" s="36"/>
      <c r="K77" s="36"/>
      <c r="L77" s="36"/>
    </row>
    <row r="78" spans="2:12" ht="21">
      <c r="B78" s="17" t="s">
        <v>148</v>
      </c>
      <c r="C78" s="18" t="s">
        <v>149</v>
      </c>
      <c r="D78" s="20" t="s">
        <v>14</v>
      </c>
      <c r="E78" s="20">
        <f>SUM(E79:E81)</f>
        <v>5</v>
      </c>
      <c r="F78" s="72"/>
      <c r="G78" s="26"/>
      <c r="H78" s="37"/>
      <c r="I78" s="37"/>
      <c r="J78" s="38"/>
      <c r="K78" s="37"/>
      <c r="L78" s="37"/>
    </row>
    <row r="79" spans="2:8" ht="21">
      <c r="B79" s="17" t="s">
        <v>150</v>
      </c>
      <c r="C79" s="33" t="s">
        <v>396</v>
      </c>
      <c r="D79" s="23" t="s">
        <v>14</v>
      </c>
      <c r="E79" s="23"/>
      <c r="F79" s="72"/>
      <c r="G79" s="26"/>
      <c r="H79" s="39"/>
    </row>
    <row r="80" spans="2:7" ht="21">
      <c r="B80" s="17" t="s">
        <v>151</v>
      </c>
      <c r="C80" s="22" t="s">
        <v>407</v>
      </c>
      <c r="D80" s="23">
        <v>0</v>
      </c>
      <c r="E80" s="23"/>
      <c r="F80" s="72"/>
      <c r="G80" s="26"/>
    </row>
    <row r="81" spans="2:7" ht="27" customHeight="1">
      <c r="B81" s="17" t="s">
        <v>153</v>
      </c>
      <c r="C81" s="22" t="s">
        <v>154</v>
      </c>
      <c r="D81" s="23" t="s">
        <v>85</v>
      </c>
      <c r="E81" s="23">
        <v>5</v>
      </c>
      <c r="F81" s="72"/>
      <c r="G81" s="26"/>
    </row>
    <row r="82" spans="2:7" s="11" customFormat="1" ht="15">
      <c r="B82" s="12" t="s">
        <v>155</v>
      </c>
      <c r="C82" s="12" t="s">
        <v>156</v>
      </c>
      <c r="D82" s="13" t="s">
        <v>157</v>
      </c>
      <c r="E82" s="14">
        <f>(E83+E99)*35/20</f>
        <v>35</v>
      </c>
      <c r="F82" s="72"/>
      <c r="G82" s="26"/>
    </row>
    <row r="83" spans="2:14" s="11" customFormat="1" ht="27" customHeight="1">
      <c r="B83" s="15" t="s">
        <v>158</v>
      </c>
      <c r="C83" s="15" t="s">
        <v>159</v>
      </c>
      <c r="D83" s="16" t="s">
        <v>29</v>
      </c>
      <c r="E83" s="16">
        <f>+(E84+E85+E89+E93+E96)*10/45</f>
        <v>10</v>
      </c>
      <c r="F83" s="72"/>
      <c r="G83" s="26"/>
      <c r="H83" s="261"/>
      <c r="I83" s="262"/>
      <c r="J83" s="262"/>
      <c r="K83" s="262"/>
      <c r="L83" s="262"/>
      <c r="M83" s="41"/>
      <c r="N83" s="41"/>
    </row>
    <row r="84" spans="2:14" s="11" customFormat="1" ht="20.25" customHeight="1">
      <c r="B84" s="17" t="s">
        <v>160</v>
      </c>
      <c r="C84" s="18" t="s">
        <v>161</v>
      </c>
      <c r="D84" s="20" t="s">
        <v>14</v>
      </c>
      <c r="E84" s="20">
        <v>5</v>
      </c>
      <c r="F84" s="72"/>
      <c r="G84" s="26"/>
      <c r="H84" s="71"/>
      <c r="I84" s="71"/>
      <c r="J84" s="71"/>
      <c r="K84" s="71"/>
      <c r="L84" s="71"/>
      <c r="M84" s="41"/>
      <c r="N84" s="41"/>
    </row>
    <row r="85" spans="2:7" s="11" customFormat="1" ht="27" customHeight="1">
      <c r="B85" s="17" t="s">
        <v>162</v>
      </c>
      <c r="C85" s="18" t="s">
        <v>163</v>
      </c>
      <c r="D85" s="20" t="s">
        <v>29</v>
      </c>
      <c r="E85" s="20">
        <f>SUM(E86:E88)</f>
        <v>10</v>
      </c>
      <c r="F85" s="72"/>
      <c r="G85" s="26"/>
    </row>
    <row r="86" spans="2:7" s="11" customFormat="1" ht="18" customHeight="1">
      <c r="B86" s="17" t="s">
        <v>164</v>
      </c>
      <c r="C86" s="22" t="s">
        <v>651</v>
      </c>
      <c r="D86" s="23">
        <v>0</v>
      </c>
      <c r="E86" s="23"/>
      <c r="F86" s="72"/>
      <c r="G86" s="26"/>
    </row>
    <row r="87" spans="2:7" s="11" customFormat="1" ht="17.25" customHeight="1">
      <c r="B87" s="17" t="s">
        <v>166</v>
      </c>
      <c r="C87" s="22" t="s">
        <v>652</v>
      </c>
      <c r="D87" s="23" t="s">
        <v>223</v>
      </c>
      <c r="E87" s="23"/>
      <c r="F87" s="72"/>
      <c r="G87" s="26"/>
    </row>
    <row r="88" spans="2:7" s="11" customFormat="1" ht="36" customHeight="1">
      <c r="B88" s="17" t="s">
        <v>474</v>
      </c>
      <c r="C88" s="22" t="s">
        <v>653</v>
      </c>
      <c r="D88" s="23" t="s">
        <v>48</v>
      </c>
      <c r="E88" s="23">
        <v>10</v>
      </c>
      <c r="F88" s="72"/>
      <c r="G88" s="26"/>
    </row>
    <row r="89" spans="2:8" s="11" customFormat="1" ht="17.25" customHeight="1">
      <c r="B89" s="17" t="s">
        <v>169</v>
      </c>
      <c r="C89" s="27" t="s">
        <v>170</v>
      </c>
      <c r="D89" s="20" t="s">
        <v>29</v>
      </c>
      <c r="E89" s="20">
        <f>SUM(E90:E92)</f>
        <v>10</v>
      </c>
      <c r="F89" s="72"/>
      <c r="G89" s="26"/>
      <c r="H89" s="42"/>
    </row>
    <row r="90" spans="2:8" s="11" customFormat="1" ht="16.5" customHeight="1">
      <c r="B90" s="17" t="s">
        <v>171</v>
      </c>
      <c r="C90" s="22" t="s">
        <v>654</v>
      </c>
      <c r="D90" s="23">
        <v>0</v>
      </c>
      <c r="E90" s="23"/>
      <c r="F90" s="72"/>
      <c r="G90" s="26"/>
      <c r="H90" s="42"/>
    </row>
    <row r="91" spans="2:8" s="11" customFormat="1" ht="16.5" customHeight="1">
      <c r="B91" s="17" t="s">
        <v>173</v>
      </c>
      <c r="C91" s="22" t="s">
        <v>655</v>
      </c>
      <c r="D91" s="23" t="s">
        <v>223</v>
      </c>
      <c r="E91" s="23"/>
      <c r="F91" s="72"/>
      <c r="G91" s="26"/>
      <c r="H91" s="42"/>
    </row>
    <row r="92" spans="2:8" s="11" customFormat="1" ht="16.5" customHeight="1">
      <c r="B92" s="17" t="s">
        <v>176</v>
      </c>
      <c r="C92" s="22" t="s">
        <v>656</v>
      </c>
      <c r="D92" s="23" t="s">
        <v>48</v>
      </c>
      <c r="E92" s="23">
        <v>10</v>
      </c>
      <c r="F92" s="72"/>
      <c r="G92" s="26"/>
      <c r="H92" s="42"/>
    </row>
    <row r="93" spans="2:7" s="11" customFormat="1" ht="27" customHeight="1">
      <c r="B93" s="17" t="s">
        <v>178</v>
      </c>
      <c r="C93" s="27" t="s">
        <v>179</v>
      </c>
      <c r="D93" s="20" t="s">
        <v>29</v>
      </c>
      <c r="E93" s="20">
        <f>SUM(E94:E95)</f>
        <v>10</v>
      </c>
      <c r="F93" s="72"/>
      <c r="G93" s="26"/>
    </row>
    <row r="94" spans="2:9" s="11" customFormat="1" ht="27" customHeight="1">
      <c r="B94" s="17" t="s">
        <v>180</v>
      </c>
      <c r="C94" s="33" t="s">
        <v>657</v>
      </c>
      <c r="D94" s="23" t="s">
        <v>223</v>
      </c>
      <c r="E94" s="23"/>
      <c r="F94" s="72"/>
      <c r="G94" s="26"/>
      <c r="I94" s="45"/>
    </row>
    <row r="95" spans="2:7" s="11" customFormat="1" ht="27" customHeight="1">
      <c r="B95" s="17" t="s">
        <v>182</v>
      </c>
      <c r="C95" s="33" t="s">
        <v>658</v>
      </c>
      <c r="D95" s="23" t="s">
        <v>48</v>
      </c>
      <c r="E95" s="23">
        <v>10</v>
      </c>
      <c r="F95" s="72"/>
      <c r="G95" s="26"/>
    </row>
    <row r="96" spans="2:7" s="11" customFormat="1" ht="16.5" customHeight="1">
      <c r="B96" s="17" t="s">
        <v>186</v>
      </c>
      <c r="C96" s="27" t="s">
        <v>187</v>
      </c>
      <c r="D96" s="20" t="s">
        <v>29</v>
      </c>
      <c r="E96" s="20">
        <f>SUM(E97:E98)</f>
        <v>10</v>
      </c>
      <c r="F96" s="72"/>
      <c r="G96" s="26"/>
    </row>
    <row r="97" spans="2:8" s="11" customFormat="1" ht="21">
      <c r="B97" s="17" t="s">
        <v>188</v>
      </c>
      <c r="C97" s="33" t="s">
        <v>659</v>
      </c>
      <c r="D97" s="23">
        <v>0</v>
      </c>
      <c r="E97" s="23"/>
      <c r="F97" s="72"/>
      <c r="G97" s="26"/>
      <c r="H97" s="44"/>
    </row>
    <row r="98" spans="2:7" s="11" customFormat="1" ht="15">
      <c r="B98" s="17" t="s">
        <v>192</v>
      </c>
      <c r="C98" s="33" t="s">
        <v>660</v>
      </c>
      <c r="D98" s="23" t="s">
        <v>48</v>
      </c>
      <c r="E98" s="23">
        <v>10</v>
      </c>
      <c r="F98" s="72"/>
      <c r="G98" s="26"/>
    </row>
    <row r="99" spans="2:7" s="11" customFormat="1" ht="15">
      <c r="B99" s="15" t="s">
        <v>194</v>
      </c>
      <c r="C99" s="15" t="s">
        <v>195</v>
      </c>
      <c r="D99" s="16" t="s">
        <v>29</v>
      </c>
      <c r="E99" s="16">
        <f>+(E100+E104+E108+E111+E114+E117)*10/50</f>
        <v>10</v>
      </c>
      <c r="F99" s="72"/>
      <c r="G99" s="26"/>
    </row>
    <row r="100" spans="2:7" s="11" customFormat="1" ht="21">
      <c r="B100" s="17" t="s">
        <v>196</v>
      </c>
      <c r="C100" s="18" t="s">
        <v>197</v>
      </c>
      <c r="D100" s="20" t="s">
        <v>29</v>
      </c>
      <c r="E100" s="20">
        <f>SUM(E101:E103)</f>
        <v>10</v>
      </c>
      <c r="F100" s="72"/>
      <c r="G100" s="26"/>
    </row>
    <row r="101" spans="2:7" s="11" customFormat="1" ht="15">
      <c r="B101" s="17" t="s">
        <v>198</v>
      </c>
      <c r="C101" s="22" t="s">
        <v>661</v>
      </c>
      <c r="D101" s="23">
        <v>0</v>
      </c>
      <c r="E101" s="20"/>
      <c r="F101" s="72"/>
      <c r="G101" s="26"/>
    </row>
    <row r="102" spans="2:9" s="11" customFormat="1" ht="21">
      <c r="B102" s="17" t="s">
        <v>200</v>
      </c>
      <c r="C102" s="22" t="s">
        <v>662</v>
      </c>
      <c r="D102" s="23" t="s">
        <v>202</v>
      </c>
      <c r="E102" s="23"/>
      <c r="F102" s="72"/>
      <c r="G102" s="26"/>
      <c r="I102" s="45"/>
    </row>
    <row r="103" spans="2:7" s="11" customFormat="1" ht="21">
      <c r="B103" s="17" t="s">
        <v>203</v>
      </c>
      <c r="C103" s="22" t="s">
        <v>663</v>
      </c>
      <c r="D103" s="23" t="s">
        <v>91</v>
      </c>
      <c r="E103" s="23">
        <v>10</v>
      </c>
      <c r="F103" s="72"/>
      <c r="G103" s="26"/>
    </row>
    <row r="104" spans="2:7" s="11" customFormat="1" ht="21">
      <c r="B104" s="17" t="s">
        <v>205</v>
      </c>
      <c r="C104" s="18" t="s">
        <v>206</v>
      </c>
      <c r="D104" s="20" t="s">
        <v>29</v>
      </c>
      <c r="E104" s="20">
        <f>SUM(E105:E107)</f>
        <v>10</v>
      </c>
      <c r="F104" s="72"/>
      <c r="G104" s="26"/>
    </row>
    <row r="105" spans="2:7" s="11" customFormat="1" ht="15">
      <c r="B105" s="17" t="s">
        <v>207</v>
      </c>
      <c r="C105" s="22" t="s">
        <v>664</v>
      </c>
      <c r="D105" s="23">
        <v>0</v>
      </c>
      <c r="E105" s="23"/>
      <c r="F105" s="72"/>
      <c r="G105" s="26"/>
    </row>
    <row r="106" spans="2:7" s="11" customFormat="1" ht="21">
      <c r="B106" s="17" t="s">
        <v>209</v>
      </c>
      <c r="C106" s="22" t="s">
        <v>665</v>
      </c>
      <c r="D106" s="23" t="s">
        <v>76</v>
      </c>
      <c r="E106" s="23"/>
      <c r="F106" s="72"/>
      <c r="G106" s="26"/>
    </row>
    <row r="107" spans="2:7" s="11" customFormat="1" ht="21">
      <c r="B107" s="17" t="s">
        <v>409</v>
      </c>
      <c r="C107" s="22" t="s">
        <v>666</v>
      </c>
      <c r="D107" s="23" t="s">
        <v>40</v>
      </c>
      <c r="E107" s="23">
        <v>10</v>
      </c>
      <c r="F107" s="72"/>
      <c r="G107" s="26"/>
    </row>
    <row r="108" spans="2:7" s="11" customFormat="1" ht="21">
      <c r="B108" s="17" t="s">
        <v>211</v>
      </c>
      <c r="C108" s="18" t="s">
        <v>212</v>
      </c>
      <c r="D108" s="20" t="s">
        <v>29</v>
      </c>
      <c r="E108" s="20">
        <f>SUM(E109:E110)</f>
        <v>10</v>
      </c>
      <c r="F108" s="72"/>
      <c r="G108" s="26"/>
    </row>
    <row r="109" spans="2:7" s="11" customFormat="1" ht="15">
      <c r="B109" s="17" t="s">
        <v>213</v>
      </c>
      <c r="C109" s="22" t="s">
        <v>564</v>
      </c>
      <c r="D109" s="23">
        <v>0</v>
      </c>
      <c r="E109" s="23"/>
      <c r="F109" s="72"/>
      <c r="G109" s="26"/>
    </row>
    <row r="110" spans="2:7" s="11" customFormat="1" ht="21">
      <c r="B110" s="17" t="s">
        <v>215</v>
      </c>
      <c r="C110" s="22" t="s">
        <v>667</v>
      </c>
      <c r="D110" s="23" t="s">
        <v>668</v>
      </c>
      <c r="E110" s="23">
        <v>10</v>
      </c>
      <c r="F110" s="72"/>
      <c r="G110" s="26"/>
    </row>
    <row r="111" spans="2:7" s="11" customFormat="1" ht="21">
      <c r="B111" s="17" t="s">
        <v>217</v>
      </c>
      <c r="C111" s="27" t="s">
        <v>218</v>
      </c>
      <c r="D111" s="20" t="s">
        <v>14</v>
      </c>
      <c r="E111" s="20">
        <f>SUM(E112:E113)</f>
        <v>5</v>
      </c>
      <c r="F111" s="72"/>
      <c r="G111" s="26"/>
    </row>
    <row r="112" spans="2:7" s="11" customFormat="1" ht="21">
      <c r="B112" s="17" t="s">
        <v>219</v>
      </c>
      <c r="C112" s="33" t="s">
        <v>669</v>
      </c>
      <c r="D112" s="23">
        <v>0</v>
      </c>
      <c r="E112" s="23"/>
      <c r="F112" s="72"/>
      <c r="G112" s="26"/>
    </row>
    <row r="113" spans="2:7" s="11" customFormat="1" ht="21">
      <c r="B113" s="17" t="s">
        <v>221</v>
      </c>
      <c r="C113" s="33" t="s">
        <v>566</v>
      </c>
      <c r="D113" s="23" t="s">
        <v>223</v>
      </c>
      <c r="E113" s="23">
        <v>5</v>
      </c>
      <c r="F113" s="72"/>
      <c r="G113" s="26"/>
    </row>
    <row r="114" spans="2:10" s="11" customFormat="1" ht="21">
      <c r="B114" s="17" t="s">
        <v>224</v>
      </c>
      <c r="C114" s="27" t="s">
        <v>225</v>
      </c>
      <c r="D114" s="20" t="s">
        <v>14</v>
      </c>
      <c r="E114" s="20">
        <f>SUM(E115:E116)</f>
        <v>5</v>
      </c>
      <c r="F114" s="72"/>
      <c r="G114" s="26"/>
      <c r="J114" s="45"/>
    </row>
    <row r="115" spans="2:10" s="11" customFormat="1" ht="21">
      <c r="B115" s="17" t="s">
        <v>226</v>
      </c>
      <c r="C115" s="33" t="s">
        <v>567</v>
      </c>
      <c r="D115" s="23">
        <v>0</v>
      </c>
      <c r="E115" s="23"/>
      <c r="F115" s="72"/>
      <c r="G115" s="26"/>
      <c r="J115" s="45"/>
    </row>
    <row r="116" spans="2:7" s="11" customFormat="1" ht="15">
      <c r="B116" s="17" t="s">
        <v>228</v>
      </c>
      <c r="C116" s="33" t="s">
        <v>568</v>
      </c>
      <c r="D116" s="23" t="s">
        <v>223</v>
      </c>
      <c r="E116" s="23">
        <v>5</v>
      </c>
      <c r="F116" s="72"/>
      <c r="G116" s="26"/>
    </row>
    <row r="117" spans="2:7" s="11" customFormat="1" ht="15">
      <c r="B117" s="17" t="s">
        <v>230</v>
      </c>
      <c r="C117" s="27" t="s">
        <v>231</v>
      </c>
      <c r="D117" s="20" t="s">
        <v>29</v>
      </c>
      <c r="E117" s="20">
        <f>SUM(E118:E120)</f>
        <v>10</v>
      </c>
      <c r="F117" s="72"/>
      <c r="G117" s="26"/>
    </row>
    <row r="118" spans="2:7" s="11" customFormat="1" ht="15">
      <c r="B118" s="17" t="s">
        <v>232</v>
      </c>
      <c r="C118" s="22" t="s">
        <v>670</v>
      </c>
      <c r="D118" s="23" t="s">
        <v>175</v>
      </c>
      <c r="E118" s="23"/>
      <c r="F118" s="72"/>
      <c r="G118" s="26"/>
    </row>
    <row r="119" spans="2:7" s="11" customFormat="1" ht="15">
      <c r="B119" s="17" t="s">
        <v>234</v>
      </c>
      <c r="C119" s="22" t="s">
        <v>671</v>
      </c>
      <c r="D119" s="23" t="s">
        <v>236</v>
      </c>
      <c r="E119" s="23"/>
      <c r="F119" s="72"/>
      <c r="G119" s="26"/>
    </row>
    <row r="120" spans="2:7" s="11" customFormat="1" ht="21">
      <c r="B120" s="17" t="s">
        <v>237</v>
      </c>
      <c r="C120" s="33" t="s">
        <v>571</v>
      </c>
      <c r="D120" s="23" t="s">
        <v>91</v>
      </c>
      <c r="E120" s="23">
        <v>10</v>
      </c>
      <c r="F120" s="72"/>
      <c r="G120" s="26"/>
    </row>
    <row r="121" spans="2:7" ht="15">
      <c r="B121" s="15" t="s">
        <v>239</v>
      </c>
      <c r="C121" s="15" t="s">
        <v>240</v>
      </c>
      <c r="D121" s="16" t="s">
        <v>29</v>
      </c>
      <c r="E121" s="16">
        <f>+(E122+E126+E130+E134+E138)*10/50</f>
        <v>10</v>
      </c>
      <c r="F121" s="72"/>
      <c r="G121" s="26"/>
    </row>
    <row r="122" spans="2:11" s="11" customFormat="1" ht="21">
      <c r="B122" s="17" t="s">
        <v>241</v>
      </c>
      <c r="C122" s="18" t="s">
        <v>242</v>
      </c>
      <c r="D122" s="20" t="s">
        <v>29</v>
      </c>
      <c r="E122" s="20">
        <f>SUM(E123:E125)</f>
        <v>10</v>
      </c>
      <c r="F122" s="72"/>
      <c r="G122" s="26"/>
      <c r="K122" s="45"/>
    </row>
    <row r="123" spans="2:11" s="11" customFormat="1" ht="15">
      <c r="B123" s="17" t="s">
        <v>243</v>
      </c>
      <c r="C123" s="33" t="s">
        <v>672</v>
      </c>
      <c r="D123" s="23">
        <v>0</v>
      </c>
      <c r="E123" s="20"/>
      <c r="F123" s="72"/>
      <c r="G123" s="26"/>
      <c r="K123" s="45"/>
    </row>
    <row r="124" spans="2:7" s="11" customFormat="1" ht="31.5">
      <c r="B124" s="17" t="s">
        <v>245</v>
      </c>
      <c r="C124" s="22" t="s">
        <v>673</v>
      </c>
      <c r="D124" s="23" t="s">
        <v>37</v>
      </c>
      <c r="E124" s="23"/>
      <c r="F124" s="72"/>
      <c r="G124" s="26"/>
    </row>
    <row r="125" spans="2:7" s="11" customFormat="1" ht="21">
      <c r="B125" s="17" t="s">
        <v>247</v>
      </c>
      <c r="C125" s="33" t="s">
        <v>674</v>
      </c>
      <c r="D125" s="23" t="s">
        <v>40</v>
      </c>
      <c r="E125" s="23">
        <v>10</v>
      </c>
      <c r="F125" s="72"/>
      <c r="G125" s="26"/>
    </row>
    <row r="126" spans="2:7" s="11" customFormat="1" ht="21">
      <c r="B126" s="17" t="s">
        <v>251</v>
      </c>
      <c r="C126" s="18" t="s">
        <v>252</v>
      </c>
      <c r="D126" s="20" t="s">
        <v>29</v>
      </c>
      <c r="E126" s="20">
        <f>SUM(E127:E129)</f>
        <v>10</v>
      </c>
      <c r="F126" s="72"/>
      <c r="G126" s="26"/>
    </row>
    <row r="127" spans="2:7" s="11" customFormat="1" ht="21">
      <c r="B127" s="17" t="s">
        <v>253</v>
      </c>
      <c r="C127" s="22" t="s">
        <v>573</v>
      </c>
      <c r="D127" s="23">
        <v>0</v>
      </c>
      <c r="E127" s="20"/>
      <c r="F127" s="72"/>
      <c r="G127" s="26"/>
    </row>
    <row r="128" spans="2:7" s="11" customFormat="1" ht="31.5">
      <c r="B128" s="17" t="s">
        <v>255</v>
      </c>
      <c r="C128" s="22" t="s">
        <v>675</v>
      </c>
      <c r="D128" s="23" t="s">
        <v>76</v>
      </c>
      <c r="E128" s="23"/>
      <c r="F128" s="72"/>
      <c r="G128" s="26"/>
    </row>
    <row r="129" spans="2:7" s="11" customFormat="1" ht="21">
      <c r="B129" s="17" t="s">
        <v>257</v>
      </c>
      <c r="C129" s="22" t="s">
        <v>676</v>
      </c>
      <c r="D129" s="23" t="s">
        <v>40</v>
      </c>
      <c r="E129" s="23">
        <v>10</v>
      </c>
      <c r="F129" s="72"/>
      <c r="G129" s="26"/>
    </row>
    <row r="130" spans="2:7" s="11" customFormat="1" ht="21">
      <c r="B130" s="17" t="s">
        <v>259</v>
      </c>
      <c r="C130" s="18" t="s">
        <v>260</v>
      </c>
      <c r="D130" s="20" t="s">
        <v>29</v>
      </c>
      <c r="E130" s="20">
        <f>SUM(E131:E133)</f>
        <v>10</v>
      </c>
      <c r="F130" s="72"/>
      <c r="G130" s="26"/>
    </row>
    <row r="131" spans="2:7" s="11" customFormat="1" ht="21">
      <c r="B131" s="17" t="s">
        <v>261</v>
      </c>
      <c r="C131" s="33" t="s">
        <v>262</v>
      </c>
      <c r="D131" s="23">
        <v>0</v>
      </c>
      <c r="E131" s="23"/>
      <c r="F131" s="72"/>
      <c r="G131" s="26"/>
    </row>
    <row r="132" spans="2:7" s="11" customFormat="1" ht="21">
      <c r="B132" s="17" t="s">
        <v>263</v>
      </c>
      <c r="C132" s="33" t="s">
        <v>397</v>
      </c>
      <c r="D132" s="23" t="s">
        <v>264</v>
      </c>
      <c r="E132" s="23"/>
      <c r="F132" s="72"/>
      <c r="G132" s="26"/>
    </row>
    <row r="133" spans="2:7" s="11" customFormat="1" ht="21">
      <c r="B133" s="17" t="s">
        <v>265</v>
      </c>
      <c r="C133" s="33" t="s">
        <v>574</v>
      </c>
      <c r="D133" s="23" t="s">
        <v>266</v>
      </c>
      <c r="E133" s="23">
        <v>10</v>
      </c>
      <c r="F133" s="72"/>
      <c r="G133" s="26"/>
    </row>
    <row r="134" spans="2:7" s="11" customFormat="1" ht="21">
      <c r="B134" s="17" t="s">
        <v>267</v>
      </c>
      <c r="C134" s="18" t="s">
        <v>268</v>
      </c>
      <c r="D134" s="20" t="s">
        <v>29</v>
      </c>
      <c r="E134" s="20">
        <f>SUM(E135:E137)</f>
        <v>10</v>
      </c>
      <c r="F134" s="72"/>
      <c r="G134" s="26"/>
    </row>
    <row r="135" spans="2:7" s="11" customFormat="1" ht="21">
      <c r="B135" s="17" t="s">
        <v>269</v>
      </c>
      <c r="C135" s="22" t="s">
        <v>575</v>
      </c>
      <c r="D135" s="23">
        <v>0</v>
      </c>
      <c r="E135" s="23"/>
      <c r="F135" s="72"/>
      <c r="G135" s="26"/>
    </row>
    <row r="136" spans="2:7" s="11" customFormat="1" ht="21">
      <c r="B136" s="17" t="s">
        <v>271</v>
      </c>
      <c r="C136" s="22" t="s">
        <v>677</v>
      </c>
      <c r="D136" s="23" t="s">
        <v>273</v>
      </c>
      <c r="E136" s="23"/>
      <c r="F136" s="72"/>
      <c r="G136" s="26"/>
    </row>
    <row r="137" spans="2:7" s="11" customFormat="1" ht="15">
      <c r="B137" s="17" t="s">
        <v>274</v>
      </c>
      <c r="C137" s="22" t="s">
        <v>577</v>
      </c>
      <c r="D137" s="23" t="s">
        <v>40</v>
      </c>
      <c r="E137" s="23">
        <v>10</v>
      </c>
      <c r="F137" s="72"/>
      <c r="G137" s="26"/>
    </row>
    <row r="138" spans="2:7" s="11" customFormat="1" ht="21">
      <c r="B138" s="17" t="s">
        <v>276</v>
      </c>
      <c r="C138" s="27" t="s">
        <v>277</v>
      </c>
      <c r="D138" s="20" t="s">
        <v>29</v>
      </c>
      <c r="E138" s="20">
        <f>SUM(E139:E142)</f>
        <v>10</v>
      </c>
      <c r="F138" s="72"/>
      <c r="G138" s="26"/>
    </row>
    <row r="139" spans="2:7" s="11" customFormat="1" ht="21">
      <c r="B139" s="17" t="s">
        <v>278</v>
      </c>
      <c r="C139" s="33" t="s">
        <v>578</v>
      </c>
      <c r="D139" s="23" t="s">
        <v>29</v>
      </c>
      <c r="E139" s="23"/>
      <c r="F139" s="72"/>
      <c r="G139" s="26"/>
    </row>
    <row r="140" spans="2:7" s="11" customFormat="1" ht="21">
      <c r="B140" s="17" t="s">
        <v>280</v>
      </c>
      <c r="C140" s="33" t="s">
        <v>678</v>
      </c>
      <c r="D140" s="23">
        <v>0</v>
      </c>
      <c r="E140" s="23"/>
      <c r="F140" s="72"/>
      <c r="G140" s="26"/>
    </row>
    <row r="141" spans="2:7" s="11" customFormat="1" ht="21">
      <c r="B141" s="17" t="s">
        <v>282</v>
      </c>
      <c r="C141" s="33" t="s">
        <v>679</v>
      </c>
      <c r="D141" s="23" t="s">
        <v>273</v>
      </c>
      <c r="E141" s="23"/>
      <c r="F141" s="72"/>
      <c r="G141" s="26"/>
    </row>
    <row r="142" spans="2:7" s="11" customFormat="1" ht="15">
      <c r="B142" s="17" t="s">
        <v>284</v>
      </c>
      <c r="C142" s="80" t="s">
        <v>680</v>
      </c>
      <c r="D142" s="23" t="s">
        <v>40</v>
      </c>
      <c r="E142" s="23">
        <v>10</v>
      </c>
      <c r="F142" s="72"/>
      <c r="G142" s="26"/>
    </row>
    <row r="143" spans="2:7" ht="15">
      <c r="B143" s="15" t="s">
        <v>286</v>
      </c>
      <c r="C143" s="15" t="s">
        <v>287</v>
      </c>
      <c r="D143" s="16" t="s">
        <v>29</v>
      </c>
      <c r="E143" s="16">
        <f>+E144</f>
        <v>10</v>
      </c>
      <c r="F143" s="72"/>
      <c r="G143" s="26"/>
    </row>
    <row r="144" spans="2:7" s="11" customFormat="1" ht="21">
      <c r="B144" s="17" t="s">
        <v>288</v>
      </c>
      <c r="C144" s="27" t="s">
        <v>289</v>
      </c>
      <c r="D144" s="20" t="s">
        <v>29</v>
      </c>
      <c r="E144" s="20">
        <f>SUM(E145:E147)</f>
        <v>10</v>
      </c>
      <c r="F144" s="72"/>
      <c r="G144" s="26"/>
    </row>
    <row r="145" spans="2:7" s="11" customFormat="1" ht="31.5">
      <c r="B145" s="17" t="s">
        <v>290</v>
      </c>
      <c r="C145" s="33" t="s">
        <v>681</v>
      </c>
      <c r="D145" s="23">
        <v>0</v>
      </c>
      <c r="E145" s="23"/>
      <c r="F145" s="72"/>
      <c r="G145" s="26"/>
    </row>
    <row r="146" spans="2:7" s="11" customFormat="1" ht="21">
      <c r="B146" s="17" t="s">
        <v>292</v>
      </c>
      <c r="C146" s="33" t="s">
        <v>682</v>
      </c>
      <c r="D146" s="23" t="s">
        <v>202</v>
      </c>
      <c r="E146" s="23"/>
      <c r="F146" s="72"/>
      <c r="G146" s="26"/>
    </row>
    <row r="147" spans="2:7" s="11" customFormat="1" ht="42">
      <c r="B147" s="17" t="s">
        <v>294</v>
      </c>
      <c r="C147" s="33" t="s">
        <v>683</v>
      </c>
      <c r="D147" s="23" t="s">
        <v>91</v>
      </c>
      <c r="E147" s="23">
        <v>10</v>
      </c>
      <c r="F147" s="72"/>
      <c r="G147" s="26"/>
    </row>
    <row r="148" spans="2:8" ht="15">
      <c r="B148" s="12" t="s">
        <v>298</v>
      </c>
      <c r="C148" s="12" t="s">
        <v>299</v>
      </c>
      <c r="D148" s="13" t="s">
        <v>55</v>
      </c>
      <c r="E148" s="14">
        <f>+(E149+E157+E162+E173+E182+E187)*30/50</f>
        <v>30</v>
      </c>
      <c r="F148" s="72"/>
      <c r="G148" s="26"/>
      <c r="H148" s="47"/>
    </row>
    <row r="149" spans="2:7" ht="15">
      <c r="B149" s="15" t="s">
        <v>300</v>
      </c>
      <c r="C149" s="15" t="s">
        <v>301</v>
      </c>
      <c r="D149" s="16" t="s">
        <v>29</v>
      </c>
      <c r="E149" s="16">
        <f>+(E150+E151+E154)*10/25</f>
        <v>10</v>
      </c>
      <c r="F149" s="72"/>
      <c r="G149" s="26"/>
    </row>
    <row r="150" spans="2:7" s="11" customFormat="1" ht="21">
      <c r="B150" s="17" t="s">
        <v>302</v>
      </c>
      <c r="C150" s="18" t="s">
        <v>303</v>
      </c>
      <c r="D150" s="19" t="s">
        <v>14</v>
      </c>
      <c r="E150" s="20">
        <v>5</v>
      </c>
      <c r="F150" s="72"/>
      <c r="G150" s="26"/>
    </row>
    <row r="151" spans="2:7" s="11" customFormat="1" ht="21">
      <c r="B151" s="17" t="s">
        <v>304</v>
      </c>
      <c r="C151" s="18" t="s">
        <v>305</v>
      </c>
      <c r="D151" s="20" t="s">
        <v>29</v>
      </c>
      <c r="E151" s="20">
        <f>SUM(E152:E153)</f>
        <v>10</v>
      </c>
      <c r="F151" s="72"/>
      <c r="G151" s="26"/>
    </row>
    <row r="152" spans="2:7" s="11" customFormat="1" ht="42">
      <c r="B152" s="17" t="s">
        <v>306</v>
      </c>
      <c r="C152" s="22" t="s">
        <v>411</v>
      </c>
      <c r="D152" s="30">
        <v>0</v>
      </c>
      <c r="E152" s="23"/>
      <c r="F152" s="72"/>
      <c r="G152" s="26"/>
    </row>
    <row r="153" spans="2:7" s="11" customFormat="1" ht="31.5">
      <c r="B153" s="17" t="s">
        <v>308</v>
      </c>
      <c r="C153" s="22" t="s">
        <v>684</v>
      </c>
      <c r="D153" s="23" t="s">
        <v>48</v>
      </c>
      <c r="E153" s="23">
        <v>10</v>
      </c>
      <c r="F153" s="72"/>
      <c r="G153" s="26"/>
    </row>
    <row r="154" spans="2:7" s="11" customFormat="1" ht="21">
      <c r="B154" s="17" t="s">
        <v>310</v>
      </c>
      <c r="C154" s="18" t="s">
        <v>311</v>
      </c>
      <c r="D154" s="20" t="s">
        <v>29</v>
      </c>
      <c r="E154" s="20">
        <f>SUM(E155:E156)</f>
        <v>10</v>
      </c>
      <c r="F154" s="72"/>
      <c r="G154" s="26"/>
    </row>
    <row r="155" spans="2:7" s="11" customFormat="1" ht="21">
      <c r="B155" s="17" t="s">
        <v>312</v>
      </c>
      <c r="C155" s="22" t="s">
        <v>627</v>
      </c>
      <c r="D155" s="23">
        <v>0</v>
      </c>
      <c r="E155" s="23"/>
      <c r="F155" s="72"/>
      <c r="G155" s="26"/>
    </row>
    <row r="156" spans="2:7" s="11" customFormat="1" ht="21">
      <c r="B156" s="17" t="s">
        <v>314</v>
      </c>
      <c r="C156" s="22" t="s">
        <v>628</v>
      </c>
      <c r="D156" s="23" t="s">
        <v>168</v>
      </c>
      <c r="E156" s="23">
        <v>10</v>
      </c>
      <c r="F156" s="72"/>
      <c r="G156" s="26"/>
    </row>
    <row r="157" spans="2:7" ht="15">
      <c r="B157" s="15" t="s">
        <v>316</v>
      </c>
      <c r="C157" s="15" t="s">
        <v>317</v>
      </c>
      <c r="D157" s="16" t="s">
        <v>14</v>
      </c>
      <c r="E157" s="48">
        <f>+E158</f>
        <v>5</v>
      </c>
      <c r="F157" s="72"/>
      <c r="G157" s="26"/>
    </row>
    <row r="158" spans="2:8" s="11" customFormat="1" ht="15">
      <c r="B158" s="17" t="s">
        <v>318</v>
      </c>
      <c r="C158" s="18" t="s">
        <v>319</v>
      </c>
      <c r="D158" s="20" t="s">
        <v>14</v>
      </c>
      <c r="E158" s="20">
        <f>SUM(E159:E161)</f>
        <v>5</v>
      </c>
      <c r="F158" s="72"/>
      <c r="G158" s="26"/>
      <c r="H158" s="49"/>
    </row>
    <row r="159" spans="2:7" s="11" customFormat="1" ht="21">
      <c r="B159" s="17" t="s">
        <v>320</v>
      </c>
      <c r="C159" s="22" t="s">
        <v>584</v>
      </c>
      <c r="D159" s="23">
        <v>0</v>
      </c>
      <c r="E159" s="23"/>
      <c r="F159" s="72"/>
      <c r="G159" s="26"/>
    </row>
    <row r="160" spans="2:7" s="11" customFormat="1" ht="21">
      <c r="B160" s="17" t="s">
        <v>322</v>
      </c>
      <c r="C160" s="22" t="s">
        <v>585</v>
      </c>
      <c r="D160" s="23" t="s">
        <v>23</v>
      </c>
      <c r="E160" s="23"/>
      <c r="F160" s="72"/>
      <c r="G160" s="26"/>
    </row>
    <row r="161" spans="2:7" s="11" customFormat="1" ht="31.5">
      <c r="B161" s="17" t="s">
        <v>324</v>
      </c>
      <c r="C161" s="22" t="s">
        <v>325</v>
      </c>
      <c r="D161" s="23" t="s">
        <v>26</v>
      </c>
      <c r="E161" s="23">
        <v>5</v>
      </c>
      <c r="F161" s="72"/>
      <c r="G161" s="26"/>
    </row>
    <row r="162" spans="2:7" s="11" customFormat="1" ht="15">
      <c r="B162" s="15" t="s">
        <v>326</v>
      </c>
      <c r="C162" s="15" t="s">
        <v>327</v>
      </c>
      <c r="D162" s="16" t="s">
        <v>29</v>
      </c>
      <c r="E162" s="16">
        <f>+(E163+E167+E169)*10/25</f>
        <v>10</v>
      </c>
      <c r="F162" s="72"/>
      <c r="G162" s="26"/>
    </row>
    <row r="163" spans="2:7" s="11" customFormat="1" ht="15">
      <c r="B163" s="17" t="s">
        <v>328</v>
      </c>
      <c r="C163" s="18" t="s">
        <v>329</v>
      </c>
      <c r="D163" s="20" t="s">
        <v>29</v>
      </c>
      <c r="E163" s="20">
        <f>SUM(E164:E166)</f>
        <v>10</v>
      </c>
      <c r="F163" s="72"/>
      <c r="G163" s="26"/>
    </row>
    <row r="164" spans="2:7" s="11" customFormat="1" ht="21">
      <c r="B164" s="17" t="s">
        <v>629</v>
      </c>
      <c r="C164" s="22" t="s">
        <v>685</v>
      </c>
      <c r="D164" s="86">
        <v>0</v>
      </c>
      <c r="E164" s="20"/>
      <c r="F164" s="72"/>
      <c r="G164" s="26"/>
    </row>
    <row r="165" spans="2:7" s="11" customFormat="1" ht="31.5">
      <c r="B165" s="17" t="s">
        <v>631</v>
      </c>
      <c r="C165" s="22" t="s">
        <v>686</v>
      </c>
      <c r="D165" s="23" t="s">
        <v>264</v>
      </c>
      <c r="E165" s="23"/>
      <c r="F165" s="72"/>
      <c r="G165" s="26"/>
    </row>
    <row r="166" spans="2:9" s="11" customFormat="1" ht="31.5">
      <c r="B166" s="17" t="s">
        <v>687</v>
      </c>
      <c r="C166" s="22" t="s">
        <v>688</v>
      </c>
      <c r="D166" s="23" t="s">
        <v>266</v>
      </c>
      <c r="E166" s="23">
        <v>10</v>
      </c>
      <c r="F166" s="72"/>
      <c r="G166" s="26"/>
      <c r="I166" s="29"/>
    </row>
    <row r="167" spans="2:7" s="11" customFormat="1" ht="21">
      <c r="B167" s="17" t="s">
        <v>330</v>
      </c>
      <c r="C167" s="18" t="s">
        <v>331</v>
      </c>
      <c r="D167" s="20" t="s">
        <v>14</v>
      </c>
      <c r="E167" s="20">
        <f>SUM(E168)</f>
        <v>5</v>
      </c>
      <c r="F167" s="72"/>
      <c r="G167" s="26"/>
    </row>
    <row r="168" spans="2:8" s="11" customFormat="1" ht="31.5">
      <c r="B168" s="17" t="s">
        <v>689</v>
      </c>
      <c r="C168" s="22" t="s">
        <v>690</v>
      </c>
      <c r="D168" s="23" t="s">
        <v>14</v>
      </c>
      <c r="E168" s="23">
        <v>5</v>
      </c>
      <c r="F168" s="72"/>
      <c r="G168" s="26"/>
      <c r="H168" s="50"/>
    </row>
    <row r="169" spans="2:8" s="11" customFormat="1" ht="21">
      <c r="B169" s="17" t="s">
        <v>332</v>
      </c>
      <c r="C169" s="27" t="s">
        <v>333</v>
      </c>
      <c r="D169" s="20" t="s">
        <v>29</v>
      </c>
      <c r="E169" s="20">
        <f>SUM(E170:E172)</f>
        <v>10</v>
      </c>
      <c r="F169" s="72"/>
      <c r="G169" s="26"/>
      <c r="H169" s="50"/>
    </row>
    <row r="170" spans="2:7" s="11" customFormat="1" ht="31.5">
      <c r="B170" s="17" t="s">
        <v>334</v>
      </c>
      <c r="C170" s="22" t="s">
        <v>691</v>
      </c>
      <c r="D170" s="23">
        <v>0</v>
      </c>
      <c r="E170" s="23"/>
      <c r="F170" s="72"/>
      <c r="G170" s="26"/>
    </row>
    <row r="171" spans="2:7" s="11" customFormat="1" ht="31.5">
      <c r="B171" s="17" t="s">
        <v>336</v>
      </c>
      <c r="C171" s="22" t="s">
        <v>692</v>
      </c>
      <c r="D171" s="23" t="s">
        <v>264</v>
      </c>
      <c r="E171" s="23"/>
      <c r="F171" s="72"/>
      <c r="G171" s="26"/>
    </row>
    <row r="172" spans="2:8" s="11" customFormat="1" ht="31.5">
      <c r="B172" s="17" t="s">
        <v>427</v>
      </c>
      <c r="C172" s="22" t="s">
        <v>693</v>
      </c>
      <c r="D172" s="23" t="s">
        <v>266</v>
      </c>
      <c r="E172" s="23">
        <v>10</v>
      </c>
      <c r="F172" s="72"/>
      <c r="G172" s="26"/>
      <c r="H172" s="51"/>
    </row>
    <row r="173" spans="2:7" ht="15">
      <c r="B173" s="15" t="s">
        <v>338</v>
      </c>
      <c r="C173" s="15" t="s">
        <v>339</v>
      </c>
      <c r="D173" s="16" t="s">
        <v>29</v>
      </c>
      <c r="E173" s="16">
        <f>+(E174+E178)*10/20</f>
        <v>10</v>
      </c>
      <c r="F173" s="72"/>
      <c r="G173" s="26"/>
    </row>
    <row r="174" spans="2:7" ht="21">
      <c r="B174" s="17" t="s">
        <v>340</v>
      </c>
      <c r="C174" s="18" t="s">
        <v>341</v>
      </c>
      <c r="D174" s="20" t="s">
        <v>29</v>
      </c>
      <c r="E174" s="20">
        <f>SUM(E175:E177)</f>
        <v>10</v>
      </c>
      <c r="F174" s="72"/>
      <c r="G174" s="26"/>
    </row>
    <row r="175" spans="2:7" ht="15">
      <c r="B175" s="17" t="s">
        <v>342</v>
      </c>
      <c r="C175" s="22" t="s">
        <v>694</v>
      </c>
      <c r="D175" s="23">
        <v>0</v>
      </c>
      <c r="E175" s="23"/>
      <c r="F175" s="72"/>
      <c r="G175" s="26"/>
    </row>
    <row r="176" spans="2:7" ht="21">
      <c r="B176" s="17" t="s">
        <v>344</v>
      </c>
      <c r="C176" s="22" t="s">
        <v>695</v>
      </c>
      <c r="D176" s="23" t="s">
        <v>76</v>
      </c>
      <c r="E176" s="23"/>
      <c r="F176" s="72"/>
      <c r="G176" s="26"/>
    </row>
    <row r="177" spans="2:7" ht="21">
      <c r="B177" s="17" t="s">
        <v>346</v>
      </c>
      <c r="C177" s="22" t="s">
        <v>347</v>
      </c>
      <c r="D177" s="23" t="s">
        <v>40</v>
      </c>
      <c r="E177" s="23">
        <v>10</v>
      </c>
      <c r="F177" s="72"/>
      <c r="G177" s="26"/>
    </row>
    <row r="178" spans="2:7" ht="21">
      <c r="B178" s="17" t="s">
        <v>348</v>
      </c>
      <c r="C178" s="18" t="s">
        <v>349</v>
      </c>
      <c r="D178" s="20" t="s">
        <v>29</v>
      </c>
      <c r="E178" s="20">
        <f>SUM(E179:E181)</f>
        <v>10</v>
      </c>
      <c r="F178" s="72"/>
      <c r="G178" s="26"/>
    </row>
    <row r="179" spans="2:7" ht="15">
      <c r="B179" s="17" t="s">
        <v>350</v>
      </c>
      <c r="C179" s="22" t="s">
        <v>351</v>
      </c>
      <c r="D179" s="23">
        <v>0</v>
      </c>
      <c r="E179" s="23"/>
      <c r="F179" s="72"/>
      <c r="G179" s="26"/>
    </row>
    <row r="180" spans="2:7" ht="15">
      <c r="B180" s="17" t="s">
        <v>352</v>
      </c>
      <c r="C180" s="22" t="s">
        <v>353</v>
      </c>
      <c r="D180" s="23" t="s">
        <v>76</v>
      </c>
      <c r="E180" s="23"/>
      <c r="F180" s="72"/>
      <c r="G180" s="26"/>
    </row>
    <row r="181" spans="2:7" ht="15">
      <c r="B181" s="17" t="s">
        <v>354</v>
      </c>
      <c r="C181" s="22" t="s">
        <v>355</v>
      </c>
      <c r="D181" s="23" t="s">
        <v>40</v>
      </c>
      <c r="E181" s="23">
        <v>10</v>
      </c>
      <c r="F181" s="72"/>
      <c r="G181" s="26"/>
    </row>
    <row r="182" spans="2:7" ht="15">
      <c r="B182" s="15" t="s">
        <v>356</v>
      </c>
      <c r="C182" s="15" t="s">
        <v>357</v>
      </c>
      <c r="D182" s="16" t="s">
        <v>14</v>
      </c>
      <c r="E182" s="16">
        <f>+E183</f>
        <v>5</v>
      </c>
      <c r="F182" s="72"/>
      <c r="G182" s="26"/>
    </row>
    <row r="183" spans="2:7" ht="21">
      <c r="B183" s="17" t="s">
        <v>358</v>
      </c>
      <c r="C183" s="18" t="s">
        <v>359</v>
      </c>
      <c r="D183" s="20" t="s">
        <v>14</v>
      </c>
      <c r="E183" s="20">
        <f>SUM(E184:E186)</f>
        <v>5</v>
      </c>
      <c r="F183" s="72"/>
      <c r="G183" s="26"/>
    </row>
    <row r="184" spans="2:7" ht="21">
      <c r="B184" s="17" t="s">
        <v>360</v>
      </c>
      <c r="C184" s="22" t="s">
        <v>361</v>
      </c>
      <c r="D184" s="23">
        <v>0</v>
      </c>
      <c r="E184" s="23"/>
      <c r="F184" s="72"/>
      <c r="G184" s="26"/>
    </row>
    <row r="185" spans="2:7" ht="21">
      <c r="B185" s="17" t="s">
        <v>362</v>
      </c>
      <c r="C185" s="22" t="s">
        <v>696</v>
      </c>
      <c r="D185" s="23" t="s">
        <v>175</v>
      </c>
      <c r="E185" s="23"/>
      <c r="F185" s="72"/>
      <c r="G185" s="26"/>
    </row>
    <row r="186" spans="2:7" ht="31.5">
      <c r="B186" s="17" t="s">
        <v>364</v>
      </c>
      <c r="C186" s="22" t="s">
        <v>697</v>
      </c>
      <c r="D186" s="23">
        <v>5</v>
      </c>
      <c r="E186" s="23">
        <v>5</v>
      </c>
      <c r="F186" s="72"/>
      <c r="G186" s="26"/>
    </row>
    <row r="187" spans="2:7" ht="15">
      <c r="B187" s="15" t="s">
        <v>366</v>
      </c>
      <c r="C187" s="15" t="s">
        <v>367</v>
      </c>
      <c r="D187" s="16" t="s">
        <v>29</v>
      </c>
      <c r="E187" s="16">
        <f>+(E188+E189+E190+E191+E192+E193)*10/55</f>
        <v>10</v>
      </c>
      <c r="F187" s="72"/>
      <c r="G187" s="26"/>
    </row>
    <row r="188" spans="2:7" ht="21">
      <c r="B188" s="52" t="s">
        <v>368</v>
      </c>
      <c r="C188" s="18" t="s">
        <v>369</v>
      </c>
      <c r="D188" s="20" t="s">
        <v>29</v>
      </c>
      <c r="E188" s="20">
        <v>10</v>
      </c>
      <c r="F188" s="72"/>
      <c r="G188" s="26"/>
    </row>
    <row r="189" spans="2:7" ht="15">
      <c r="B189" s="52" t="s">
        <v>370</v>
      </c>
      <c r="C189" s="18" t="s">
        <v>371</v>
      </c>
      <c r="D189" s="20" t="s">
        <v>29</v>
      </c>
      <c r="E189" s="20">
        <v>10</v>
      </c>
      <c r="F189" s="72"/>
      <c r="G189" s="26"/>
    </row>
    <row r="190" spans="2:7" ht="21">
      <c r="B190" s="52" t="s">
        <v>372</v>
      </c>
      <c r="C190" s="18" t="s">
        <v>373</v>
      </c>
      <c r="D190" s="20" t="s">
        <v>29</v>
      </c>
      <c r="E190" s="20">
        <v>10</v>
      </c>
      <c r="F190" s="72"/>
      <c r="G190" s="26"/>
    </row>
    <row r="191" spans="2:7" ht="21">
      <c r="B191" s="52" t="s">
        <v>374</v>
      </c>
      <c r="C191" s="18" t="s">
        <v>375</v>
      </c>
      <c r="D191" s="20" t="s">
        <v>29</v>
      </c>
      <c r="E191" s="20">
        <v>10</v>
      </c>
      <c r="F191" s="72"/>
      <c r="G191" s="26"/>
    </row>
    <row r="192" spans="2:7" ht="21">
      <c r="B192" s="52" t="s">
        <v>376</v>
      </c>
      <c r="C192" s="18" t="s">
        <v>377</v>
      </c>
      <c r="D192" s="20" t="s">
        <v>29</v>
      </c>
      <c r="E192" s="20">
        <v>10</v>
      </c>
      <c r="F192" s="72"/>
      <c r="G192" s="26"/>
    </row>
    <row r="193" spans="2:7" ht="21">
      <c r="B193" s="52" t="s">
        <v>378</v>
      </c>
      <c r="C193" s="18" t="s">
        <v>379</v>
      </c>
      <c r="D193" s="20" t="s">
        <v>14</v>
      </c>
      <c r="E193" s="20">
        <v>5</v>
      </c>
      <c r="F193" s="72"/>
      <c r="G193" s="26"/>
    </row>
    <row r="194" spans="2:7" s="11" customFormat="1" ht="15">
      <c r="B194" s="53"/>
      <c r="C194" s="54"/>
      <c r="D194" s="55"/>
      <c r="E194" s="56">
        <f>+E18</f>
        <v>100</v>
      </c>
      <c r="F194" s="72"/>
      <c r="G194" s="26"/>
    </row>
    <row r="195" spans="2:11" s="60" customFormat="1" ht="16.5">
      <c r="B195" s="57" t="s">
        <v>380</v>
      </c>
      <c r="C195" s="58"/>
      <c r="D195" s="58"/>
      <c r="E195" s="58"/>
      <c r="F195" s="72"/>
      <c r="G195" s="26"/>
      <c r="H195" s="58"/>
      <c r="I195" s="58"/>
      <c r="J195" s="58"/>
      <c r="K195" s="59"/>
    </row>
    <row r="196" spans="1:12" s="60" customFormat="1" ht="16.5">
      <c r="A196" s="61"/>
      <c r="B196" s="62"/>
      <c r="C196" s="62"/>
      <c r="D196" s="62"/>
      <c r="E196" s="62"/>
      <c r="F196" s="62"/>
      <c r="G196" s="62"/>
      <c r="H196" s="62"/>
      <c r="I196" s="62"/>
      <c r="J196" s="62"/>
      <c r="K196" s="62"/>
      <c r="L196" s="61"/>
    </row>
    <row r="197" spans="2:13" s="60" customFormat="1" ht="16.5">
      <c r="B197" s="258" t="s">
        <v>381</v>
      </c>
      <c r="C197" s="258"/>
      <c r="D197" s="258"/>
      <c r="E197" s="258"/>
      <c r="F197" s="63"/>
      <c r="G197" s="63"/>
      <c r="H197" s="64"/>
      <c r="I197" s="64"/>
      <c r="J197" s="64"/>
      <c r="K197" s="64"/>
      <c r="L197" s="61"/>
      <c r="M197" s="61"/>
    </row>
    <row r="198" spans="2:11" s="61" customFormat="1" ht="16.5">
      <c r="B198" s="258" t="s">
        <v>382</v>
      </c>
      <c r="C198" s="258"/>
      <c r="D198" s="258"/>
      <c r="E198" s="258"/>
      <c r="F198" s="63"/>
      <c r="G198" s="63"/>
      <c r="H198" s="62"/>
      <c r="I198" s="62"/>
      <c r="J198" s="62"/>
      <c r="K198" s="62"/>
    </row>
    <row r="199" spans="2:12" s="60" customFormat="1" ht="16.5">
      <c r="B199" s="258" t="s">
        <v>383</v>
      </c>
      <c r="C199" s="258"/>
      <c r="D199" s="258"/>
      <c r="E199" s="258"/>
      <c r="F199" s="63"/>
      <c r="G199" s="63"/>
      <c r="H199" s="65"/>
      <c r="I199" s="65"/>
      <c r="J199" s="65"/>
      <c r="K199" s="65"/>
      <c r="L199" s="61"/>
    </row>
    <row r="200" spans="2:12" s="60" customFormat="1" ht="16.5">
      <c r="B200" s="258" t="s">
        <v>384</v>
      </c>
      <c r="C200" s="258"/>
      <c r="D200" s="258"/>
      <c r="E200" s="258"/>
      <c r="F200" s="63"/>
      <c r="G200" s="63"/>
      <c r="H200" s="66"/>
      <c r="I200" s="66"/>
      <c r="J200" s="66"/>
      <c r="K200" s="66"/>
      <c r="L200" s="61"/>
    </row>
    <row r="201" spans="2:13" s="87" customFormat="1" ht="15">
      <c r="B201" s="88"/>
      <c r="C201" s="89"/>
      <c r="D201" s="89"/>
      <c r="E201" s="89"/>
      <c r="F201" s="89"/>
      <c r="G201" s="89"/>
      <c r="H201" s="90"/>
      <c r="I201" s="275"/>
      <c r="J201" s="276"/>
      <c r="K201" s="276"/>
      <c r="L201" s="276"/>
      <c r="M201" s="276"/>
    </row>
    <row r="202" spans="2:12" s="87" customFormat="1" ht="15">
      <c r="B202" s="11" t="s">
        <v>385</v>
      </c>
      <c r="C202" s="11" t="s">
        <v>386</v>
      </c>
      <c r="D202" s="91"/>
      <c r="E202" s="91"/>
      <c r="F202" s="91"/>
      <c r="G202" s="91"/>
      <c r="H202" s="91"/>
      <c r="I202" s="91"/>
      <c r="J202" s="91"/>
      <c r="K202" s="92"/>
      <c r="L202" s="93"/>
    </row>
    <row r="203" spans="2:7" s="11" customFormat="1" ht="15">
      <c r="B203" s="23" t="s">
        <v>29</v>
      </c>
      <c r="C203" s="1"/>
      <c r="D203" s="55"/>
      <c r="E203" s="94"/>
      <c r="F203" s="94"/>
      <c r="G203" s="94"/>
    </row>
    <row r="204" spans="2:3" ht="15">
      <c r="B204" s="67">
        <v>0</v>
      </c>
      <c r="C204" s="68" t="s">
        <v>387</v>
      </c>
    </row>
    <row r="205" spans="2:3" ht="15">
      <c r="B205" s="67" t="s">
        <v>388</v>
      </c>
      <c r="C205" s="69" t="s">
        <v>389</v>
      </c>
    </row>
    <row r="206" spans="2:3" ht="15">
      <c r="B206" s="67" t="s">
        <v>390</v>
      </c>
      <c r="C206" s="69" t="s">
        <v>391</v>
      </c>
    </row>
    <row r="207" spans="2:3" ht="15">
      <c r="B207" s="67" t="s">
        <v>392</v>
      </c>
      <c r="C207" s="69" t="s">
        <v>393</v>
      </c>
    </row>
    <row r="208" ht="15">
      <c r="B208" s="23" t="s">
        <v>14</v>
      </c>
    </row>
    <row r="209" spans="1:3" ht="15">
      <c r="A209" s="95"/>
      <c r="B209" s="67">
        <v>0</v>
      </c>
      <c r="C209" s="68" t="s">
        <v>387</v>
      </c>
    </row>
    <row r="210" spans="1:3" ht="15">
      <c r="A210" s="95"/>
      <c r="B210" s="67">
        <v>1</v>
      </c>
      <c r="C210" s="69" t="s">
        <v>389</v>
      </c>
    </row>
    <row r="211" spans="1:3" ht="15">
      <c r="A211" s="95"/>
      <c r="B211" s="67" t="s">
        <v>394</v>
      </c>
      <c r="C211" s="69" t="s">
        <v>391</v>
      </c>
    </row>
    <row r="212" spans="2:3" ht="15">
      <c r="B212" s="67" t="s">
        <v>395</v>
      </c>
      <c r="C212" s="69" t="s">
        <v>393</v>
      </c>
    </row>
    <row r="214" ht="15">
      <c r="C214" s="3"/>
    </row>
    <row r="216" ht="15">
      <c r="C216" s="3"/>
    </row>
    <row r="219" ht="15">
      <c r="C219" s="3"/>
    </row>
  </sheetData>
  <sheetProtection/>
  <mergeCells count="14">
    <mergeCell ref="B200:E200"/>
    <mergeCell ref="I201:M201"/>
    <mergeCell ref="H74:L74"/>
    <mergeCell ref="H76:H77"/>
    <mergeCell ref="H83:L83"/>
    <mergeCell ref="B197:E197"/>
    <mergeCell ref="B198:E198"/>
    <mergeCell ref="B199:E199"/>
    <mergeCell ref="H59:M59"/>
    <mergeCell ref="B5:E5"/>
    <mergeCell ref="B6:E6"/>
    <mergeCell ref="C7:D7"/>
    <mergeCell ref="B16:D16"/>
    <mergeCell ref="H44:J44"/>
  </mergeCells>
  <conditionalFormatting sqref="H199:K199 J201:K201 B201:G201">
    <cfRule type="cellIs" priority="1" dxfId="12" operator="equal" stopIfTrue="1">
      <formula>0</formula>
    </cfRule>
  </conditionalFormatting>
  <printOptions horizontalCentered="1"/>
  <pageMargins left="0.7480314960629921" right="0.31496062992125984" top="0.4330708661417323" bottom="0.9055118110236221" header="0.31496062992125984" footer="0.31496062992125984"/>
  <pageSetup horizontalDpi="600" verticalDpi="600" orientation="portrait" paperSize="9" scale="88"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Danielitooo</dc:creator>
  <cp:keywords/>
  <dc:description/>
  <cp:lastModifiedBy>Obando Niño, Jose Miguel</cp:lastModifiedBy>
  <cp:lastPrinted>2014-01-08T17:55:57Z</cp:lastPrinted>
  <dcterms:created xsi:type="dcterms:W3CDTF">2011-05-17T14:24:23Z</dcterms:created>
  <dcterms:modified xsi:type="dcterms:W3CDTF">2014-01-14T22:53:02Z</dcterms:modified>
  <cp:category/>
  <cp:version/>
  <cp:contentType/>
  <cp:contentStatus/>
</cp:coreProperties>
</file>