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1600" windowHeight="9435" activeTab="1"/>
  </bookViews>
  <sheets>
    <sheet name="Los 12 Convenios" sheetId="5" r:id="rId1"/>
    <sheet name="Anexo Nº 07 del Informe 030" sheetId="7" r:id="rId2"/>
  </sheets>
  <definedNames>
    <definedName name="_xlnm._FilterDatabase" localSheetId="0" hidden="1">'Los 12 Convenios'!$A$5:$N$18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<sst xmlns="http://schemas.openxmlformats.org/spreadsheetml/2006/main" count="203" uniqueCount="82">
  <si>
    <t>N°</t>
  </si>
  <si>
    <t>TIPO PROYECTO</t>
  </si>
  <si>
    <t>NUMERO EXPEDIENTE</t>
  </si>
  <si>
    <t>PRIORIDAD</t>
  </si>
  <si>
    <t>MONTO INVERSION</t>
  </si>
  <si>
    <t>MONTO COFINANCIAMIENTO</t>
  </si>
  <si>
    <t>ESTUDIO</t>
  </si>
  <si>
    <t>PROYECTO</t>
  </si>
  <si>
    <t>EDUCACIÓN</t>
  </si>
  <si>
    <t>SANEAMIENTO</t>
  </si>
  <si>
    <t>SOLI-2014-II-32500006</t>
  </si>
  <si>
    <t>MEJORAMIENTO DE LOS SISTEMAS DE AGUA Y DESAGUE EN LA LOCALIDAD DE CAYCHIHUE BARRACA,DISTRITO DE HUEPETUHE, PROVINCIA DE MANU , MADRE DE DIOS</t>
  </si>
  <si>
    <t>SOLI-2014-II-32500013</t>
  </si>
  <si>
    <t>MEJORAMIENTO DE LA PRESTACIÓN DE SERVICIOS EDUCATIVOS EN LAS INSTITUCIONES EDUCATIVAS DE NIVEL INICIAL N° 308, 270 Y 276 EN EL DISTRITO DE IBERIA - PROVINCIA DE TAHUAMANU-DEPARTAMENTO DE MADRE DE DIOS</t>
  </si>
  <si>
    <t>SOLI-2014-II-32500015</t>
  </si>
  <si>
    <t>CONSTRUCCION DE LOS SISTEMAS DE AGUA POTABLE, ALCANTARILLADO Y PLANTA DE TRATAMIENTO DE AGUAS RESIDUALES DE LA LOCALIDAD DE BOCA COLORADA , DISTRITO DE MADRE DE DIOS - MANU - MADRE DE DIOS</t>
  </si>
  <si>
    <t>SOLI-2014-II-32500026</t>
  </si>
  <si>
    <t>MEJORAMIENTO DEL SISTEMA DE AGUA E INSTALACION DEL SISTEMA DE DESAGUE EN LA LOCALIDAD DE NUEVO PACARAN, DISTRITO DE TAHUAMANU, PROVINCIA DE TAHUAMANU- MADRE DE DIOS</t>
  </si>
  <si>
    <t>NOMBRE
PROPUESTA</t>
  </si>
  <si>
    <t>REGION</t>
  </si>
  <si>
    <t>PROVINCIA</t>
  </si>
  <si>
    <t>DISTRITO</t>
  </si>
  <si>
    <t>MADRE DE DIOS</t>
  </si>
  <si>
    <t>HUEPETUHE</t>
  </si>
  <si>
    <t>IBERIA</t>
  </si>
  <si>
    <t>TAHUAMANU</t>
  </si>
  <si>
    <t>MANU</t>
  </si>
  <si>
    <t>ANEXO 01</t>
  </si>
  <si>
    <t>SOLI-2014-II-32500020</t>
  </si>
  <si>
    <t>SOLI-2014-II-32500021</t>
  </si>
  <si>
    <t>SOLI-2014-II-32500027</t>
  </si>
  <si>
    <t>FITZCARRALD</t>
  </si>
  <si>
    <t>INSTALACION DEL SISTEMA DE AGUA Y DISPOSICION DE EXCRETAS EN LA COMUNIDAD NATIVA DE MAIZAL DEL DISTRITO DE FITZCARRALD,PROVINCIA DEL MANU -MADRE DE DIOS</t>
  </si>
  <si>
    <t>INSTALACION DEL SISTEMA DE AGUA Y DISPOSICION DE EXCRETAS EN LA COMUNIDAD NATIVA DE CACAOTAL (SARIGUEMINIKI) DEL DISTRITO DE FITZCARRALD,PROVINCIA DEL MANU -MADRE DE DIOS</t>
  </si>
  <si>
    <t>INSTALACIÓN DE CAPACIDADES PARA EL SERVICIO DE SEGURIDAD CIUDADANA EN EL
DISTRITO DE IBERIA, PROVINCIA DE TAHUAMANU, REGION DE MADRE DE DIOS</t>
  </si>
  <si>
    <t>SEGURIDAD CIUDADANA</t>
  </si>
  <si>
    <t>Total</t>
  </si>
  <si>
    <t>Formato 5-B</t>
  </si>
  <si>
    <t>SOLI-2014-II-32500003</t>
  </si>
  <si>
    <t>SOLI-2014-II-32500001</t>
  </si>
  <si>
    <t>MEJORAMIENTO Y AMPLIACIÓN DE LOS SERVICIOS DE EDUCACIÓN INICIAL EN SEIS INSTITUCIONES EDUCATIVAS PUBLICAS DE LAS LOCALIDADES URBANO MARGINALES Y RURALES DEL DISTRITO DE TAMBOPATA, PROVINCIA DE TAMBOPATA- DEPARTAMENTO MADRE DE DIOS</t>
  </si>
  <si>
    <t>MEJORAMIENTO Y AMPLIACION DEL SERVICIO DE AGUA POTABLE Y SANEAMIENTO BASICO EN LAS LOCALIDADES DE PRIMAVERA BAJA, PRIMAVERA ALTA, SANTA RITA BAJA Y SANTA RITA ALTA, DISTRITO DE INAMBARI, PROVINCIA DE TAMBOPATA- MADRE DE DIOS</t>
  </si>
  <si>
    <t>TRANSFERENCIA DE LOS AÑOS 2014 Y2015</t>
  </si>
  <si>
    <t>“LISTADO DE PROPUESTAS SELECCIONADAS EN EL CONCURSO FONIPREL 2014-II MADRE DE DIOS, DEL 1ER, 2DO, 3ER Y 4TO GRUPO"</t>
  </si>
  <si>
    <t>SOLI-2014-II-32500012</t>
  </si>
  <si>
    <t>SOLI-2014-II-32500008</t>
  </si>
  <si>
    <t>SOLI-2014-II-32500017</t>
  </si>
  <si>
    <t>TAMBOPATA</t>
  </si>
  <si>
    <t>VIAL</t>
  </si>
  <si>
    <t>MEJORAMIENTO Y REHABILITACION DEL CAMINO VECINAL DESVIO KM 30.5-QUEBRADA CHONTA DEL DISTRITO DE TAMBOPATA,PROVINCIA DE TAMBOPATA-MADRE DE DIOS</t>
  </si>
  <si>
    <t>REHABILITACION Y MEJORAMIENTO DEL CAMINO VECINAL PUERTO ROSARIO -SANTA ROSA-COPAMANU-DEL DISTRITO DE LABERINTO-PROVINCIA DE TAMBOPATA-MADRE DE DIOS</t>
  </si>
  <si>
    <t>AMPLIACION Y MEJORAMIENTO DEL SISTEMA DE AGUA POTABLE  Y DISPOSICION SANITARIA DE EXCRETAS EN  LA  COMUNIDAD DE ARCA PACAHUARA DEL DISTRITO DE IBERIA - PROVINCIA DE TAHUAMANU-DEPARTAMENTO DE MADRE DIOS</t>
  </si>
  <si>
    <t>LISTADO DE PROPUESTAS SELECCIONADAS EN EL CONCURSO FONIPREL 2014-II MADRE DE DIOS, DEL 1ER AL 7MO GRUPO</t>
  </si>
  <si>
    <t xml:space="preserve">Nº </t>
  </si>
  <si>
    <t>TIPO DE SOLICITANTE</t>
  </si>
  <si>
    <t>NOMBRE DEL PLIEGO</t>
  </si>
  <si>
    <r>
      <rPr>
        <b/>
        <sz val="8"/>
        <rFont val="Calibri"/>
        <family val="2"/>
      </rPr>
      <t>ACTIVIDAD O PROYECTO</t>
    </r>
  </si>
  <si>
    <t>CÓDIGO SNIP</t>
  </si>
  <si>
    <t>NOMBRE DEL ESTUDIO O PROYECTO</t>
  </si>
  <si>
    <t>DEPARTAMENTO</t>
  </si>
  <si>
    <t>MONTO TOTAL COFINAN- CIAMIENTO</t>
  </si>
  <si>
    <t>OBJETO DE COFINANCIAMIENTO</t>
  </si>
  <si>
    <t>GENÉRICA DE GASTO</t>
  </si>
  <si>
    <t>GOBIERNO REGIONAL</t>
  </si>
  <si>
    <t>MUNICIPALIDAD DISTRITAL</t>
  </si>
  <si>
    <t>GOBIERNO REGIONAL MADRE DE DIOS</t>
  </si>
  <si>
    <t>MUNICIPALIDAD DISTRITAL HUEPETUHE</t>
  </si>
  <si>
    <t>MUNICIPALIDAD DISTRITAL IBERIA</t>
  </si>
  <si>
    <t>MUNICIPALIDAD DISTRITAL MADRE DE DIOS</t>
  </si>
  <si>
    <t>MUNICIPALIDAD DISTRITAL FITZCARRALD</t>
  </si>
  <si>
    <t>MUNICIPALIDAD DISTRITAL TAHUAMANU</t>
  </si>
  <si>
    <t>ESTUDIO DE PRE- INVERSIÓN</t>
  </si>
  <si>
    <t>6 Adquisición de Activos No Financieros</t>
  </si>
  <si>
    <t>220755</t>
  </si>
  <si>
    <t>Acta 51</t>
  </si>
  <si>
    <t>Acta 52</t>
  </si>
  <si>
    <t>Acta 53</t>
  </si>
  <si>
    <t>Acta 54 y 55</t>
  </si>
  <si>
    <t xml:space="preserve">MUNICIPALIDAD PROVINCIAL </t>
  </si>
  <si>
    <t>MUNICIPALIDAD PROVINCIAL TAMBOPATA</t>
  </si>
  <si>
    <t>RECURSOS A INCORPORAR EN EL AÑO FISCAL 2016</t>
  </si>
  <si>
    <t>ANEXO Nº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</si>
</sst>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S/.&quot;\ #,##0.00"/>
    <numFmt numFmtId="165" formatCode="0_ ;\-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20" applyNumberFormat="1" applyFont="1" applyFill="1" applyBorder="1" applyAlignment="1">
      <alignment horizontal="center" vertical="center" wrapText="1"/>
    </xf>
    <xf numFmtId="164" fontId="0" fillId="0" borderId="1" xfId="2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3" fontId="2" fillId="0" borderId="1" xfId="20" applyFont="1" applyFill="1" applyBorder="1" applyAlignment="1">
      <alignment horizontal="center" vertical="center" wrapText="1"/>
    </xf>
    <xf numFmtId="165" fontId="2" fillId="0" borderId="1" xfId="2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2" borderId="1" xfId="2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2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vertical="center"/>
    </xf>
    <xf numFmtId="4" fontId="11" fillId="5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6"/>
  <sheetViews>
    <sheetView zoomScale="70" zoomScaleNormal="70" workbookViewId="0" topLeftCell="A1">
      <selection activeCell="M18" sqref="M18"/>
    </sheetView>
  </sheetViews>
  <sheetFormatPr defaultColWidth="11.421875" defaultRowHeight="15"/>
  <cols>
    <col min="1" max="1" width="3.00390625" style="8" bestFit="1" customWidth="1"/>
    <col min="2" max="2" width="10.8515625" style="8" customWidth="1"/>
    <col min="3" max="6" width="13.421875" style="8" customWidth="1"/>
    <col min="7" max="7" width="71.00390625" style="8" customWidth="1"/>
    <col min="8" max="8" width="11.140625" style="8" customWidth="1"/>
    <col min="9" max="9" width="14.00390625" style="8" customWidth="1"/>
    <col min="10" max="10" width="15.7109375" style="8" customWidth="1"/>
    <col min="11" max="11" width="26.00390625" style="8" customWidth="1"/>
    <col min="12" max="12" width="16.7109375" style="8" customWidth="1"/>
    <col min="13" max="13" width="21.00390625" style="8" customWidth="1"/>
    <col min="14" max="14" width="17.8515625" style="8" customWidth="1"/>
    <col min="15" max="15" width="13.140625" style="8" bestFit="1" customWidth="1"/>
    <col min="16" max="16" width="21.00390625" style="8" customWidth="1"/>
    <col min="17" max="16384" width="11.421875" style="8" customWidth="1"/>
  </cols>
  <sheetData>
    <row r="2" spans="1:14" ht="15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>
      <c r="A3" s="39" t="s">
        <v>43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2:14" ht="15">
      <c r="L4" s="38" t="s">
        <v>37</v>
      </c>
      <c r="M4" s="38"/>
      <c r="N4" s="38"/>
    </row>
    <row r="5" spans="1:14" ht="24">
      <c r="A5" s="9" t="s">
        <v>0</v>
      </c>
      <c r="B5" s="9"/>
      <c r="C5" s="9" t="s">
        <v>2</v>
      </c>
      <c r="D5" s="10" t="s">
        <v>19</v>
      </c>
      <c r="E5" s="10" t="s">
        <v>20</v>
      </c>
      <c r="F5" s="10" t="s">
        <v>21</v>
      </c>
      <c r="G5" s="9" t="s">
        <v>18</v>
      </c>
      <c r="H5" s="9" t="s">
        <v>1</v>
      </c>
      <c r="I5" s="11" t="s">
        <v>3</v>
      </c>
      <c r="J5" s="12" t="s">
        <v>4</v>
      </c>
      <c r="K5" s="12" t="s">
        <v>5</v>
      </c>
      <c r="L5" s="13">
        <v>2014</v>
      </c>
      <c r="M5" s="13">
        <v>2015</v>
      </c>
      <c r="N5" s="13" t="s">
        <v>42</v>
      </c>
    </row>
    <row r="6" spans="1:17" ht="60">
      <c r="A6" s="1">
        <v>1</v>
      </c>
      <c r="B6" s="1" t="s">
        <v>76</v>
      </c>
      <c r="C6" s="1" t="s">
        <v>39</v>
      </c>
      <c r="D6" s="2" t="s">
        <v>22</v>
      </c>
      <c r="E6" s="1"/>
      <c r="F6" s="7"/>
      <c r="G6" s="1" t="s">
        <v>41</v>
      </c>
      <c r="H6" s="1" t="s">
        <v>6</v>
      </c>
      <c r="I6" s="1" t="s">
        <v>9</v>
      </c>
      <c r="J6" s="4">
        <v>197640.32</v>
      </c>
      <c r="K6" s="4">
        <v>187757</v>
      </c>
      <c r="L6" s="14"/>
      <c r="M6" s="17">
        <v>187757</v>
      </c>
      <c r="N6" s="16">
        <f>M6+L6</f>
        <v>187757</v>
      </c>
      <c r="O6" s="15">
        <f>K6-N6</f>
        <v>0</v>
      </c>
      <c r="P6" s="16">
        <v>6974691</v>
      </c>
      <c r="Q6" s="16"/>
    </row>
    <row r="7" spans="1:17" ht="60">
      <c r="A7" s="1">
        <f>+A6+1</f>
        <v>2</v>
      </c>
      <c r="B7" s="1" t="s">
        <v>76</v>
      </c>
      <c r="C7" s="1" t="s">
        <v>38</v>
      </c>
      <c r="D7" s="2" t="s">
        <v>22</v>
      </c>
      <c r="E7" s="1"/>
      <c r="F7" s="7"/>
      <c r="G7" s="1" t="s">
        <v>40</v>
      </c>
      <c r="H7" s="1" t="s">
        <v>6</v>
      </c>
      <c r="I7" s="1" t="s">
        <v>8</v>
      </c>
      <c r="J7" s="4">
        <v>180194</v>
      </c>
      <c r="K7" s="4">
        <v>171184</v>
      </c>
      <c r="L7" s="14"/>
      <c r="M7" s="17">
        <v>171184</v>
      </c>
      <c r="N7" s="16">
        <f aca="true" t="shared" si="0" ref="N7:N17">M7+L7</f>
        <v>171184</v>
      </c>
      <c r="O7" s="15">
        <f aca="true" t="shared" si="1" ref="O7:O17">K7-N7</f>
        <v>0</v>
      </c>
      <c r="P7" s="16">
        <v>307027</v>
      </c>
      <c r="Q7" s="16"/>
    </row>
    <row r="8" spans="1:17" ht="45">
      <c r="A8" s="1">
        <f aca="true" t="shared" si="2" ref="A8:A17">+A7+1</f>
        <v>3</v>
      </c>
      <c r="B8" s="1" t="s">
        <v>74</v>
      </c>
      <c r="C8" s="2" t="s">
        <v>10</v>
      </c>
      <c r="D8" s="2" t="s">
        <v>22</v>
      </c>
      <c r="E8" s="1" t="s">
        <v>26</v>
      </c>
      <c r="F8" s="1" t="s">
        <v>23</v>
      </c>
      <c r="G8" s="1" t="s">
        <v>11</v>
      </c>
      <c r="H8" s="2" t="s">
        <v>6</v>
      </c>
      <c r="I8" s="3" t="s">
        <v>9</v>
      </c>
      <c r="J8" s="4">
        <v>56973</v>
      </c>
      <c r="K8" s="5">
        <v>54124</v>
      </c>
      <c r="L8" s="14"/>
      <c r="M8" s="17">
        <v>54124</v>
      </c>
      <c r="N8" s="16">
        <f t="shared" si="0"/>
        <v>54124</v>
      </c>
      <c r="O8" s="15">
        <f t="shared" si="1"/>
        <v>0</v>
      </c>
      <c r="P8" s="16">
        <v>377834.32</v>
      </c>
      <c r="Q8" s="16"/>
    </row>
    <row r="9" spans="1:17" ht="60">
      <c r="A9" s="1">
        <f t="shared" si="2"/>
        <v>4</v>
      </c>
      <c r="B9" s="1" t="s">
        <v>74</v>
      </c>
      <c r="C9" s="2" t="s">
        <v>12</v>
      </c>
      <c r="D9" s="2" t="s">
        <v>22</v>
      </c>
      <c r="E9" s="1" t="s">
        <v>25</v>
      </c>
      <c r="F9" s="1" t="s">
        <v>24</v>
      </c>
      <c r="G9" s="1" t="s">
        <v>13</v>
      </c>
      <c r="H9" s="2" t="s">
        <v>6</v>
      </c>
      <c r="I9" s="2" t="s">
        <v>8</v>
      </c>
      <c r="J9" s="4">
        <v>79467</v>
      </c>
      <c r="K9" s="4">
        <v>75494</v>
      </c>
      <c r="L9" s="18">
        <v>75494</v>
      </c>
      <c r="M9" s="4"/>
      <c r="N9" s="16">
        <f t="shared" si="0"/>
        <v>75494</v>
      </c>
      <c r="O9" s="15">
        <f t="shared" si="1"/>
        <v>0</v>
      </c>
      <c r="P9" s="16">
        <v>242760</v>
      </c>
      <c r="Q9" s="16"/>
    </row>
    <row r="10" spans="1:17" ht="45">
      <c r="A10" s="1">
        <f t="shared" si="2"/>
        <v>5</v>
      </c>
      <c r="B10" s="1" t="s">
        <v>74</v>
      </c>
      <c r="C10" s="2" t="s">
        <v>14</v>
      </c>
      <c r="D10" s="2" t="s">
        <v>22</v>
      </c>
      <c r="E10" s="1" t="s">
        <v>26</v>
      </c>
      <c r="F10" s="1" t="s">
        <v>22</v>
      </c>
      <c r="G10" s="1" t="s">
        <v>15</v>
      </c>
      <c r="H10" s="2" t="s">
        <v>7</v>
      </c>
      <c r="I10" s="3" t="s">
        <v>9</v>
      </c>
      <c r="J10" s="6">
        <v>6787228</v>
      </c>
      <c r="K10" s="5">
        <v>6780440</v>
      </c>
      <c r="L10" s="14"/>
      <c r="M10" s="18">
        <v>6780440</v>
      </c>
      <c r="N10" s="16">
        <f t="shared" si="0"/>
        <v>6780440</v>
      </c>
      <c r="O10" s="15">
        <f t="shared" si="1"/>
        <v>0</v>
      </c>
      <c r="P10" s="28">
        <f>SUM(P6:P9)</f>
        <v>7902312.32</v>
      </c>
      <c r="Q10" s="16"/>
    </row>
    <row r="11" spans="1:17" ht="45">
      <c r="A11" s="1">
        <f t="shared" si="2"/>
        <v>6</v>
      </c>
      <c r="B11" s="1" t="s">
        <v>75</v>
      </c>
      <c r="C11" s="1" t="s">
        <v>28</v>
      </c>
      <c r="D11" s="2" t="s">
        <v>22</v>
      </c>
      <c r="E11" s="1" t="s">
        <v>26</v>
      </c>
      <c r="F11" s="7" t="s">
        <v>31</v>
      </c>
      <c r="G11" s="1" t="s">
        <v>32</v>
      </c>
      <c r="H11" s="2" t="s">
        <v>6</v>
      </c>
      <c r="I11" s="1" t="s">
        <v>9</v>
      </c>
      <c r="J11" s="4">
        <v>104014</v>
      </c>
      <c r="K11" s="4">
        <v>103910</v>
      </c>
      <c r="L11" s="17">
        <v>103910</v>
      </c>
      <c r="M11" s="4"/>
      <c r="N11" s="16">
        <f t="shared" si="0"/>
        <v>103910</v>
      </c>
      <c r="O11" s="15">
        <f t="shared" si="1"/>
        <v>0</v>
      </c>
      <c r="P11" s="16"/>
      <c r="Q11" s="16"/>
    </row>
    <row r="12" spans="1:17" s="20" customFormat="1" ht="45">
      <c r="A12" s="21">
        <f t="shared" si="2"/>
        <v>7</v>
      </c>
      <c r="B12" s="1" t="s">
        <v>75</v>
      </c>
      <c r="C12" s="21" t="s">
        <v>29</v>
      </c>
      <c r="D12" s="22" t="s">
        <v>22</v>
      </c>
      <c r="E12" s="21" t="s">
        <v>26</v>
      </c>
      <c r="F12" s="23" t="s">
        <v>31</v>
      </c>
      <c r="G12" s="21" t="s">
        <v>33</v>
      </c>
      <c r="H12" s="22" t="s">
        <v>6</v>
      </c>
      <c r="I12" s="21" t="s">
        <v>9</v>
      </c>
      <c r="J12" s="24">
        <v>126910</v>
      </c>
      <c r="K12" s="24">
        <v>126783</v>
      </c>
      <c r="L12" s="25">
        <v>41671</v>
      </c>
      <c r="M12" s="26">
        <v>85112</v>
      </c>
      <c r="N12" s="27">
        <f t="shared" si="0"/>
        <v>126783</v>
      </c>
      <c r="O12" s="15">
        <f t="shared" si="1"/>
        <v>0</v>
      </c>
      <c r="P12" s="16"/>
      <c r="Q12" s="16"/>
    </row>
    <row r="13" spans="1:17" ht="45">
      <c r="A13" s="1">
        <f t="shared" si="2"/>
        <v>8</v>
      </c>
      <c r="B13" s="1" t="s">
        <v>74</v>
      </c>
      <c r="C13" s="2" t="s">
        <v>16</v>
      </c>
      <c r="D13" s="2" t="s">
        <v>22</v>
      </c>
      <c r="E13" s="1" t="s">
        <v>25</v>
      </c>
      <c r="F13" s="1" t="s">
        <v>25</v>
      </c>
      <c r="G13" s="1" t="s">
        <v>17</v>
      </c>
      <c r="H13" s="2" t="s">
        <v>6</v>
      </c>
      <c r="I13" s="3" t="s">
        <v>9</v>
      </c>
      <c r="J13" s="5">
        <v>51023</v>
      </c>
      <c r="K13" s="5">
        <v>50971</v>
      </c>
      <c r="L13" s="18">
        <v>11994.9</v>
      </c>
      <c r="M13" s="18">
        <v>38976.1</v>
      </c>
      <c r="N13" s="16">
        <f t="shared" si="0"/>
        <v>50971</v>
      </c>
      <c r="O13" s="15">
        <f t="shared" si="1"/>
        <v>0</v>
      </c>
      <c r="P13" s="16"/>
      <c r="Q13" s="16"/>
    </row>
    <row r="14" spans="1:17" ht="45">
      <c r="A14" s="1">
        <f t="shared" si="2"/>
        <v>9</v>
      </c>
      <c r="B14" s="1" t="s">
        <v>75</v>
      </c>
      <c r="C14" s="1" t="s">
        <v>30</v>
      </c>
      <c r="D14" s="2" t="s">
        <v>22</v>
      </c>
      <c r="E14" s="1" t="s">
        <v>25</v>
      </c>
      <c r="F14" s="7" t="s">
        <v>24</v>
      </c>
      <c r="G14" s="1" t="s">
        <v>34</v>
      </c>
      <c r="H14" s="2" t="s">
        <v>6</v>
      </c>
      <c r="I14" s="1" t="s">
        <v>35</v>
      </c>
      <c r="J14" s="4">
        <v>76103</v>
      </c>
      <c r="K14" s="4">
        <v>72298</v>
      </c>
      <c r="L14" s="14"/>
      <c r="M14" s="18">
        <v>72298</v>
      </c>
      <c r="N14" s="16">
        <f t="shared" si="0"/>
        <v>72298</v>
      </c>
      <c r="O14" s="15">
        <f t="shared" si="1"/>
        <v>0</v>
      </c>
      <c r="P14" s="16"/>
      <c r="Q14" s="16"/>
    </row>
    <row r="15" spans="1:15" ht="45">
      <c r="A15" s="1">
        <f t="shared" si="2"/>
        <v>10</v>
      </c>
      <c r="B15" s="1" t="s">
        <v>77</v>
      </c>
      <c r="C15" s="19" t="s">
        <v>44</v>
      </c>
      <c r="D15" s="1" t="s">
        <v>22</v>
      </c>
      <c r="E15" s="1" t="s">
        <v>47</v>
      </c>
      <c r="F15" s="1"/>
      <c r="G15" s="1" t="s">
        <v>49</v>
      </c>
      <c r="H15" s="1" t="s">
        <v>6</v>
      </c>
      <c r="I15" s="1" t="s">
        <v>48</v>
      </c>
      <c r="J15" s="4">
        <v>47435</v>
      </c>
      <c r="K15" s="4">
        <v>45063</v>
      </c>
      <c r="L15" s="1"/>
      <c r="M15" s="17">
        <f>K15</f>
        <v>45063</v>
      </c>
      <c r="N15" s="16">
        <f t="shared" si="0"/>
        <v>45063</v>
      </c>
      <c r="O15" s="15">
        <f t="shared" si="1"/>
        <v>0</v>
      </c>
    </row>
    <row r="16" spans="1:15" ht="45">
      <c r="A16" s="1">
        <f t="shared" si="2"/>
        <v>11</v>
      </c>
      <c r="B16" s="1" t="s">
        <v>77</v>
      </c>
      <c r="C16" s="19" t="s">
        <v>45</v>
      </c>
      <c r="D16" s="1" t="s">
        <v>22</v>
      </c>
      <c r="E16" s="1" t="s">
        <v>47</v>
      </c>
      <c r="F16" s="1"/>
      <c r="G16" s="1" t="s">
        <v>50</v>
      </c>
      <c r="H16" s="1" t="s">
        <v>6</v>
      </c>
      <c r="I16" s="1" t="s">
        <v>48</v>
      </c>
      <c r="J16" s="4">
        <v>60510</v>
      </c>
      <c r="K16" s="4">
        <v>57484</v>
      </c>
      <c r="L16" s="1"/>
      <c r="M16" s="17">
        <f aca="true" t="shared" si="3" ref="M16">K16</f>
        <v>57484</v>
      </c>
      <c r="N16" s="16">
        <f t="shared" si="0"/>
        <v>57484</v>
      </c>
      <c r="O16" s="15">
        <f t="shared" si="1"/>
        <v>0</v>
      </c>
    </row>
    <row r="17" spans="1:15" ht="60">
      <c r="A17" s="1">
        <f t="shared" si="2"/>
        <v>12</v>
      </c>
      <c r="B17" s="1" t="s">
        <v>77</v>
      </c>
      <c r="C17" s="19" t="s">
        <v>46</v>
      </c>
      <c r="D17" s="1" t="s">
        <v>22</v>
      </c>
      <c r="E17" s="1" t="s">
        <v>25</v>
      </c>
      <c r="F17" s="1" t="s">
        <v>24</v>
      </c>
      <c r="G17" s="1" t="s">
        <v>51</v>
      </c>
      <c r="H17" s="1" t="s">
        <v>6</v>
      </c>
      <c r="I17" s="1" t="s">
        <v>9</v>
      </c>
      <c r="J17" s="4">
        <v>134815</v>
      </c>
      <c r="K17" s="4">
        <v>128074</v>
      </c>
      <c r="L17" s="17">
        <v>128074</v>
      </c>
      <c r="M17" s="4"/>
      <c r="N17" s="16">
        <f t="shared" si="0"/>
        <v>128074</v>
      </c>
      <c r="O17" s="15">
        <f t="shared" si="1"/>
        <v>0</v>
      </c>
    </row>
    <row r="18" spans="9:15" ht="15">
      <c r="I18" s="8" t="s">
        <v>36</v>
      </c>
      <c r="J18" s="15">
        <f aca="true" t="shared" si="4" ref="J18:M18">SUM(J6:J17)</f>
        <v>7902312.32</v>
      </c>
      <c r="K18" s="15">
        <f t="shared" si="4"/>
        <v>7853582</v>
      </c>
      <c r="L18" s="15">
        <f t="shared" si="4"/>
        <v>361143.9</v>
      </c>
      <c r="M18" s="15">
        <f t="shared" si="4"/>
        <v>7492438.1</v>
      </c>
      <c r="N18" s="15">
        <f>SUM(N6:N17)</f>
        <v>7853582</v>
      </c>
      <c r="O18" s="15">
        <f>K18-N18</f>
        <v>0</v>
      </c>
    </row>
    <row r="20" spans="11:13" ht="15">
      <c r="K20" s="15">
        <f>K18-O16</f>
        <v>7853582</v>
      </c>
      <c r="M20" s="15">
        <f>SUM(L18:M18)</f>
        <v>7853582</v>
      </c>
    </row>
    <row r="23" ht="15">
      <c r="K23" s="15">
        <f>SUM(K15:K17)</f>
        <v>230621</v>
      </c>
    </row>
    <row r="26" ht="15">
      <c r="K26" s="15"/>
    </row>
  </sheetData>
  <autoFilter ref="A5:N18"/>
  <mergeCells count="3">
    <mergeCell ref="L4:N4"/>
    <mergeCell ref="A3:N3"/>
    <mergeCell ref="A2:N2"/>
  </mergeCells>
  <printOptions/>
  <pageMargins left="0.1968503937007874" right="0.1968503937007874" top="0.84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8"/>
  <sheetViews>
    <sheetView showGridLines="0" tabSelected="1" view="pageBreakPreview" zoomScaleSheetLayoutView="100" workbookViewId="0" topLeftCell="A1">
      <selection activeCell="F14" sqref="F14"/>
    </sheetView>
  </sheetViews>
  <sheetFormatPr defaultColWidth="11.421875" defaultRowHeight="15"/>
  <cols>
    <col min="1" max="1" width="3.00390625" style="0" bestFit="1" customWidth="1"/>
    <col min="2" max="3" width="19.8515625" style="0" customWidth="1"/>
    <col min="4" max="4" width="16.00390625" style="0" customWidth="1"/>
    <col min="5" max="5" width="9.57421875" style="0" bestFit="1" customWidth="1"/>
    <col min="6" max="6" width="50.7109375" style="0" customWidth="1"/>
    <col min="7" max="7" width="13.7109375" style="0" customWidth="1"/>
    <col min="11" max="11" width="11.7109375" style="0" bestFit="1" customWidth="1"/>
  </cols>
  <sheetData>
    <row r="2" spans="1:15" ht="15">
      <c r="A2" s="39" t="s">
        <v>81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6"/>
      <c r="M2" s="36"/>
      <c r="N2" s="36"/>
      <c r="O2" s="36"/>
    </row>
    <row r="3" spans="1:15" ht="15">
      <c r="A3" s="39" t="s">
        <v>52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6"/>
      <c r="M3" s="36"/>
      <c r="N3" s="36"/>
      <c r="O3" s="36"/>
    </row>
    <row r="4" spans="1:15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1" ht="45">
      <c r="A5" s="30" t="s">
        <v>53</v>
      </c>
      <c r="B5" s="30" t="s">
        <v>54</v>
      </c>
      <c r="C5" s="30" t="s">
        <v>55</v>
      </c>
      <c r="D5" s="30" t="s">
        <v>56</v>
      </c>
      <c r="E5" s="30" t="s">
        <v>57</v>
      </c>
      <c r="F5" s="30" t="s">
        <v>58</v>
      </c>
      <c r="G5" s="30" t="s">
        <v>59</v>
      </c>
      <c r="H5" s="30" t="s">
        <v>60</v>
      </c>
      <c r="I5" s="30" t="s">
        <v>61</v>
      </c>
      <c r="J5" s="30" t="s">
        <v>62</v>
      </c>
      <c r="K5" s="30" t="s">
        <v>80</v>
      </c>
    </row>
    <row r="6" spans="1:11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7">
        <f>SUM(K7:K18)</f>
        <v>7853582</v>
      </c>
    </row>
    <row r="7" spans="1:11" ht="45">
      <c r="A7" s="31">
        <v>1</v>
      </c>
      <c r="B7" s="31" t="s">
        <v>63</v>
      </c>
      <c r="C7" s="31" t="s">
        <v>65</v>
      </c>
      <c r="D7" s="31" t="s">
        <v>71</v>
      </c>
      <c r="E7" s="31"/>
      <c r="F7" s="31" t="s">
        <v>41</v>
      </c>
      <c r="G7" s="31" t="s">
        <v>22</v>
      </c>
      <c r="H7" s="34">
        <v>187757</v>
      </c>
      <c r="I7" s="31" t="s">
        <v>6</v>
      </c>
      <c r="J7" s="33" t="s">
        <v>72</v>
      </c>
      <c r="K7" s="34">
        <v>187757</v>
      </c>
    </row>
    <row r="8" spans="1:11" ht="45">
      <c r="A8" s="31">
        <f>A7+1</f>
        <v>2</v>
      </c>
      <c r="B8" s="31" t="s">
        <v>63</v>
      </c>
      <c r="C8" s="31" t="s">
        <v>65</v>
      </c>
      <c r="D8" s="31" t="s">
        <v>71</v>
      </c>
      <c r="E8" s="31"/>
      <c r="F8" s="31" t="s">
        <v>40</v>
      </c>
      <c r="G8" s="31" t="s">
        <v>22</v>
      </c>
      <c r="H8" s="34">
        <v>171184</v>
      </c>
      <c r="I8" s="31" t="s">
        <v>6</v>
      </c>
      <c r="J8" s="33" t="s">
        <v>72</v>
      </c>
      <c r="K8" s="34">
        <v>171184</v>
      </c>
    </row>
    <row r="9" spans="1:11" ht="33.75">
      <c r="A9" s="31">
        <f aca="true" t="shared" si="0" ref="A9:A18">A8+1</f>
        <v>3</v>
      </c>
      <c r="B9" s="31" t="s">
        <v>64</v>
      </c>
      <c r="C9" s="31" t="s">
        <v>66</v>
      </c>
      <c r="D9" s="31" t="s">
        <v>71</v>
      </c>
      <c r="E9" s="31"/>
      <c r="F9" s="31" t="s">
        <v>11</v>
      </c>
      <c r="G9" s="31" t="s">
        <v>22</v>
      </c>
      <c r="H9" s="34">
        <v>54124</v>
      </c>
      <c r="I9" s="31" t="s">
        <v>6</v>
      </c>
      <c r="J9" s="33" t="s">
        <v>72</v>
      </c>
      <c r="K9" s="34">
        <v>54124</v>
      </c>
    </row>
    <row r="10" spans="1:11" ht="45">
      <c r="A10" s="31">
        <f t="shared" si="0"/>
        <v>4</v>
      </c>
      <c r="B10" s="31" t="s">
        <v>64</v>
      </c>
      <c r="C10" s="31" t="s">
        <v>67</v>
      </c>
      <c r="D10" s="31" t="s">
        <v>71</v>
      </c>
      <c r="E10" s="31"/>
      <c r="F10" s="31" t="s">
        <v>13</v>
      </c>
      <c r="G10" s="31" t="s">
        <v>22</v>
      </c>
      <c r="H10" s="34">
        <v>75494</v>
      </c>
      <c r="I10" s="31" t="s">
        <v>6</v>
      </c>
      <c r="J10" s="33" t="s">
        <v>72</v>
      </c>
      <c r="K10" s="34">
        <v>75494</v>
      </c>
    </row>
    <row r="11" spans="1:11" ht="33.75">
      <c r="A11" s="31">
        <f t="shared" si="0"/>
        <v>5</v>
      </c>
      <c r="B11" s="31" t="s">
        <v>64</v>
      </c>
      <c r="C11" s="31" t="s">
        <v>68</v>
      </c>
      <c r="D11" s="31" t="s">
        <v>7</v>
      </c>
      <c r="E11" s="35" t="s">
        <v>73</v>
      </c>
      <c r="F11" s="31" t="s">
        <v>15</v>
      </c>
      <c r="G11" s="31" t="s">
        <v>22</v>
      </c>
      <c r="H11" s="34">
        <v>6780440</v>
      </c>
      <c r="I11" s="31" t="s">
        <v>7</v>
      </c>
      <c r="J11" s="33" t="s">
        <v>72</v>
      </c>
      <c r="K11" s="34">
        <v>6780440</v>
      </c>
    </row>
    <row r="12" spans="1:11" ht="33.75">
      <c r="A12" s="31">
        <f t="shared" si="0"/>
        <v>6</v>
      </c>
      <c r="B12" s="31" t="s">
        <v>64</v>
      </c>
      <c r="C12" s="31" t="s">
        <v>69</v>
      </c>
      <c r="D12" s="31" t="s">
        <v>71</v>
      </c>
      <c r="E12" s="31"/>
      <c r="F12" s="31" t="s">
        <v>32</v>
      </c>
      <c r="G12" s="31" t="s">
        <v>22</v>
      </c>
      <c r="H12" s="34">
        <v>103910</v>
      </c>
      <c r="I12" s="31" t="s">
        <v>6</v>
      </c>
      <c r="J12" s="33" t="s">
        <v>72</v>
      </c>
      <c r="K12" s="34">
        <v>103910</v>
      </c>
    </row>
    <row r="13" spans="1:11" ht="33.75">
      <c r="A13" s="31">
        <f t="shared" si="0"/>
        <v>7</v>
      </c>
      <c r="B13" s="31" t="s">
        <v>64</v>
      </c>
      <c r="C13" s="31" t="s">
        <v>69</v>
      </c>
      <c r="D13" s="31" t="s">
        <v>71</v>
      </c>
      <c r="E13" s="31"/>
      <c r="F13" s="31" t="s">
        <v>33</v>
      </c>
      <c r="G13" s="31" t="s">
        <v>22</v>
      </c>
      <c r="H13" s="34">
        <v>126783</v>
      </c>
      <c r="I13" s="31" t="s">
        <v>6</v>
      </c>
      <c r="J13" s="33" t="s">
        <v>72</v>
      </c>
      <c r="K13" s="34">
        <v>126783</v>
      </c>
    </row>
    <row r="14" spans="1:11" ht="33.75">
      <c r="A14" s="31">
        <f t="shared" si="0"/>
        <v>8</v>
      </c>
      <c r="B14" s="31" t="s">
        <v>64</v>
      </c>
      <c r="C14" s="31" t="s">
        <v>70</v>
      </c>
      <c r="D14" s="31" t="s">
        <v>71</v>
      </c>
      <c r="E14" s="31"/>
      <c r="F14" s="31" t="s">
        <v>17</v>
      </c>
      <c r="G14" s="31" t="s">
        <v>22</v>
      </c>
      <c r="H14" s="34">
        <v>50971</v>
      </c>
      <c r="I14" s="31" t="s">
        <v>6</v>
      </c>
      <c r="J14" s="33" t="s">
        <v>72</v>
      </c>
      <c r="K14" s="34">
        <v>50971</v>
      </c>
    </row>
    <row r="15" spans="1:11" ht="45">
      <c r="A15" s="31">
        <f t="shared" si="0"/>
        <v>9</v>
      </c>
      <c r="B15" s="31" t="s">
        <v>64</v>
      </c>
      <c r="C15" s="31" t="s">
        <v>67</v>
      </c>
      <c r="D15" s="31" t="s">
        <v>71</v>
      </c>
      <c r="E15" s="31"/>
      <c r="F15" s="31" t="s">
        <v>34</v>
      </c>
      <c r="G15" s="31" t="s">
        <v>22</v>
      </c>
      <c r="H15" s="34">
        <v>72298</v>
      </c>
      <c r="I15" s="31" t="s">
        <v>6</v>
      </c>
      <c r="J15" s="33" t="s">
        <v>72</v>
      </c>
      <c r="K15" s="34">
        <v>72298</v>
      </c>
    </row>
    <row r="16" spans="1:11" ht="45">
      <c r="A16" s="31">
        <f t="shared" si="0"/>
        <v>10</v>
      </c>
      <c r="B16" s="31" t="s">
        <v>64</v>
      </c>
      <c r="C16" s="31" t="s">
        <v>67</v>
      </c>
      <c r="D16" s="31" t="s">
        <v>71</v>
      </c>
      <c r="E16" s="31"/>
      <c r="F16" s="31" t="s">
        <v>51</v>
      </c>
      <c r="G16" s="31" t="s">
        <v>22</v>
      </c>
      <c r="H16" s="34">
        <v>128074</v>
      </c>
      <c r="I16" s="31" t="s">
        <v>6</v>
      </c>
      <c r="J16" s="33" t="s">
        <v>72</v>
      </c>
      <c r="K16" s="34">
        <v>128074</v>
      </c>
    </row>
    <row r="17" spans="1:11" ht="33.75">
      <c r="A17" s="31">
        <f t="shared" si="0"/>
        <v>11</v>
      </c>
      <c r="B17" s="31" t="s">
        <v>78</v>
      </c>
      <c r="C17" s="31" t="s">
        <v>79</v>
      </c>
      <c r="D17" s="31" t="s">
        <v>71</v>
      </c>
      <c r="E17" s="40"/>
      <c r="F17" s="31" t="s">
        <v>49</v>
      </c>
      <c r="G17" s="31" t="s">
        <v>22</v>
      </c>
      <c r="H17" s="34">
        <v>45063</v>
      </c>
      <c r="I17" s="31" t="s">
        <v>6</v>
      </c>
      <c r="J17" s="33" t="s">
        <v>72</v>
      </c>
      <c r="K17" s="34">
        <v>45063</v>
      </c>
    </row>
    <row r="18" spans="1:11" ht="33.75">
      <c r="A18" s="31">
        <f t="shared" si="0"/>
        <v>12</v>
      </c>
      <c r="B18" s="31" t="s">
        <v>78</v>
      </c>
      <c r="C18" s="31" t="s">
        <v>79</v>
      </c>
      <c r="D18" s="31" t="s">
        <v>71</v>
      </c>
      <c r="E18" s="40"/>
      <c r="F18" s="31" t="s">
        <v>50</v>
      </c>
      <c r="G18" s="31" t="s">
        <v>22</v>
      </c>
      <c r="H18" s="34">
        <v>57484</v>
      </c>
      <c r="I18" s="31" t="s">
        <v>6</v>
      </c>
      <c r="J18" s="33" t="s">
        <v>72</v>
      </c>
      <c r="K18" s="34">
        <v>57484</v>
      </c>
    </row>
  </sheetData>
  <mergeCells count="2">
    <mergeCell ref="A3:K3"/>
    <mergeCell ref="A2:K2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Odar Yabar, Maria</dc:creator>
  <cp:keywords/>
  <dc:description/>
  <cp:lastModifiedBy>Arteaga Macedo, Jhordin</cp:lastModifiedBy>
  <cp:lastPrinted>2016-02-01T14:50:08Z</cp:lastPrinted>
  <dcterms:created xsi:type="dcterms:W3CDTF">2014-12-04T13:29:20Z</dcterms:created>
  <dcterms:modified xsi:type="dcterms:W3CDTF">2016-02-01T15:15:23Z</dcterms:modified>
  <cp:category/>
  <cp:version/>
  <cp:contentType/>
  <cp:contentStatus/>
</cp:coreProperties>
</file>